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tabRatio="85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2" i="9" l="1"/>
  <c r="BG31" i="9"/>
  <c r="AO31" i="9"/>
  <c r="W32"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AM33" i="9"/>
  <c r="U33" i="9"/>
  <c r="AM32"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l="1"/>
  <c r="C35" i="9" s="1"/>
  <c r="C36" i="9" s="1"/>
  <c r="C37" i="9" s="1"/>
  <c r="C38" i="9" s="1"/>
  <c r="C39" i="9" s="1"/>
  <c r="C40" i="9" s="1"/>
  <c r="U31" i="9" l="1"/>
  <c r="U32" i="9" s="1"/>
  <c r="AM31" i="9"/>
  <c r="BE31" i="9" s="1"/>
  <c r="BE32" i="9" s="1"/>
  <c r="BW31" i="9" l="1"/>
  <c r="BW32" i="9" s="1"/>
  <c r="CO31" i="9" s="1"/>
  <c r="CO32" i="9" s="1"/>
  <c r="CO33" i="9" s="1"/>
  <c r="CO34" i="9" s="1"/>
  <c r="CO35" i="9" s="1"/>
  <c r="CO36" i="9" s="1"/>
  <c r="CO37" i="9" s="1"/>
  <c r="CO38" i="9" s="1"/>
  <c r="CO39" i="9" s="1"/>
  <c r="CO40" i="9" s="1"/>
</calcChain>
</file>

<file path=xl/sharedStrings.xml><?xml version="1.0" encoding="utf-8"?>
<sst xmlns="http://schemas.openxmlformats.org/spreadsheetml/2006/main" count="1074" uniqueCount="576">
  <si>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</si>
  <si>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</si>
  <si>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</si>
  <si>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</si>
  <si>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</si>
  <si>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</si>
  <si>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</si>
  <si>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</si>
  <si>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</si>
  <si>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</si>
  <si>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</si>
  <si>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</si>
  <si>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</si>
  <si>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</si>
  <si>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</si>
  <si>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</si>
  <si>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</si>
  <si>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</si>
  <si>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</si>
  <si>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</si>
  <si>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</si>
  <si>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</si>
  <si>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</si>
  <si>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</si>
  <si>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</si>
  <si>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</si>
  <si>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</si>
  <si>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</si>
  <si>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</si>
  <si>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</si>
  <si>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</si>
  <si>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</si>
  <si>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</si>
  <si>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</si>
  <si>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</si>
  <si>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</si>
  <si>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</si>
  <si>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</si>
  <si>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</si>
  <si>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</si>
  <si>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</si>
  <si>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</si>
  <si>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</si>
  <si>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</si>
  <si>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</si>
  <si>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</si>
  <si>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</si>
  <si>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</si>
  <si>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</si>
  <si>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</si>
  <si>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</si>
  <si>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</si>
  <si>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</si>
  <si>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</si>
  <si>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</si>
  <si>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</si>
  <si>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</si>
  <si>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</si>
  <si>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</si>
  <si>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</si>
  <si>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</si>
  <si>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</si>
  <si>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</si>
  <si>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</si>
  <si>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</si>
  <si>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奈良県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</si>
  <si>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</si>
  <si>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</si>
  <si>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</si>
  <si>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</si>
  <si>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</si>
  <si>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</si>
  <si>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</si>
  <si>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</si>
  <si>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</si>
  <si>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</si>
  <si>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</si>
  <si>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</si>
  <si>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</si>
  <si>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</si>
  <si>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</si>
  <si>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</si>
  <si>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</si>
  <si>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</si>
  <si>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</si>
  <si>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</si>
  <si>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</si>
  <si>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</si>
  <si>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</si>
  <si>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</si>
  <si>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</si>
  <si>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</si>
  <si>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</si>
  <si>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</si>
  <si>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</si>
  <si>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</si>
  <si>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</si>
  <si>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</si>
  <si>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</si>
  <si>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</si>
  <si>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</si>
  <si>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</si>
  <si>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</si>
  <si>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</si>
  <si>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</si>
  <si>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</si>
  <si>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</si>
  <si>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</si>
  <si>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</si>
  <si>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</si>
  <si>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</si>
  <si>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</si>
  <si>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</si>
  <si>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</si>
  <si>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</si>
  <si>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</si>
  <si>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</si>
  <si>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</si>
  <si>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</si>
  <si>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</si>
  <si>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</si>
  <si>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</si>
  <si>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</si>
  <si>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</si>
  <si>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</si>
  <si>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</si>
  <si>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</si>
  <si>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</si>
  <si>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</si>
  <si>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</si>
  <si>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</si>
  <si>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</si>
  <si>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</si>
  <si>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</si>
  <si>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</si>
  <si>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</si>
  <si>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</si>
  <si>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</si>
  <si>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</si>
  <si>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</si>
  <si>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</si>
  <si>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</si>
  <si>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</si>
  <si>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</si>
  <si>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</si>
  <si>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</si>
  <si>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</si>
  <si>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</si>
  <si>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</si>
  <si>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</si>
  <si>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</si>
  <si>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</si>
  <si>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</si>
  <si>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</si>
  <si>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</si>
  <si>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</si>
  <si>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</si>
  <si>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</si>
  <si>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</si>
  <si>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</si>
  <si>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</si>
  <si>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</si>
  <si>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</si>
  <si>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</si>
  <si>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</si>
  <si>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</si>
  <si>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</si>
  <si>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</si>
  <si>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</si>
  <si>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</si>
  <si>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</si>
  <si>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</si>
  <si>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</si>
  <si>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</si>
  <si>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</si>
  <si>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</si>
  <si>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</si>
  <si>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</si>
  <si>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</si>
  <si>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</si>
  <si>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</si>
  <si>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</si>
  <si>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</si>
  <si>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</si>
  <si>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</si>
  <si>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</si>
  <si>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</si>
  <si>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</si>
  <si>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</si>
  <si>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</si>
  <si>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</si>
  <si>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</si>
  <si>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</si>
  <si>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</si>
  <si>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</si>
  <si>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</si>
  <si>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</si>
  <si>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</si>
  <si>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</si>
  <si>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</si>
  <si>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</si>
  <si>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</si>
  <si>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</si>
  <si>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</si>
  <si>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</si>
  <si>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</si>
  <si>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</si>
  <si>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</si>
  <si>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</si>
  <si>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</si>
  <si>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</si>
  <si>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</si>
  <si>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</si>
  <si>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</si>
  <si>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</si>
  <si>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</si>
  <si>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</si>
  <si>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</si>
  <si>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</si>
  <si>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</si>
  <si>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</si>
  <si>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</si>
  <si>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</si>
  <si>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</si>
  <si>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</si>
  <si>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</si>
  <si>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</si>
  <si>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</si>
  <si>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</si>
  <si>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</si>
  <si>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</si>
  <si>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</si>
  <si>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</si>
  <si>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</si>
  <si>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</si>
  <si>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</si>
  <si>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</si>
  <si>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</si>
  <si>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</si>
  <si>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</si>
  <si>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</si>
  <si>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</si>
  <si>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</si>
  <si>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</si>
  <si>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</si>
  <si>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</si>
  <si>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</si>
  <si>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</si>
  <si>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</si>
  <si>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</si>
  <si>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</si>
  <si>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</si>
  <si>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</si>
  <si>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</si>
  <si>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</si>
  <si>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</si>
  <si>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</si>
  <si>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</si>
  <si>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</si>
  <si>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</si>
  <si>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</si>
  <si>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</si>
  <si>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</si>
  <si>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</si>
  <si>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</si>
  <si>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</si>
  <si>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</si>
  <si>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</si>
  <si>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</si>
  <si>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</si>
  <si>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</si>
  <si>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</si>
  <si>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</si>
  <si>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</si>
  <si>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</si>
  <si>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</si>
  <si>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</si>
  <si>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</si>
  <si>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</si>
  <si>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</si>
  <si>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</si>
  <si>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</si>
  <si>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</si>
  <si>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</si>
  <si>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</si>
  <si>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</si>
  <si>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</si>
  <si>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</si>
  <si>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</si>
  <si>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</si>
  <si>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</si>
  <si>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</si>
  <si>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</si>
  <si>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</si>
  <si>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</si>
  <si>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</si>
  <si>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</si>
  <si>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</si>
  <si>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</si>
  <si>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</si>
  <si>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</si>
  <si>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</si>
  <si>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</si>
  <si>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</si>
  <si>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</si>
  <si>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</si>
  <si>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</si>
  <si>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</si>
  <si>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</si>
  <si>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</si>
  <si>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</si>
  <si>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</si>
  <si>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奈良県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</si>
  <si>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</si>
  <si>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</si>
  <si>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</si>
  <si>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</si>
  <si>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</si>
  <si>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</si>
  <si>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</si>
  <si>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</si>
  <si>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</si>
  <si>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</si>
  <si>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</si>
  <si>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</si>
  <si>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</si>
  <si>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</si>
  <si>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</si>
  <si>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</si>
  <si>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</si>
  <si>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</si>
  <si>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</si>
  <si>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</si>
  <si>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公立大学法人奈良県立医科大学関係経費特別会計</t>
    <phoneticPr fontId="5"/>
  </si>
  <si>
    <t>奈良県母子父子寡婦福祉資金貸付金特別会計</t>
    <phoneticPr fontId="5"/>
  </si>
  <si>
    <t>奈良県農業改良資金貸付金特別会計</t>
    <phoneticPr fontId="5"/>
  </si>
  <si>
    <t>奈良県中小企業振興資金貸付金特別会計</t>
    <phoneticPr fontId="5"/>
  </si>
  <si>
    <t>奈良県証紙収入特別会計</t>
    <phoneticPr fontId="5"/>
  </si>
  <si>
    <t>奈良県林業改善資金貸付金特別会計</t>
    <phoneticPr fontId="5"/>
  </si>
  <si>
    <t>奈良県公債管理特別会計</t>
    <phoneticPr fontId="5"/>
  </si>
  <si>
    <t>奈良県育成奨学金貸付金特別会計</t>
    <phoneticPr fontId="5"/>
  </si>
  <si>
    <t>地方独立行政法人奈良県立病院機構関係経費特別会計</t>
    <phoneticPr fontId="5"/>
  </si>
  <si>
    <t>奈良県病院事業清算費特別会計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</si>
  <si>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</si>
  <si>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</si>
  <si>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</si>
  <si>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</si>
  <si>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</si>
  <si>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</si>
  <si>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</si>
  <si>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</si>
  <si>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</si>
  <si>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</si>
  <si>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</si>
  <si>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</si>
  <si>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</si>
  <si>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</si>
  <si>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奈良県営競輪事業費特別会計</t>
    <phoneticPr fontId="5"/>
  </si>
  <si>
    <t>奈良県自動車駐車場費特別会計</t>
    <phoneticPr fontId="5"/>
  </si>
  <si>
    <t>奈良県水道用水供給事業費特別会計</t>
    <phoneticPr fontId="5"/>
  </si>
  <si>
    <t>奈良県流域下水道事業費特別会計</t>
    <phoneticPr fontId="5"/>
  </si>
  <si>
    <t>奈良県中央卸売市場事業費特別会計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</si>
  <si>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</si>
  <si>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</si>
  <si>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</si>
  <si>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</si>
  <si>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</si>
  <si>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</si>
  <si>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</si>
  <si>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</si>
  <si>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</si>
  <si>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</si>
  <si>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</si>
  <si>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</si>
  <si>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</si>
  <si>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</si>
  <si>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</si>
  <si>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</si>
  <si>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</si>
  <si>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</si>
  <si>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</si>
  <si>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</si>
  <si>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</si>
  <si>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</si>
  <si>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</si>
  <si>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</si>
  <si>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</si>
  <si>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</si>
  <si>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</si>
  <si>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</si>
  <si>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</si>
  <si>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</si>
  <si>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</si>
  <si>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</si>
  <si>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</si>
  <si>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</si>
  <si>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</si>
  <si>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</si>
  <si>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</si>
  <si>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</si>
  <si>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</si>
  <si>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</si>
  <si>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</si>
  <si>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</si>
  <si>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</si>
  <si>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</si>
  <si>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</si>
  <si>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</si>
  <si>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</si>
  <si>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</si>
  <si>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</si>
  <si>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</si>
  <si>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</si>
  <si>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</si>
  <si>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</si>
  <si>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</si>
  <si>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</si>
  <si>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</si>
  <si>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</si>
  <si>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</si>
  <si>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奈良県流域下水道事業費特別会計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</si>
  <si>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</si>
  <si>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</si>
  <si>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奈良県中央卸売市場事業費特別会計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</si>
  <si>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2"/>
  </si>
  <si>
    <t>奈良県営競輪事業費特別会計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</si>
  <si>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</si>
  <si>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</si>
  <si>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</si>
  <si>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</si>
  <si>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</si>
  <si>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</si>
  <si>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</si>
  <si>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</si>
  <si>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</si>
  <si>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</si>
  <si>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</si>
  <si>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</si>
  <si>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</si>
  <si>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</si>
  <si>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</si>
  <si>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</si>
  <si>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</si>
  <si>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</si>
  <si>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</si>
  <si>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</si>
  <si>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</si>
  <si>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</si>
  <si>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</si>
  <si>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</si>
  <si>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</si>
  <si>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</si>
  <si>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</si>
  <si>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</si>
  <si>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</si>
  <si>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</si>
  <si>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</si>
  <si>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</si>
  <si>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</si>
  <si>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</si>
  <si>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</si>
  <si>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</si>
  <si>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</si>
  <si>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</si>
  <si>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</si>
  <si>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</si>
  <si>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</si>
  <si>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</si>
  <si>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</si>
  <si>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</si>
  <si>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</si>
  <si>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</si>
  <si>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</si>
  <si>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</si>
  <si>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</si>
  <si>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</si>
  <si>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</si>
  <si>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</si>
  <si>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</si>
  <si>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</si>
  <si>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</si>
  <si>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</si>
  <si>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</si>
  <si>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</si>
  <si>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</si>
  <si>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</si>
  <si>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</si>
  <si>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</si>
  <si>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</si>
  <si>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</si>
  <si>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</si>
  <si>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</si>
  <si>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</si>
  <si>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</si>
  <si>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</si>
  <si>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</si>
  <si>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</si>
  <si>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</si>
  <si>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</si>
  <si>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</si>
  <si>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</si>
  <si>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</si>
  <si>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</si>
  <si>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</si>
  <si>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</si>
  <si>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</si>
  <si>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奈良県水道用水供給事業費特別会計</t>
  </si>
  <si>
    <t>一般会計</t>
  </si>
  <si>
    <t>奈良県流域下水道事業費特別会計</t>
  </si>
  <si>
    <t>奈良県証紙収入特別会計</t>
  </si>
  <si>
    <t>奈良県営競輪事業費特別会計</t>
  </si>
  <si>
    <t>▲ 0.03</t>
  </si>
  <si>
    <t>奈良県中央卸売市場事業費特別会計</t>
  </si>
  <si>
    <t>奈良県自動車駐車場費特別会計</t>
  </si>
  <si>
    <t>公立大学法人奈良県立医科大学関係経費特別会計</t>
  </si>
  <si>
    <t>その他会計（赤字）</t>
  </si>
  <si>
    <t>その他会計（黒字）</t>
  </si>
  <si>
    <t>奈良テレビ放送</t>
  </si>
  <si>
    <t>奈良先端科学技術大学院大学支援財団</t>
  </si>
  <si>
    <t>○</t>
    <phoneticPr fontId="31"/>
  </si>
  <si>
    <t>公立大学法人奈良県立大学</t>
  </si>
  <si>
    <t>奈良県ビジターズビューロー</t>
  </si>
  <si>
    <t>奈良県老人クラブ連合会</t>
  </si>
  <si>
    <t>奈良県健康づくり財団</t>
  </si>
  <si>
    <t>奈良県アイバンク</t>
  </si>
  <si>
    <t>公立大学法人　奈良県立医科大学</t>
  </si>
  <si>
    <t>(地独)奈良県立病院機構</t>
  </si>
  <si>
    <t>奈良県人権センター</t>
  </si>
  <si>
    <t>奈良県生活衛生営業指導センター</t>
  </si>
  <si>
    <t>奈良県地域産業振興センター</t>
  </si>
  <si>
    <t>なら担い手・農地サポートセンター</t>
  </si>
  <si>
    <t>奈良市場冷蔵</t>
  </si>
  <si>
    <t>奈良県食肉公社</t>
  </si>
  <si>
    <t>奈良県緑化推進協会</t>
    <rPh sb="0" eb="3">
      <t>ナラケン</t>
    </rPh>
    <rPh sb="3" eb="5">
      <t>リョッカ</t>
    </rPh>
    <rPh sb="5" eb="7">
      <t>スイシン</t>
    </rPh>
    <rPh sb="7" eb="9">
      <t>キョウカイ</t>
    </rPh>
    <phoneticPr fontId="31"/>
  </si>
  <si>
    <t>奈良県土地開発公社</t>
    <rPh sb="0" eb="3">
      <t>ナラケン</t>
    </rPh>
    <rPh sb="3" eb="5">
      <t>トチ</t>
    </rPh>
    <rPh sb="5" eb="7">
      <t>カイハツ</t>
    </rPh>
    <rPh sb="7" eb="9">
      <t>コウシャ</t>
    </rPh>
    <phoneticPr fontId="31"/>
  </si>
  <si>
    <t>奈良生駒高速鉄道</t>
    <rPh sb="0" eb="2">
      <t>ナラ</t>
    </rPh>
    <rPh sb="2" eb="4">
      <t>イコマ</t>
    </rPh>
    <rPh sb="4" eb="6">
      <t>コウソク</t>
    </rPh>
    <rPh sb="6" eb="8">
      <t>テツドウ</t>
    </rPh>
    <phoneticPr fontId="31"/>
  </si>
  <si>
    <t>奈良県道路公社</t>
    <rPh sb="0" eb="3">
      <t>ナラケン</t>
    </rPh>
    <rPh sb="3" eb="5">
      <t>ドウロ</t>
    </rPh>
    <rPh sb="5" eb="7">
      <t>コウシャ</t>
    </rPh>
    <phoneticPr fontId="31"/>
  </si>
  <si>
    <t>奈良県暴力団追放県民センター</t>
    <rPh sb="0" eb="3">
      <t>ナラケン</t>
    </rPh>
    <rPh sb="3" eb="6">
      <t>ボウリョクダン</t>
    </rPh>
    <rPh sb="6" eb="8">
      <t>ツイホウ</t>
    </rPh>
    <rPh sb="8" eb="10">
      <t>ケンミン</t>
    </rPh>
    <phoneticPr fontId="31"/>
  </si>
  <si>
    <t>南和広域医療組合</t>
    <rPh sb="0" eb="2">
      <t>ナンワ</t>
    </rPh>
    <rPh sb="2" eb="4">
      <t>コウイキ</t>
    </rPh>
    <rPh sb="4" eb="6">
      <t>イリョウ</t>
    </rPh>
    <rPh sb="6" eb="8">
      <t>クミアイ</t>
    </rPh>
    <phoneticPr fontId="32"/>
  </si>
  <si>
    <t>関西広域連合</t>
    <rPh sb="0" eb="2">
      <t>カンサイ</t>
    </rPh>
    <rPh sb="2" eb="4">
      <t>コウイキ</t>
    </rPh>
    <rPh sb="4" eb="6">
      <t>レンゴウ</t>
    </rPh>
    <phoneticPr fontId="31"/>
  </si>
  <si>
    <t>-</t>
    <phoneticPr fontId="2"/>
  </si>
  <si>
    <t>-</t>
    <phoneticPr fontId="2"/>
  </si>
  <si>
    <t>-</t>
    <phoneticPr fontId="2"/>
  </si>
  <si>
    <t>-</t>
    <phoneticPr fontId="2"/>
  </si>
  <si>
    <t>-</t>
    <phoneticPr fontId="2"/>
  </si>
  <si>
    <t>法適用企業</t>
    <rPh sb="0" eb="3">
      <t>ホウテキヨウ</t>
    </rPh>
    <rPh sb="3" eb="5">
      <t>キギョウ</t>
    </rPh>
    <phoneticPr fontId="2"/>
  </si>
  <si>
    <t>法非適用企業</t>
    <rPh sb="0" eb="1">
      <t>ホウ</t>
    </rPh>
    <rPh sb="1" eb="2">
      <t>ヒ</t>
    </rPh>
    <rPh sb="2" eb="4">
      <t>テキヨウ</t>
    </rPh>
    <rPh sb="4" eb="6">
      <t>キギョウ</t>
    </rPh>
    <phoneticPr fontId="2"/>
  </si>
  <si>
    <t>-</t>
    <phoneticPr fontId="31"/>
  </si>
  <si>
    <t>法適用企業</t>
    <rPh sb="0" eb="3">
      <t>ホウテキヨウ</t>
    </rPh>
    <rPh sb="3" eb="5">
      <t>キギョウ</t>
    </rPh>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</si>
  <si>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</si>
  <si>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</si>
  <si>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</si>
  <si>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</si>
  <si>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</si>
  <si>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</si>
  <si>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H28</t>
    <phoneticPr fontId="5"/>
  </si>
  <si>
    <t>H27</t>
    <phoneticPr fontId="5"/>
  </si>
  <si>
    <t>H26</t>
    <phoneticPr fontId="5"/>
  </si>
  <si>
    <t>H25</t>
    <phoneticPr fontId="5"/>
  </si>
  <si>
    <t>H24</t>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</si>
  <si>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</si>
  <si>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</si>
  <si>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</si>
  <si>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</si>
  <si>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</si>
  <si>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H28</t>
    <phoneticPr fontId="5"/>
  </si>
  <si>
    <t>H27</t>
    <phoneticPr fontId="5"/>
  </si>
  <si>
    <t>H26</t>
    <phoneticPr fontId="5"/>
  </si>
  <si>
    <t>H25</t>
    <phoneticPr fontId="5"/>
  </si>
  <si>
    <t>H24</t>
    <phoneticPr fontId="5"/>
  </si>
  <si>
    <t>(　参考　）</t>
    <rPh sb="2" eb="4">
      <t>サンコウ</t>
    </rPh>
    <phoneticPr fontId="5"/>
  </si>
  <si>
    <t>ここに入力</t>
    <rPh sb="3" eb="5">
      <t>ニュウリョク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</si>
  <si>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</si>
  <si>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</si>
  <si>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将来負担比率・実質公債費比率ともにグループ内平均を下回っているのは、投資的経費に充当する通常債について発行抑制に努めてきたことや、交付税措置のある財源的に有利な地方債の活用に
努めてきたことなどによるものである。
引き続き通常債の発行抑制や職員定数適正化等に努め、ストックとフロー両面の負担を極力軽減する。</t>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</si>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</sst>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6">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3"/>
      <charset val="128"/>
      <scheme val="minor"/>
    </font>
    <font>
      <sz val="6"/>
      <name val="ＭＳ Ｐゴシック"/>
      <family val="2"/>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7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3" fillId="0" borderId="0">
      <alignment vertical="center"/>
    </xf>
  </cellStyleXfs>
  <cellXfs count="12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99" xfId="29" applyFont="1" applyBorder="1" applyAlignment="1" applyProtection="1">
      <alignment horizontal="center" vertical="center" shrinkToFit="1"/>
      <protection locked="0"/>
    </xf>
    <xf numFmtId="0" fontId="25" fillId="0" borderId="99" xfId="29" applyFont="1" applyFill="1" applyBorder="1" applyAlignment="1" applyProtection="1">
      <alignment horizontal="center" vertical="center" shrinkToFit="1"/>
      <protection locked="0"/>
    </xf>
    <xf numFmtId="0" fontId="25" fillId="0" borderId="110"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28" xfId="29" applyFont="1" applyBorder="1" applyAlignment="1" applyProtection="1">
      <alignment horizontal="center" vertical="center" shrinkToFit="1"/>
      <protection locked="0"/>
    </xf>
    <xf numFmtId="0" fontId="25" fillId="5" borderId="110"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32"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73"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73"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73"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73"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73"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73"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73"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25" fillId="0" borderId="110" xfId="32" applyFont="1" applyFill="1" applyBorder="1" applyAlignment="1" applyProtection="1">
      <alignment horizontal="center" vertical="center" shrinkToFit="1"/>
      <protection locked="0"/>
    </xf>
    <xf numFmtId="180" fontId="1" fillId="0" borderId="0" xfId="33" applyNumberFormat="1" applyFont="1" applyFill="1" applyBorder="1">
      <alignment vertical="center"/>
    </xf>
    <xf numFmtId="0" fontId="34" fillId="0" borderId="0" xfId="37" applyFont="1" applyAlignment="1">
      <alignment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89" fontId="9" fillId="0" borderId="0" xfId="36" applyNumberFormat="1" applyFont="1" applyBorder="1" applyAlignment="1">
      <alignment horizontal="right" vertical="center"/>
    </xf>
    <xf numFmtId="189" fontId="9" fillId="0" borderId="0" xfId="36" applyNumberFormat="1" applyFont="1" applyFill="1" applyBorder="1" applyAlignment="1">
      <alignment horizontal="right" vertical="center"/>
    </xf>
    <xf numFmtId="177" fontId="9" fillId="0" borderId="0" xfId="36" applyNumberFormat="1" applyFont="1" applyFill="1" applyBorder="1" applyAlignment="1">
      <alignment horizontal="right" vertical="center"/>
    </xf>
    <xf numFmtId="178" fontId="9" fillId="0" borderId="0" xfId="35" applyNumberFormat="1" applyFont="1" applyBorder="1" applyAlignment="1">
      <alignment horizontal="center"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33" fillId="0" borderId="0" xfId="33" applyNumberFormat="1" applyFont="1" applyFill="1" applyBorder="1">
      <alignment vertical="center"/>
    </xf>
    <xf numFmtId="0" fontId="1" fillId="0" borderId="31" xfId="33" applyFont="1" applyFill="1" applyBorder="1">
      <alignment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40" xfId="33" applyNumberFormat="1" applyFont="1" applyFill="1" applyBorder="1">
      <alignment vertical="center"/>
    </xf>
    <xf numFmtId="191" fontId="1" fillId="0" borderId="49" xfId="33" applyNumberFormat="1" applyFont="1" applyFill="1" applyBorder="1">
      <alignment vertical="center"/>
    </xf>
    <xf numFmtId="178" fontId="1" fillId="0" borderId="49" xfId="33" applyNumberFormat="1" applyFont="1" applyFill="1" applyBorder="1">
      <alignment vertical="center"/>
    </xf>
    <xf numFmtId="178" fontId="1" fillId="0" borderId="37"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0" xfId="33" applyNumberFormat="1" applyFont="1" applyFill="1" applyBorder="1">
      <alignment vertical="center"/>
    </xf>
    <xf numFmtId="49" fontId="35" fillId="5" borderId="34" xfId="34" applyNumberFormat="1" applyFont="1" applyFill="1" applyBorder="1" applyAlignment="1">
      <alignment horizontal="center" vertical="center"/>
    </xf>
    <xf numFmtId="49" fontId="35" fillId="5" borderId="34" xfId="34" applyNumberFormat="1" applyFont="1" applyFill="1" applyBorder="1" applyAlignment="1">
      <alignment horizontal="center" vertical="center" wrapText="1"/>
    </xf>
    <xf numFmtId="0" fontId="35" fillId="0" borderId="0" xfId="33" applyFont="1" applyFill="1">
      <alignment vertical="center"/>
    </xf>
    <xf numFmtId="179" fontId="35" fillId="5" borderId="0" xfId="34" applyNumberFormat="1" applyFont="1" applyFill="1" applyBorder="1" applyAlignment="1">
      <alignment vertical="center" wrapText="1"/>
    </xf>
    <xf numFmtId="0" fontId="35" fillId="0" borderId="0" xfId="33" applyFont="1" applyFill="1" applyBorder="1">
      <alignment vertical="center"/>
    </xf>
    <xf numFmtId="178" fontId="35" fillId="0" borderId="0" xfId="33" applyNumberFormat="1" applyFont="1" applyFill="1" applyBorder="1">
      <alignment vertical="center"/>
    </xf>
    <xf numFmtId="178" fontId="8"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6"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1" xfId="33" applyFont="1" applyFill="1" applyBorder="1" applyAlignment="1">
      <alignment vertical="center"/>
    </xf>
    <xf numFmtId="0" fontId="9" fillId="5" borderId="0" xfId="6" applyFont="1" applyFill="1" applyProtection="1">
      <protection hidden="1"/>
    </xf>
    <xf numFmtId="0" fontId="9" fillId="5" borderId="0" xfId="6" applyFont="1" applyFill="1"/>
    <xf numFmtId="0" fontId="9" fillId="5" borderId="0" xfId="6" applyFont="1" applyFill="1" applyAlignment="1">
      <alignment vertical="center"/>
    </xf>
    <xf numFmtId="0" fontId="9" fillId="5" borderId="0" xfId="6" applyFont="1" applyFill="1" applyBorder="1" applyAlignment="1">
      <alignment vertical="center"/>
    </xf>
    <xf numFmtId="0" fontId="9" fillId="5" borderId="0" xfId="6" applyFont="1" applyFill="1" applyAlignment="1" applyProtection="1">
      <alignment vertical="center"/>
      <protection hidden="1"/>
    </xf>
    <xf numFmtId="0" fontId="0" fillId="5" borderId="0" xfId="6" applyFont="1" applyFill="1" applyAlignment="1">
      <alignmen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0" fontId="9" fillId="0" borderId="0" xfId="6"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03" xfId="31" applyNumberFormat="1" applyFont="1" applyBorder="1" applyAlignment="1" applyProtection="1">
      <alignment horizontal="right" vertical="center" shrinkToFit="1"/>
      <protection locked="0"/>
    </xf>
    <xf numFmtId="177" fontId="25" fillId="0" borderId="104" xfId="31" applyNumberFormat="1" applyFont="1" applyBorder="1" applyAlignment="1" applyProtection="1">
      <alignment horizontal="right" vertical="center" shrinkToFit="1"/>
      <protection locked="0"/>
    </xf>
    <xf numFmtId="177" fontId="25" fillId="0" borderId="105"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01" xfId="31" applyNumberFormat="1" applyFont="1" applyBorder="1" applyAlignment="1" applyProtection="1">
      <alignment horizontal="right" vertical="center" shrinkToFit="1"/>
      <protection locked="0"/>
    </xf>
    <xf numFmtId="177" fontId="25" fillId="0" borderId="107"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Fill="1" applyBorder="1" applyAlignment="1" applyProtection="1">
      <alignment horizontal="left" vertical="center" shrinkToFit="1"/>
      <protection locked="0"/>
    </xf>
    <xf numFmtId="0" fontId="25" fillId="0" borderId="92" xfId="32" applyNumberFormat="1" applyFont="1" applyFill="1" applyBorder="1" applyAlignment="1" applyProtection="1">
      <alignment horizontal="left" vertical="center" shrinkToFit="1"/>
      <protection locked="0"/>
    </xf>
    <xf numFmtId="0" fontId="25" fillId="0" borderId="98" xfId="32" applyNumberFormat="1" applyFont="1" applyFill="1" applyBorder="1" applyAlignment="1" applyProtection="1">
      <alignment horizontal="left" vertical="center" shrinkToFit="1"/>
      <protection locked="0"/>
    </xf>
    <xf numFmtId="0" fontId="25" fillId="0" borderId="100" xfId="31" applyFont="1" applyBorder="1" applyAlignment="1" applyProtection="1">
      <alignment horizontal="left" vertical="center" shrinkToFit="1"/>
      <protection locked="0"/>
    </xf>
    <xf numFmtId="0" fontId="25" fillId="0" borderId="101" xfId="31" applyFont="1" applyBorder="1" applyAlignment="1" applyProtection="1">
      <alignment horizontal="left" vertical="center" shrinkToFit="1"/>
      <protection locked="0"/>
    </xf>
    <xf numFmtId="0" fontId="25" fillId="0" borderId="102" xfId="31" applyFont="1" applyBorder="1" applyAlignment="1" applyProtection="1">
      <alignment horizontal="left" vertical="center" shrinkToFit="1"/>
      <protection locked="0"/>
    </xf>
    <xf numFmtId="177" fontId="25" fillId="0" borderId="108" xfId="32" applyNumberFormat="1" applyFont="1" applyBorder="1" applyAlignment="1" applyProtection="1">
      <alignment horizontal="right" vertical="center" shrinkToFit="1"/>
      <protection locked="0"/>
    </xf>
    <xf numFmtId="177" fontId="25" fillId="0" borderId="104" xfId="32" applyNumberFormat="1" applyFont="1" applyBorder="1" applyAlignment="1" applyProtection="1">
      <alignment horizontal="right" vertical="center" shrinkToFit="1"/>
      <protection locked="0"/>
    </xf>
    <xf numFmtId="0" fontId="25" fillId="0" borderId="104" xfId="32" applyNumberFormat="1" applyFont="1" applyBorder="1" applyAlignment="1" applyProtection="1">
      <alignment horizontal="lef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00" xfId="32" applyFont="1" applyFill="1" applyBorder="1" applyAlignment="1" applyProtection="1">
      <alignment horizontal="left" vertical="center" shrinkToFit="1"/>
      <protection locked="0"/>
    </xf>
    <xf numFmtId="0" fontId="25" fillId="0" borderId="101" xfId="32" applyFont="1" applyFill="1" applyBorder="1" applyAlignment="1" applyProtection="1">
      <alignment horizontal="left" vertical="center" shrinkToFit="1"/>
      <protection locked="0"/>
    </xf>
    <xf numFmtId="0" fontId="25" fillId="0" borderId="102" xfId="32" applyFont="1" applyFill="1" applyBorder="1" applyAlignment="1" applyProtection="1">
      <alignment horizontal="left" vertical="center" shrinkToFit="1"/>
      <protection locked="0"/>
    </xf>
    <xf numFmtId="177" fontId="25" fillId="0" borderId="91" xfId="32" applyNumberFormat="1" applyFont="1" applyFill="1" applyBorder="1" applyAlignment="1" applyProtection="1">
      <alignment horizontal="right" vertical="center" shrinkToFit="1"/>
      <protection locked="0"/>
    </xf>
    <xf numFmtId="177" fontId="25" fillId="0" borderId="92" xfId="32" applyNumberFormat="1" applyFont="1" applyFill="1" applyBorder="1" applyAlignment="1" applyProtection="1">
      <alignment horizontal="right" vertical="center" shrinkToFit="1"/>
      <protection locked="0"/>
    </xf>
    <xf numFmtId="177" fontId="25" fillId="0" borderId="93" xfId="32" applyNumberFormat="1" applyFont="1" applyFill="1" applyBorder="1" applyAlignment="1" applyProtection="1">
      <alignment horizontal="right" vertical="center" shrinkToFit="1"/>
      <protection locked="0"/>
    </xf>
    <xf numFmtId="0" fontId="25" fillId="0" borderId="94" xfId="32" applyNumberFormat="1" applyFont="1" applyBorder="1" applyAlignment="1" applyProtection="1">
      <alignment horizontal="left" vertical="center" shrinkToFit="1"/>
      <protection locked="0"/>
    </xf>
    <xf numFmtId="0" fontId="25" fillId="0" borderId="97" xfId="32" applyNumberFormat="1" applyFont="1" applyBorder="1" applyAlignment="1" applyProtection="1">
      <alignment horizontal="left" vertical="center" shrinkToFit="1"/>
      <protection locked="0"/>
    </xf>
    <xf numFmtId="177" fontId="25" fillId="0" borderId="100" xfId="32" applyNumberFormat="1" applyFont="1" applyFill="1" applyBorder="1" applyAlignment="1" applyProtection="1">
      <alignment horizontal="right" vertical="center" shrinkToFit="1"/>
      <protection locked="0"/>
    </xf>
    <xf numFmtId="177" fontId="25" fillId="0" borderId="101" xfId="32" applyNumberFormat="1" applyFont="1" applyFill="1" applyBorder="1" applyAlignment="1" applyProtection="1">
      <alignment horizontal="right" vertical="center" shrinkToFit="1"/>
      <protection locked="0"/>
    </xf>
    <xf numFmtId="177" fontId="25" fillId="0" borderId="102" xfId="32" applyNumberFormat="1" applyFont="1" applyFill="1" applyBorder="1" applyAlignment="1" applyProtection="1">
      <alignment horizontal="right" vertical="center" shrinkToFit="1"/>
      <protection locked="0"/>
    </xf>
    <xf numFmtId="0" fontId="25" fillId="0" borderId="100" xfId="32" applyNumberFormat="1" applyFont="1" applyFill="1" applyBorder="1" applyAlignment="1" applyProtection="1">
      <alignment horizontal="left" vertical="center" shrinkToFit="1"/>
      <protection locked="0"/>
    </xf>
    <xf numFmtId="0" fontId="25" fillId="0" borderId="101" xfId="32" applyNumberFormat="1" applyFont="1" applyFill="1" applyBorder="1" applyAlignment="1" applyProtection="1">
      <alignment horizontal="left" vertical="center" shrinkToFit="1"/>
      <protection locked="0"/>
    </xf>
    <xf numFmtId="0" fontId="25" fillId="0" borderId="107" xfId="32" applyNumberFormat="1" applyFont="1" applyFill="1" applyBorder="1" applyAlignment="1" applyProtection="1">
      <alignment horizontal="left" vertical="center" shrinkToFit="1"/>
      <protection locked="0"/>
    </xf>
    <xf numFmtId="0" fontId="25" fillId="0" borderId="111" xfId="31" applyFont="1" applyBorder="1" applyAlignment="1" applyProtection="1">
      <alignment horizontal="left" vertical="center" shrinkToFit="1"/>
      <protection locked="0"/>
    </xf>
    <xf numFmtId="0" fontId="25" fillId="0" borderId="112" xfId="31" applyFont="1" applyBorder="1" applyAlignment="1" applyProtection="1">
      <alignment horizontal="left" vertical="center" shrinkToFit="1"/>
      <protection locked="0"/>
    </xf>
    <xf numFmtId="0" fontId="25" fillId="0" borderId="113" xfId="31" applyFont="1" applyBorder="1" applyAlignment="1" applyProtection="1">
      <alignment horizontal="left" vertical="center" shrinkToFit="1"/>
      <protection locked="0"/>
    </xf>
    <xf numFmtId="177" fontId="25" fillId="0" borderId="114" xfId="31" applyNumberFormat="1" applyFont="1" applyBorder="1" applyAlignment="1" applyProtection="1">
      <alignment horizontal="right" vertical="center" shrinkToFit="1"/>
      <protection locked="0"/>
    </xf>
    <xf numFmtId="177" fontId="25" fillId="0" borderId="115" xfId="31" applyNumberFormat="1" applyFont="1" applyBorder="1" applyAlignment="1" applyProtection="1">
      <alignment horizontal="right" vertical="center" shrinkToFit="1"/>
      <protection locked="0"/>
    </xf>
    <xf numFmtId="177" fontId="25" fillId="0" borderId="116"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8"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1" xfId="32" applyNumberFormat="1" applyFont="1" applyFill="1" applyBorder="1" applyAlignment="1" applyProtection="1">
      <alignment horizontal="right" vertical="center" shrinkToFit="1"/>
      <protection locked="0"/>
    </xf>
    <xf numFmtId="177" fontId="25" fillId="7" borderId="122" xfId="32" applyNumberFormat="1" applyFont="1" applyFill="1" applyBorder="1" applyAlignment="1" applyProtection="1">
      <alignment horizontal="right" vertical="center" shrinkToFit="1"/>
      <protection locked="0"/>
    </xf>
    <xf numFmtId="177" fontId="25" fillId="7" borderId="123" xfId="32" applyNumberFormat="1" applyFont="1" applyFill="1" applyBorder="1" applyAlignment="1" applyProtection="1">
      <alignment horizontal="right" vertical="center" shrinkToFit="1"/>
      <protection locked="0"/>
    </xf>
    <xf numFmtId="177" fontId="25" fillId="7" borderId="124" xfId="32" applyNumberFormat="1" applyFont="1" applyFill="1" applyBorder="1" applyAlignment="1" applyProtection="1">
      <alignment horizontal="right" vertical="center" shrinkToFit="1"/>
      <protection locked="0"/>
    </xf>
    <xf numFmtId="177" fontId="25" fillId="7" borderId="125"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0" fontId="25" fillId="7" borderId="122" xfId="32" applyNumberFormat="1" applyFont="1" applyFill="1" applyBorder="1" applyAlignment="1" applyProtection="1">
      <alignment horizontal="left" vertical="center" shrinkToFit="1"/>
      <protection locked="0"/>
    </xf>
    <xf numFmtId="0" fontId="25" fillId="7" borderId="125" xfId="32" applyNumberFormat="1" applyFont="1" applyFill="1" applyBorder="1" applyAlignment="1" applyProtection="1">
      <alignment horizontal="left" vertical="center" shrinkToFit="1"/>
      <protection locked="0"/>
    </xf>
    <xf numFmtId="177" fontId="25" fillId="0" borderId="119" xfId="32" applyNumberFormat="1" applyFont="1" applyBorder="1" applyAlignment="1" applyProtection="1">
      <alignment horizontal="right" vertical="center" shrinkToFit="1"/>
      <protection locked="0"/>
    </xf>
    <xf numFmtId="177" fontId="25" fillId="0" borderId="115" xfId="32" applyNumberFormat="1" applyFont="1" applyBorder="1" applyAlignment="1" applyProtection="1">
      <alignment horizontal="right" vertical="center" shrinkToFit="1"/>
      <protection locked="0"/>
    </xf>
    <xf numFmtId="0" fontId="25" fillId="0" borderId="115" xfId="32" applyNumberFormat="1" applyFont="1" applyBorder="1" applyAlignment="1" applyProtection="1">
      <alignment horizontal="lef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95" xfId="29" applyNumberFormat="1" applyFont="1" applyBorder="1" applyAlignment="1" applyProtection="1">
      <alignment horizontal="right" vertical="center" shrinkToFit="1"/>
      <protection locked="0"/>
    </xf>
    <xf numFmtId="177" fontId="25" fillId="0" borderId="92" xfId="29" applyNumberFormat="1" applyFont="1" applyBorder="1" applyAlignment="1" applyProtection="1">
      <alignment horizontal="right" vertical="center" shrinkToFit="1"/>
      <protection locked="0"/>
    </xf>
    <xf numFmtId="177" fontId="25" fillId="0" borderId="96" xfId="29" applyNumberFormat="1" applyFont="1" applyBorder="1" applyAlignment="1" applyProtection="1">
      <alignment horizontal="right" vertical="center" shrinkToFit="1"/>
      <protection locked="0"/>
    </xf>
    <xf numFmtId="189" fontId="25" fillId="0" borderId="95" xfId="29" applyNumberFormat="1" applyFont="1" applyBorder="1" applyAlignment="1" applyProtection="1">
      <alignment horizontal="right" vertical="center" shrinkToFit="1"/>
      <protection locked="0"/>
    </xf>
    <xf numFmtId="189" fontId="25" fillId="0" borderId="92" xfId="29" applyNumberFormat="1" applyFont="1" applyBorder="1" applyAlignment="1" applyProtection="1">
      <alignment horizontal="right" vertical="center" shrinkToFit="1"/>
      <protection locked="0"/>
    </xf>
    <xf numFmtId="189" fontId="25" fillId="0" borderId="96" xfId="29" applyNumberFormat="1" applyFont="1" applyBorder="1" applyAlignment="1" applyProtection="1">
      <alignment horizontal="right" vertical="center" shrinkToFit="1"/>
      <protection locked="0"/>
    </xf>
    <xf numFmtId="0" fontId="25" fillId="0" borderId="95"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8" xfId="29" applyFont="1" applyBorder="1" applyAlignment="1" applyProtection="1">
      <alignment horizontal="left" vertical="center" shrinkToFit="1"/>
      <protection locked="0"/>
    </xf>
    <xf numFmtId="0" fontId="25" fillId="0" borderId="100" xfId="32" applyFont="1" applyBorder="1" applyAlignment="1" applyProtection="1">
      <alignment horizontal="left" vertical="center" shrinkToFit="1"/>
      <protection locked="0"/>
    </xf>
    <xf numFmtId="0" fontId="25" fillId="0" borderId="101" xfId="32" applyFont="1" applyBorder="1" applyAlignment="1" applyProtection="1">
      <alignment horizontal="left" vertical="center" shrinkToFit="1"/>
      <protection locked="0"/>
    </xf>
    <xf numFmtId="0" fontId="25" fillId="0" borderId="102" xfId="32" applyFont="1" applyBorder="1" applyAlignment="1" applyProtection="1">
      <alignment horizontal="lef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101" xfId="32" applyNumberFormat="1" applyFont="1" applyBorder="1" applyAlignment="1" applyProtection="1">
      <alignment horizontal="right" vertical="center" shrinkToFit="1"/>
      <protection locked="0"/>
    </xf>
    <xf numFmtId="177" fontId="25" fillId="0" borderId="102" xfId="32" applyNumberFormat="1" applyFont="1" applyBorder="1" applyAlignment="1" applyProtection="1">
      <alignment horizontal="right" vertical="center" shrinkToFit="1"/>
      <protection locked="0"/>
    </xf>
    <xf numFmtId="0" fontId="25" fillId="0" borderId="100"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107" xfId="32" applyNumberFormat="1" applyFont="1" applyBorder="1" applyAlignment="1" applyProtection="1">
      <alignment horizontal="left" vertical="center" shrinkToFit="1"/>
      <protection locked="0"/>
    </xf>
    <xf numFmtId="177" fontId="25" fillId="0" borderId="91" xfId="31" applyNumberFormat="1" applyFont="1" applyBorder="1" applyAlignment="1" applyProtection="1">
      <alignment horizontal="right" vertical="center" shrinkToFit="1"/>
      <protection locked="0"/>
    </xf>
    <xf numFmtId="177" fontId="25" fillId="0" borderId="92"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174" xfId="31" applyNumberFormat="1" applyFont="1" applyBorder="1" applyAlignment="1" applyProtection="1">
      <alignment horizontal="right" vertical="center" shrinkToFit="1"/>
      <protection locked="0"/>
    </xf>
    <xf numFmtId="177" fontId="25" fillId="0" borderId="174" xfId="29" applyNumberFormat="1" applyFont="1" applyBorder="1" applyAlignment="1" applyProtection="1">
      <alignment horizontal="right" vertical="center" shrinkToFit="1"/>
      <protection locked="0"/>
    </xf>
    <xf numFmtId="177" fontId="25" fillId="0" borderId="100" xfId="31" applyNumberFormat="1" applyFont="1" applyFill="1" applyBorder="1" applyAlignment="1" applyProtection="1">
      <alignment horizontal="right" vertical="center" shrinkToFit="1"/>
      <protection locked="0"/>
    </xf>
    <xf numFmtId="177" fontId="25" fillId="0" borderId="101" xfId="31" applyNumberFormat="1" applyFont="1" applyFill="1" applyBorder="1" applyAlignment="1" applyProtection="1">
      <alignment horizontal="right" vertical="center" shrinkToFit="1"/>
      <protection locked="0"/>
    </xf>
    <xf numFmtId="177" fontId="25" fillId="0" borderId="108" xfId="31" applyNumberFormat="1" applyFont="1" applyFill="1" applyBorder="1" applyAlignment="1" applyProtection="1">
      <alignment horizontal="right" vertical="center" shrinkToFit="1"/>
      <protection locked="0"/>
    </xf>
    <xf numFmtId="177" fontId="25" fillId="0" borderId="105" xfId="31" applyNumberFormat="1" applyFont="1" applyFill="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1"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0" xfId="31"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01" xfId="29" applyNumberFormat="1" applyFont="1" applyBorder="1" applyAlignment="1" applyProtection="1">
      <alignment horizontal="righ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89" fontId="25" fillId="0" borderId="105" xfId="29" applyNumberFormat="1" applyFont="1" applyBorder="1" applyAlignment="1" applyProtection="1">
      <alignment horizontal="right" vertical="center" shrinkToFit="1"/>
      <protection locked="0"/>
    </xf>
    <xf numFmtId="189" fontId="25" fillId="0" borderId="101" xfId="29" applyNumberFormat="1" applyFont="1" applyBorder="1" applyAlignment="1" applyProtection="1">
      <alignment horizontal="right" vertical="center" shrinkToFit="1"/>
      <protection locked="0"/>
    </xf>
    <xf numFmtId="189" fontId="25" fillId="0" borderId="108" xfId="29" applyNumberFormat="1" applyFont="1" applyBorder="1" applyAlignment="1" applyProtection="1">
      <alignment horizontal="right" vertical="center" shrinkToFit="1"/>
      <protection locked="0"/>
    </xf>
    <xf numFmtId="177" fontId="25" fillId="0" borderId="129"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04" xfId="29" applyNumberFormat="1" applyFont="1" applyBorder="1" applyAlignment="1" applyProtection="1">
      <alignment horizontal="right" vertical="center" shrinkToFit="1"/>
      <protection locked="0"/>
    </xf>
    <xf numFmtId="189" fontId="25" fillId="0" borderId="104" xfId="29" applyNumberFormat="1" applyFont="1" applyBorder="1" applyAlignment="1" applyProtection="1">
      <alignment horizontal="right" vertical="center" shrinkToFit="1"/>
      <protection locked="0"/>
    </xf>
    <xf numFmtId="0" fontId="25" fillId="0" borderId="104" xfId="29" applyFont="1" applyBorder="1" applyAlignment="1" applyProtection="1">
      <alignment horizontal="left" vertical="center" shrinkToFit="1"/>
      <protection locked="0"/>
    </xf>
    <xf numFmtId="0" fontId="25" fillId="0" borderId="109" xfId="29" applyFont="1" applyBorder="1" applyAlignment="1" applyProtection="1">
      <alignment horizontal="left" vertical="center" shrinkToFit="1"/>
      <protection locked="0"/>
    </xf>
    <xf numFmtId="177" fontId="25" fillId="5" borderId="103" xfId="30" applyNumberFormat="1" applyFont="1" applyFill="1" applyBorder="1" applyAlignment="1" applyProtection="1">
      <alignment horizontal="right" vertical="center" shrinkToFit="1"/>
      <protection locked="0"/>
    </xf>
    <xf numFmtId="177" fontId="25" fillId="5" borderId="104" xfId="30" applyNumberFormat="1" applyFont="1" applyFill="1" applyBorder="1" applyAlignment="1" applyProtection="1">
      <alignment horizontal="right" vertical="center" shrinkToFit="1"/>
      <protection locked="0"/>
    </xf>
    <xf numFmtId="177" fontId="25" fillId="5" borderId="105" xfId="30" applyNumberFormat="1" applyFont="1" applyFill="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89" fontId="25" fillId="5" borderId="104" xfId="30"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177" fontId="25" fillId="7" borderId="124" xfId="29" applyNumberFormat="1" applyFont="1" applyFill="1" applyBorder="1" applyAlignment="1" applyProtection="1">
      <alignment horizontal="right" vertical="center" shrinkToFit="1"/>
      <protection locked="0"/>
    </xf>
    <xf numFmtId="177" fontId="25" fillId="7" borderId="122" xfId="29" applyNumberFormat="1" applyFont="1" applyFill="1" applyBorder="1" applyAlignment="1" applyProtection="1">
      <alignment horizontal="right" vertical="center" shrinkToFit="1"/>
      <protection locked="0"/>
    </xf>
    <xf numFmtId="177" fontId="25" fillId="7" borderId="125" xfId="29" applyNumberFormat="1" applyFont="1" applyFill="1" applyBorder="1" applyAlignment="1" applyProtection="1">
      <alignment horizontal="right" vertical="center" shrinkToFit="1"/>
      <protection locked="0"/>
    </xf>
    <xf numFmtId="177" fontId="25" fillId="7" borderId="126" xfId="29" applyNumberFormat="1" applyFont="1" applyFill="1" applyBorder="1" applyAlignment="1" applyProtection="1">
      <alignment horizontal="right" vertical="center" shrinkToFit="1"/>
      <protection locked="0"/>
    </xf>
    <xf numFmtId="0" fontId="28" fillId="5" borderId="104" xfId="30" applyFont="1" applyFill="1" applyBorder="1" applyAlignment="1" applyProtection="1">
      <alignment horizontal="left" vertical="center" shrinkToFit="1"/>
      <protection locked="0"/>
    </xf>
    <xf numFmtId="0" fontId="28" fillId="5" borderId="109"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0" xfId="30" applyFont="1" applyFill="1" applyBorder="1" applyAlignment="1" applyProtection="1">
      <alignment horizontal="left" vertical="center" shrinkToFit="1"/>
      <protection locked="0"/>
    </xf>
    <xf numFmtId="0" fontId="25" fillId="5" borderId="101" xfId="30" applyFont="1" applyFill="1" applyBorder="1" applyAlignment="1" applyProtection="1">
      <alignment horizontal="left" vertical="center" shrinkToFit="1"/>
      <protection locked="0"/>
    </xf>
    <xf numFmtId="0" fontId="25" fillId="5" borderId="102" xfId="30" applyFont="1" applyFill="1" applyBorder="1" applyAlignment="1" applyProtection="1">
      <alignment horizontal="left" vertical="center" shrinkToFit="1"/>
      <protection locked="0"/>
    </xf>
    <xf numFmtId="177" fontId="25" fillId="5" borderId="129"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89" fontId="25" fillId="7" borderId="127" xfId="29" applyNumberFormat="1" applyFont="1" applyFill="1" applyBorder="1" applyAlignment="1" applyProtection="1">
      <alignment horizontal="right" vertical="center" shrinkToFit="1"/>
      <protection locked="0"/>
    </xf>
    <xf numFmtId="0" fontId="25" fillId="7" borderId="122" xfId="29" applyNumberFormat="1" applyFont="1" applyFill="1" applyBorder="1" applyAlignment="1" applyProtection="1">
      <alignment horizontal="left" vertical="center" shrinkToFit="1"/>
      <protection locked="0"/>
    </xf>
    <xf numFmtId="0" fontId="25" fillId="7" borderId="125"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0" xfId="29" applyNumberFormat="1" applyFont="1" applyFill="1" applyBorder="1" applyAlignment="1" applyProtection="1">
      <alignment horizontal="left" vertical="center" shrinkToFit="1"/>
      <protection locked="0"/>
    </xf>
    <xf numFmtId="0" fontId="25" fillId="5" borderId="101" xfId="29" applyNumberFormat="1" applyFont="1" applyFill="1" applyBorder="1" applyAlignment="1" applyProtection="1">
      <alignment horizontal="left" vertical="center" shrinkToFit="1"/>
      <protection locked="0"/>
    </xf>
    <xf numFmtId="0" fontId="25" fillId="5" borderId="107" xfId="29" applyNumberFormat="1" applyFont="1" applyFill="1" applyBorder="1" applyAlignment="1" applyProtection="1">
      <alignment horizontal="left" vertical="center" shrinkToFit="1"/>
      <protection locked="0"/>
    </xf>
    <xf numFmtId="177" fontId="25" fillId="5" borderId="100" xfId="29" applyNumberFormat="1" applyFont="1" applyFill="1" applyBorder="1" applyAlignment="1" applyProtection="1">
      <alignment horizontal="right" vertical="center" shrinkToFit="1"/>
      <protection locked="0"/>
    </xf>
    <xf numFmtId="177" fontId="25" fillId="5" borderId="101" xfId="29" applyNumberFormat="1" applyFont="1" applyFill="1" applyBorder="1" applyAlignment="1" applyProtection="1">
      <alignment horizontal="right" vertical="center" shrinkToFit="1"/>
      <protection locked="0"/>
    </xf>
    <xf numFmtId="177" fontId="25" fillId="5" borderId="102" xfId="29" applyNumberFormat="1" applyFont="1" applyFill="1" applyBorder="1" applyAlignment="1" applyProtection="1">
      <alignment horizontal="right" vertical="center" shrinkToFit="1"/>
      <protection locked="0"/>
    </xf>
    <xf numFmtId="0" fontId="25" fillId="5" borderId="100" xfId="29" applyFont="1" applyFill="1" applyBorder="1" applyAlignment="1" applyProtection="1">
      <alignment horizontal="left" vertical="center" shrinkToFit="1"/>
      <protection locked="0"/>
    </xf>
    <xf numFmtId="0" fontId="25" fillId="5" borderId="101" xfId="29" applyFont="1" applyFill="1" applyBorder="1" applyAlignment="1" applyProtection="1">
      <alignment horizontal="left" vertical="center" shrinkToFit="1"/>
      <protection locked="0"/>
    </xf>
    <xf numFmtId="0" fontId="25" fillId="5" borderId="102" xfId="29" applyFont="1" applyFill="1" applyBorder="1" applyAlignment="1" applyProtection="1">
      <alignment horizontal="left" vertical="center" shrinkToFit="1"/>
      <protection locked="0"/>
    </xf>
    <xf numFmtId="177" fontId="28" fillId="0" borderId="95" xfId="29" applyNumberFormat="1" applyFont="1" applyFill="1" applyBorder="1" applyAlignment="1" applyProtection="1">
      <alignment horizontal="right" vertical="center" shrinkToFit="1"/>
      <protection locked="0"/>
    </xf>
    <xf numFmtId="177" fontId="28" fillId="0" borderId="92" xfId="29" applyNumberFormat="1" applyFont="1" applyFill="1" applyBorder="1" applyAlignment="1" applyProtection="1">
      <alignment horizontal="right" vertical="center" shrinkToFit="1"/>
      <protection locked="0"/>
    </xf>
    <xf numFmtId="177" fontId="28" fillId="0" borderId="96" xfId="29" applyNumberFormat="1" applyFont="1" applyFill="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92" xfId="29" applyNumberFormat="1" applyFont="1" applyBorder="1" applyAlignment="1" applyProtection="1">
      <alignment horizontal="left" vertical="center" shrinkToFit="1"/>
      <protection locked="0"/>
    </xf>
    <xf numFmtId="0" fontId="25" fillId="0" borderId="98"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8" fillId="0" borderId="91" xfId="29" applyNumberFormat="1" applyFont="1" applyFill="1" applyBorder="1" applyAlignment="1" applyProtection="1">
      <alignment horizontal="right" vertical="center" shrinkToFit="1"/>
      <protection locked="0"/>
    </xf>
    <xf numFmtId="0" fontId="25" fillId="0" borderId="100" xfId="29" applyFont="1" applyBorder="1" applyAlignment="1" applyProtection="1">
      <alignment horizontal="left" vertical="center" shrinkToFit="1"/>
      <protection locked="0"/>
    </xf>
    <xf numFmtId="0" fontId="25" fillId="0" borderId="102" xfId="29" applyFont="1" applyBorder="1" applyAlignment="1" applyProtection="1">
      <alignment horizontal="left" vertical="center" shrinkToFit="1"/>
      <protection locked="0"/>
    </xf>
    <xf numFmtId="177" fontId="25" fillId="0" borderId="103" xfId="29" applyNumberFormat="1" applyFont="1" applyBorder="1" applyAlignment="1" applyProtection="1">
      <alignment horizontal="right" vertical="center" shrinkToFit="1"/>
      <protection locked="0"/>
    </xf>
    <xf numFmtId="177" fontId="28" fillId="0" borderId="100" xfId="29" applyNumberFormat="1" applyFont="1" applyFill="1" applyBorder="1" applyAlignment="1" applyProtection="1">
      <alignment horizontal="right" vertical="center" shrinkToFit="1"/>
      <protection locked="0"/>
    </xf>
    <xf numFmtId="177" fontId="28" fillId="0" borderId="101" xfId="29" applyNumberFormat="1" applyFont="1" applyFill="1" applyBorder="1" applyAlignment="1" applyProtection="1">
      <alignment horizontal="right" vertical="center" shrinkToFit="1"/>
      <protection locked="0"/>
    </xf>
    <xf numFmtId="177" fontId="28" fillId="0" borderId="108" xfId="29" applyNumberFormat="1" applyFont="1" applyFill="1" applyBorder="1" applyAlignment="1" applyProtection="1">
      <alignment horizontal="right" vertical="center" shrinkToFit="1"/>
      <protection locked="0"/>
    </xf>
    <xf numFmtId="177" fontId="28" fillId="0" borderId="105" xfId="29" applyNumberFormat="1" applyFont="1" applyFill="1" applyBorder="1" applyAlignment="1" applyProtection="1">
      <alignment horizontal="right" vertical="center" shrinkToFit="1"/>
      <protection locked="0"/>
    </xf>
    <xf numFmtId="0" fontId="25" fillId="0" borderId="10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107" xfId="29" applyNumberFormat="1" applyFont="1" applyBorder="1" applyAlignment="1" applyProtection="1">
      <alignment horizontal="left" vertical="center" shrinkToFit="1"/>
      <protection locked="0"/>
    </xf>
    <xf numFmtId="0" fontId="25" fillId="0" borderId="104" xfId="29" applyNumberFormat="1" applyFont="1" applyBorder="1" applyAlignment="1" applyProtection="1">
      <alignment horizontal="left" vertical="center" shrinkToFit="1"/>
      <protection locked="0"/>
    </xf>
    <xf numFmtId="0" fontId="25" fillId="0" borderId="109" xfId="29" applyNumberFormat="1" applyFont="1" applyBorder="1" applyAlignment="1" applyProtection="1">
      <alignment horizontal="left" vertical="center" shrinkToFit="1"/>
      <protection locked="0"/>
    </xf>
    <xf numFmtId="177" fontId="25" fillId="0" borderId="100" xfId="29" applyNumberFormat="1" applyFont="1" applyBorder="1" applyAlignment="1" applyProtection="1">
      <alignment horizontal="right" vertical="center" shrinkToFit="1"/>
      <protection locked="0"/>
    </xf>
    <xf numFmtId="0" fontId="25" fillId="5" borderId="111" xfId="29" applyFont="1" applyFill="1" applyBorder="1" applyAlignment="1" applyProtection="1">
      <alignment horizontal="left" vertical="center" shrinkToFit="1"/>
      <protection locked="0"/>
    </xf>
    <xf numFmtId="0" fontId="25" fillId="5" borderId="112" xfId="29" applyFont="1" applyFill="1" applyBorder="1" applyAlignment="1" applyProtection="1">
      <alignment horizontal="left" vertical="center" shrinkToFit="1"/>
      <protection locked="0"/>
    </xf>
    <xf numFmtId="0" fontId="25" fillId="5" borderId="113" xfId="29" applyFont="1" applyFill="1" applyBorder="1" applyAlignment="1" applyProtection="1">
      <alignment horizontal="left" vertical="center" shrinkToFit="1"/>
      <protection locked="0"/>
    </xf>
    <xf numFmtId="177" fontId="25" fillId="5" borderId="114" xfId="29" applyNumberFormat="1" applyFont="1" applyFill="1" applyBorder="1" applyAlignment="1" applyProtection="1">
      <alignment horizontal="right" vertical="center" shrinkToFit="1"/>
      <protection locked="0"/>
    </xf>
    <xf numFmtId="177" fontId="25" fillId="5" borderId="115" xfId="29" applyNumberFormat="1" applyFont="1" applyFill="1" applyBorder="1" applyAlignment="1" applyProtection="1">
      <alignment horizontal="right" vertical="center" shrinkToFit="1"/>
      <protection locked="0"/>
    </xf>
    <xf numFmtId="0" fontId="25" fillId="5" borderId="115" xfId="29" applyNumberFormat="1" applyFont="1" applyFill="1" applyBorder="1" applyAlignment="1" applyProtection="1">
      <alignment horizontal="left" vertical="center" shrinkToFit="1"/>
      <protection locked="0"/>
    </xf>
    <xf numFmtId="0" fontId="25" fillId="5" borderId="120" xfId="29" applyNumberFormat="1" applyFont="1" applyFill="1" applyBorder="1" applyAlignment="1" applyProtection="1">
      <alignment horizontal="left" vertical="center" shrinkToFit="1"/>
      <protection locked="0"/>
    </xf>
    <xf numFmtId="177" fontId="25" fillId="7" borderId="133" xfId="29" applyNumberFormat="1" applyFont="1" applyFill="1" applyBorder="1" applyAlignment="1" applyProtection="1">
      <alignment horizontal="right" vertical="center" shrinkToFit="1"/>
      <protection locked="0"/>
    </xf>
    <xf numFmtId="177" fontId="25" fillId="7" borderId="134" xfId="29" applyNumberFormat="1" applyFont="1" applyFill="1" applyBorder="1" applyAlignment="1" applyProtection="1">
      <alignment horizontal="right" vertical="center" shrinkToFit="1"/>
      <protection locked="0"/>
    </xf>
    <xf numFmtId="177" fontId="25" fillId="7" borderId="135"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39"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40"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136"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38"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37"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31" xfId="29" applyFont="1" applyFill="1" applyBorder="1" applyAlignment="1" applyProtection="1">
      <alignment horizontal="center" vertical="center" wrapText="1"/>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41" xfId="31" applyNumberFormat="1" applyFont="1" applyFill="1" applyBorder="1" applyAlignment="1" applyProtection="1">
      <alignment horizontal="right" vertical="center" shrinkToFit="1"/>
    </xf>
    <xf numFmtId="177" fontId="25" fillId="5" borderId="142" xfId="31" applyNumberFormat="1" applyFont="1" applyFill="1" applyBorder="1" applyAlignment="1" applyProtection="1">
      <alignment horizontal="right" vertical="center" shrinkToFit="1"/>
    </xf>
    <xf numFmtId="177" fontId="25" fillId="5" borderId="143" xfId="31" applyNumberFormat="1" applyFont="1" applyFill="1" applyBorder="1" applyAlignment="1" applyProtection="1">
      <alignment horizontal="right" vertical="center" shrinkToFit="1"/>
    </xf>
    <xf numFmtId="177" fontId="25" fillId="5" borderId="144" xfId="31" applyNumberFormat="1" applyFont="1" applyFill="1" applyBorder="1" applyAlignment="1" applyProtection="1">
      <alignment horizontal="right" vertical="center" shrinkToFit="1"/>
    </xf>
    <xf numFmtId="177" fontId="25" fillId="5" borderId="14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46" xfId="31" applyNumberFormat="1" applyFont="1" applyFill="1" applyBorder="1" applyAlignment="1" applyProtection="1">
      <alignment horizontal="right" vertical="center" shrinkToFit="1"/>
    </xf>
    <xf numFmtId="177" fontId="25" fillId="5" borderId="147" xfId="31" applyNumberFormat="1" applyFont="1" applyFill="1" applyBorder="1" applyAlignment="1" applyProtection="1">
      <alignment horizontal="right" vertical="center" shrinkToFit="1"/>
    </xf>
    <xf numFmtId="189" fontId="25" fillId="5" borderId="143" xfId="31" applyNumberFormat="1" applyFont="1" applyFill="1" applyBorder="1" applyAlignment="1" applyProtection="1">
      <alignment horizontal="right" vertical="center" shrinkToFit="1"/>
    </xf>
    <xf numFmtId="189" fontId="25" fillId="5" borderId="144"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9" fillId="5" borderId="42" xfId="29" applyFont="1" applyFill="1" applyBorder="1" applyAlignment="1" applyProtection="1">
      <alignment horizontal="center"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149"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89" fontId="25" fillId="5" borderId="147"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89" fontId="25" fillId="5" borderId="122"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69" xfId="29" applyFont="1" applyFill="1" applyBorder="1" applyAlignment="1" applyProtection="1">
      <alignment horizontal="center" vertical="center"/>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59" xfId="31" applyNumberFormat="1" applyFont="1" applyFill="1" applyBorder="1" applyAlignment="1" applyProtection="1">
      <alignment horizontal="right" vertical="center" shrinkToFit="1"/>
    </xf>
    <xf numFmtId="177" fontId="25" fillId="5" borderId="160"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16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89" fontId="25" fillId="5" borderId="157"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6" xfId="31" applyNumberFormat="1" applyFont="1" applyFill="1" applyBorder="1" applyAlignment="1" applyProtection="1">
      <alignment horizontal="right" vertical="center" shrinkToFit="1"/>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1" xfId="31" applyNumberFormat="1" applyFont="1" applyFill="1" applyBorder="1" applyAlignment="1" applyProtection="1">
      <alignment horizontal="right" vertical="center" shrinkToFit="1"/>
    </xf>
    <xf numFmtId="177" fontId="25" fillId="5" borderId="150" xfId="31" applyNumberFormat="1" applyFont="1" applyFill="1" applyBorder="1" applyAlignment="1" applyProtection="1">
      <alignment horizontal="right" vertical="center" shrinkToFit="1"/>
    </xf>
    <xf numFmtId="177" fontId="25" fillId="5" borderId="151"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6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3"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41" xfId="31" applyNumberFormat="1" applyFont="1" applyFill="1" applyBorder="1" applyAlignment="1" applyProtection="1">
      <alignment horizontal="right" vertical="center" shrinkToFit="1"/>
    </xf>
    <xf numFmtId="189" fontId="25" fillId="5" borderId="142" xfId="31" applyNumberFormat="1" applyFont="1" applyFill="1" applyBorder="1" applyAlignment="1" applyProtection="1">
      <alignment horizontal="right" vertical="center" shrinkToFit="1"/>
    </xf>
    <xf numFmtId="189" fontId="25" fillId="5" borderId="145" xfId="31" applyNumberFormat="1" applyFont="1" applyFill="1" applyBorder="1" applyAlignment="1" applyProtection="1">
      <alignment horizontal="right" vertical="center" shrinkToFit="1"/>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4" applyNumberFormat="1" applyFont="1" applyFill="1" applyBorder="1" applyAlignment="1">
      <alignment horizontal="center" vertical="center" wrapText="1"/>
    </xf>
    <xf numFmtId="178" fontId="9" fillId="0" borderId="34" xfId="33"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0" fontId="1"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176"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175" xfId="34" applyNumberFormat="1" applyFont="1" applyFill="1" applyBorder="1" applyAlignment="1">
      <alignment horizontal="center" vertical="center"/>
    </xf>
    <xf numFmtId="0" fontId="35" fillId="0" borderId="34" xfId="33" applyFont="1" applyFill="1" applyBorder="1" applyAlignment="1" applyProtection="1">
      <alignment horizontal="left" vertical="top" wrapText="1"/>
      <protection locked="0"/>
    </xf>
    <xf numFmtId="0" fontId="35" fillId="0" borderId="34" xfId="33" applyFont="1" applyFill="1" applyBorder="1" applyAlignment="1">
      <alignment horizontal="center" vertical="center"/>
    </xf>
    <xf numFmtId="179" fontId="1" fillId="0" borderId="34" xfId="34" applyNumberFormat="1" applyFont="1" applyFill="1" applyBorder="1" applyAlignment="1">
      <alignment horizontal="center" vertical="center" wrapText="1"/>
    </xf>
    <xf numFmtId="189" fontId="1" fillId="5" borderId="177" xfId="34"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78803</c:v>
                </c:pt>
                <c:pt idx="1">
                  <c:v>88620</c:v>
                </c:pt>
                <c:pt idx="2">
                  <c:v>79311</c:v>
                </c:pt>
                <c:pt idx="3">
                  <c:v>67951</c:v>
                </c:pt>
                <c:pt idx="4">
                  <c:v>72635</c:v>
                </c:pt>
              </c:numCache>
            </c:numRef>
          </c:val>
          <c:smooth val="0"/>
          <c:extLst xmlns:c16r2="http://schemas.microsoft.com/office/drawing/2015/06/chart">
            <c:ext xmlns:c16="http://schemas.microsoft.com/office/drawing/2014/chart" uri="{C3380CC4-5D6E-409C-BE32-E72D297353CC}">
              <c16:uniqueId val="{00000000-5A65-49EB-8087-17E7C4DD6C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46661</c:v>
                </c:pt>
                <c:pt idx="1">
                  <c:v>50660</c:v>
                </c:pt>
                <c:pt idx="2">
                  <c:v>48412</c:v>
                </c:pt>
                <c:pt idx="3">
                  <c:v>49733</c:v>
                </c:pt>
                <c:pt idx="4">
                  <c:v>51195</c:v>
                </c:pt>
              </c:numCache>
            </c:numRef>
          </c:val>
          <c:smooth val="0"/>
          <c:extLst xmlns:c16r2="http://schemas.microsoft.com/office/drawing/2015/06/chart">
            <c:ext xmlns:c16="http://schemas.microsoft.com/office/drawing/2014/chart" uri="{C3380CC4-5D6E-409C-BE32-E72D297353CC}">
              <c16:uniqueId val="{00000001-5A65-49EB-8087-17E7C4DD6C77}"/>
            </c:ext>
          </c:extLst>
        </c:ser>
        <c:dLbls>
          <c:showLegendKey val="0"/>
          <c:showVal val="0"/>
          <c:showCatName val="0"/>
          <c:showSerName val="0"/>
          <c:showPercent val="0"/>
          <c:showBubbleSize val="0"/>
        </c:dLbls>
        <c:marker val="1"/>
        <c:smooth val="0"/>
        <c:axId val="112259280"/>
        <c:axId val="112259672"/>
      </c:lineChart>
      <c:catAx>
        <c:axId val="112259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259672"/>
        <c:crosses val="autoZero"/>
        <c:auto val="1"/>
        <c:lblAlgn val="ctr"/>
        <c:lblOffset val="100"/>
        <c:tickLblSkip val="1"/>
        <c:tickMarkSkip val="1"/>
        <c:noMultiLvlLbl val="0"/>
      </c:catAx>
      <c:valAx>
        <c:axId val="1122596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259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0.16</c:v>
                </c:pt>
                <c:pt idx="1">
                  <c:v>2.4300000000000002</c:v>
                </c:pt>
                <c:pt idx="2">
                  <c:v>0.82</c:v>
                </c:pt>
                <c:pt idx="3">
                  <c:v>0.92</c:v>
                </c:pt>
                <c:pt idx="4">
                  <c:v>0.56000000000000005</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5.9</c:v>
                </c:pt>
                <c:pt idx="1">
                  <c:v>6</c:v>
                </c:pt>
                <c:pt idx="2">
                  <c:v>7.17</c:v>
                </c:pt>
                <c:pt idx="3">
                  <c:v>7.41</c:v>
                </c:pt>
                <c:pt idx="4">
                  <c:v>7.93</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455901560"/>
        <c:axId val="455901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c:v>
                </c:pt>
                <c:pt idx="1">
                  <c:v>3.21</c:v>
                </c:pt>
                <c:pt idx="2">
                  <c:v>0.44</c:v>
                </c:pt>
                <c:pt idx="3">
                  <c:v>1.19</c:v>
                </c:pt>
                <c:pt idx="4">
                  <c:v>0.9</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455901560"/>
        <c:axId val="455901952"/>
      </c:lineChart>
      <c:catAx>
        <c:axId val="455901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5901952"/>
        <c:crosses val="autoZero"/>
        <c:auto val="1"/>
        <c:lblAlgn val="ctr"/>
        <c:lblOffset val="100"/>
        <c:tickLblSkip val="1"/>
        <c:tickMarkSkip val="1"/>
        <c:noMultiLvlLbl val="0"/>
      </c:catAx>
      <c:valAx>
        <c:axId val="455901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901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c:v>
                </c:pt>
                <c:pt idx="2">
                  <c:v>#N/A</c:v>
                </c:pt>
                <c:pt idx="3">
                  <c:v>0.63</c:v>
                </c:pt>
                <c:pt idx="4">
                  <c:v>#N/A</c:v>
                </c:pt>
                <c:pt idx="5">
                  <c:v>0.22</c:v>
                </c:pt>
                <c:pt idx="6">
                  <c:v>#N/A</c:v>
                </c:pt>
                <c:pt idx="7">
                  <c:v>0.1</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公立大学法人奈良県立医科大学関係経費特別会計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奈良県自動車駐車場費特別会計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奈良県中央卸売市場事業費特別会計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奈良県営競輪事業費特別会計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0.03</c:v>
                </c:pt>
                <c:pt idx="1">
                  <c:v>#N/A</c:v>
                </c:pt>
                <c:pt idx="2">
                  <c:v>#N/A</c:v>
                </c:pt>
                <c:pt idx="3">
                  <c:v>0.01</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奈良県証紙収入特別会計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0.05</c:v>
                </c:pt>
                <c:pt idx="2">
                  <c:v>#N/A</c:v>
                </c:pt>
                <c:pt idx="3">
                  <c:v>0.05</c:v>
                </c:pt>
                <c:pt idx="4">
                  <c:v>#N/A</c:v>
                </c:pt>
                <c:pt idx="5">
                  <c:v>0.05</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奈良県流域下水道事業費特別会計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0.41</c:v>
                </c:pt>
                <c:pt idx="2">
                  <c:v>#N/A</c:v>
                </c:pt>
                <c:pt idx="3">
                  <c:v>0.4</c:v>
                </c:pt>
                <c:pt idx="4">
                  <c:v>#N/A</c:v>
                </c:pt>
                <c:pt idx="5">
                  <c:v>0.39</c:v>
                </c:pt>
                <c:pt idx="6">
                  <c:v>#N/A</c:v>
                </c:pt>
                <c:pt idx="7">
                  <c:v>0.41</c:v>
                </c:pt>
                <c:pt idx="8">
                  <c:v>#N/A</c:v>
                </c:pt>
                <c:pt idx="9">
                  <c:v>0.45</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0.16</c:v>
                </c:pt>
                <c:pt idx="2">
                  <c:v>#N/A</c:v>
                </c:pt>
                <c:pt idx="3">
                  <c:v>2.4300000000000002</c:v>
                </c:pt>
                <c:pt idx="4">
                  <c:v>#N/A</c:v>
                </c:pt>
                <c:pt idx="5">
                  <c:v>0.82</c:v>
                </c:pt>
                <c:pt idx="6">
                  <c:v>#N/A</c:v>
                </c:pt>
                <c:pt idx="7">
                  <c:v>0.91</c:v>
                </c:pt>
                <c:pt idx="8">
                  <c:v>#N/A</c:v>
                </c:pt>
                <c:pt idx="9">
                  <c:v>0.56000000000000005</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奈良県水道用水供給事業費特別会計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5.26</c:v>
                </c:pt>
                <c:pt idx="2">
                  <c:v>#N/A</c:v>
                </c:pt>
                <c:pt idx="3">
                  <c:v>5.18</c:v>
                </c:pt>
                <c:pt idx="4">
                  <c:v>#N/A</c:v>
                </c:pt>
                <c:pt idx="5">
                  <c:v>5.19</c:v>
                </c:pt>
                <c:pt idx="6">
                  <c:v>#N/A</c:v>
                </c:pt>
                <c:pt idx="7">
                  <c:v>5.26</c:v>
                </c:pt>
                <c:pt idx="8">
                  <c:v>#N/A</c:v>
                </c:pt>
                <c:pt idx="9">
                  <c:v>5.27</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55902736"/>
        <c:axId val="455903128"/>
      </c:barChart>
      <c:catAx>
        <c:axId val="45590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903128"/>
        <c:crosses val="autoZero"/>
        <c:auto val="1"/>
        <c:lblAlgn val="ctr"/>
        <c:lblOffset val="100"/>
        <c:tickLblSkip val="1"/>
        <c:tickMarkSkip val="1"/>
        <c:noMultiLvlLbl val="0"/>
      </c:catAx>
      <c:valAx>
        <c:axId val="455903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902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47133</c:v>
                </c:pt>
                <c:pt idx="5">
                  <c:v>48529</c:v>
                </c:pt>
                <c:pt idx="8">
                  <c:v>51467</c:v>
                </c:pt>
                <c:pt idx="11">
                  <c:v>52981</c:v>
                </c:pt>
                <c:pt idx="14">
                  <c:v>53304</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778</c:v>
                </c:pt>
                <c:pt idx="3">
                  <c:v>514</c:v>
                </c:pt>
                <c:pt idx="6">
                  <c:v>396</c:v>
                </c:pt>
                <c:pt idx="9">
                  <c:v>287</c:v>
                </c:pt>
                <c:pt idx="12">
                  <c:v>240</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3</c:v>
                </c:pt>
                <c:pt idx="12">
                  <c:v>9</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827</c:v>
                </c:pt>
                <c:pt idx="3">
                  <c:v>824</c:v>
                </c:pt>
                <c:pt idx="6">
                  <c:v>338</c:v>
                </c:pt>
                <c:pt idx="9">
                  <c:v>263</c:v>
                </c:pt>
                <c:pt idx="12">
                  <c:v>83</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2077</c:v>
                </c:pt>
                <c:pt idx="3">
                  <c:v>3061</c:v>
                </c:pt>
                <c:pt idx="6">
                  <c:v>4000</c:v>
                </c:pt>
                <c:pt idx="9">
                  <c:v>4667</c:v>
                </c:pt>
                <c:pt idx="12">
                  <c:v>5383</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8</c:v>
                </c:pt>
                <c:pt idx="3">
                  <c:v>225</c:v>
                </c:pt>
                <c:pt idx="6">
                  <c:v>749</c:v>
                </c:pt>
                <c:pt idx="9">
                  <c:v>1513</c:v>
                </c:pt>
                <c:pt idx="12">
                  <c:v>1381</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75651</c:v>
                </c:pt>
                <c:pt idx="3">
                  <c:v>76843</c:v>
                </c:pt>
                <c:pt idx="6">
                  <c:v>76197</c:v>
                </c:pt>
                <c:pt idx="9">
                  <c:v>76522</c:v>
                </c:pt>
                <c:pt idx="12">
                  <c:v>76695</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55904304"/>
        <c:axId val="455904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32208</c:v>
                </c:pt>
                <c:pt idx="2">
                  <c:v>#N/A</c:v>
                </c:pt>
                <c:pt idx="3">
                  <c:v>#N/A</c:v>
                </c:pt>
                <c:pt idx="4">
                  <c:v>32938</c:v>
                </c:pt>
                <c:pt idx="5">
                  <c:v>#N/A</c:v>
                </c:pt>
                <c:pt idx="6">
                  <c:v>#N/A</c:v>
                </c:pt>
                <c:pt idx="7">
                  <c:v>30213</c:v>
                </c:pt>
                <c:pt idx="8">
                  <c:v>#N/A</c:v>
                </c:pt>
                <c:pt idx="9">
                  <c:v>#N/A</c:v>
                </c:pt>
                <c:pt idx="10">
                  <c:v>30274</c:v>
                </c:pt>
                <c:pt idx="11">
                  <c:v>#N/A</c:v>
                </c:pt>
                <c:pt idx="12">
                  <c:v>#N/A</c:v>
                </c:pt>
                <c:pt idx="13">
                  <c:v>30487</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55904304"/>
        <c:axId val="455904696"/>
      </c:lineChart>
      <c:catAx>
        <c:axId val="45590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904696"/>
        <c:crosses val="autoZero"/>
        <c:auto val="1"/>
        <c:lblAlgn val="ctr"/>
        <c:lblOffset val="100"/>
        <c:tickLblSkip val="1"/>
        <c:tickMarkSkip val="1"/>
        <c:noMultiLvlLbl val="0"/>
      </c:catAx>
      <c:valAx>
        <c:axId val="455904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90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618096</c:v>
                </c:pt>
                <c:pt idx="5">
                  <c:v>628906</c:v>
                </c:pt>
                <c:pt idx="8">
                  <c:v>641349</c:v>
                </c:pt>
                <c:pt idx="11">
                  <c:v>643187</c:v>
                </c:pt>
                <c:pt idx="14">
                  <c:v>643944</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13781</c:v>
                </c:pt>
                <c:pt idx="5">
                  <c:v>12362</c:v>
                </c:pt>
                <c:pt idx="8">
                  <c:v>12052</c:v>
                </c:pt>
                <c:pt idx="11">
                  <c:v>11775</c:v>
                </c:pt>
                <c:pt idx="14">
                  <c:v>12054</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111081</c:v>
                </c:pt>
                <c:pt idx="5">
                  <c:v>123130</c:v>
                </c:pt>
                <c:pt idx="8">
                  <c:v>142866</c:v>
                </c:pt>
                <c:pt idx="11">
                  <c:v>156464</c:v>
                </c:pt>
                <c:pt idx="14">
                  <c:v>160734</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6664</c:v>
                </c:pt>
                <c:pt idx="3">
                  <c:v>6624</c:v>
                </c:pt>
                <c:pt idx="6">
                  <c:v>9520</c:v>
                </c:pt>
                <c:pt idx="9">
                  <c:v>6040</c:v>
                </c:pt>
                <c:pt idx="12">
                  <c:v>9865</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150189</c:v>
                </c:pt>
                <c:pt idx="3">
                  <c:v>133712</c:v>
                </c:pt>
                <c:pt idx="6">
                  <c:v>122479</c:v>
                </c:pt>
                <c:pt idx="9">
                  <c:v>117873</c:v>
                </c:pt>
                <c:pt idx="12">
                  <c:v>112103</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251</c:v>
                </c:pt>
                <c:pt idx="9">
                  <c:v>1341</c:v>
                </c:pt>
                <c:pt idx="12">
                  <c:v>2565</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6510</c:v>
                </c:pt>
                <c:pt idx="3">
                  <c:v>5383</c:v>
                </c:pt>
                <c:pt idx="6">
                  <c:v>1700</c:v>
                </c:pt>
                <c:pt idx="9">
                  <c:v>1542</c:v>
                </c:pt>
                <c:pt idx="12">
                  <c:v>786</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5709</c:v>
                </c:pt>
                <c:pt idx="3">
                  <c:v>3975</c:v>
                </c:pt>
                <c:pt idx="6">
                  <c:v>2854</c:v>
                </c:pt>
                <c:pt idx="9">
                  <c:v>3661</c:v>
                </c:pt>
                <c:pt idx="12">
                  <c:v>4712</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1093417</c:v>
                </c:pt>
                <c:pt idx="3">
                  <c:v>1103425</c:v>
                </c:pt>
                <c:pt idx="6">
                  <c:v>1110110</c:v>
                </c:pt>
                <c:pt idx="9">
                  <c:v>1114851</c:v>
                </c:pt>
                <c:pt idx="12">
                  <c:v>1119476</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46542360"/>
        <c:axId val="446542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519531</c:v>
                </c:pt>
                <c:pt idx="2">
                  <c:v>#N/A</c:v>
                </c:pt>
                <c:pt idx="3">
                  <c:v>#N/A</c:v>
                </c:pt>
                <c:pt idx="4">
                  <c:v>488721</c:v>
                </c:pt>
                <c:pt idx="5">
                  <c:v>#N/A</c:v>
                </c:pt>
                <c:pt idx="6">
                  <c:v>#N/A</c:v>
                </c:pt>
                <c:pt idx="7">
                  <c:v>450645</c:v>
                </c:pt>
                <c:pt idx="8">
                  <c:v>#N/A</c:v>
                </c:pt>
                <c:pt idx="9">
                  <c:v>#N/A</c:v>
                </c:pt>
                <c:pt idx="10">
                  <c:v>433883</c:v>
                </c:pt>
                <c:pt idx="11">
                  <c:v>#N/A</c:v>
                </c:pt>
                <c:pt idx="12">
                  <c:v>#N/A</c:v>
                </c:pt>
                <c:pt idx="13">
                  <c:v>432775</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46542360"/>
        <c:axId val="446542752"/>
      </c:lineChart>
      <c:catAx>
        <c:axId val="446542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6542752"/>
        <c:crosses val="autoZero"/>
        <c:auto val="1"/>
        <c:lblAlgn val="ctr"/>
        <c:lblOffset val="100"/>
        <c:tickLblSkip val="1"/>
        <c:tickMarkSkip val="1"/>
        <c:noMultiLvlLbl val="0"/>
      </c:catAx>
      <c:valAx>
        <c:axId val="446542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542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{DABCBBC3-D40A-44E2-9AB4-8ECCFC388A6A}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{B1668388-0BCA-4C11-99CD-E176B4AF86E1}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{709D66A8-171F-4910-B176-E712BD3B48A4}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{ED35AA3D-FC97-4155-BE49-B310FF3EB74E}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{657FBF0B-04D7-4FF7-BC5C-BE89B5F1508C}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{89846793-41FB-4471-99CA-C3E42453AE8B}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{16D59197-3D83-402D-ABF1-F4490DF59FBE}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{DC91A203-48DB-4898-A102-AEE5AA867FC5}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{380566BB-4AF7-4D11-B206-C1E03D7D5731}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{391EFF50-DFBD-4855-B59C-E949FFCBC8BB}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446543928"/>
        <c:axId val="456565256"/>
      </c:scatterChart>
      <c:valAx>
        <c:axId val="4465439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6565256"/>
        <c:crosses val="autoZero"/>
        <c:crossBetween val="midCat"/>
      </c:valAx>
      <c:valAx>
        <c:axId val="4565652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6543928"/>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{BD70012B-F669-4938-970B-003D214D3C06}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{4D7C99AF-9946-484C-A5C7-6F0F7E5F8730}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{539091F4-B525-4D74-8E56-91DC9DBF9EB2}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{214A8B83-378B-4C35-9108-2FE930E4D0A8}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{3E9FEBB7-45FD-42EB-9C2D-AEDB39FC2457}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11.6</c:v>
                </c:pt>
                <c:pt idx="1">
                  <c:v>12.1</c:v>
                </c:pt>
                <c:pt idx="2">
                  <c:v>12</c:v>
                </c:pt>
                <c:pt idx="3">
                  <c:v>11.7</c:v>
                </c:pt>
                <c:pt idx="4">
                  <c:v>11.3</c:v>
                </c:pt>
              </c:numCache>
            </c:numRef>
          </c:xVal>
          <c:yVal>
            <c:numRef>
              <c:f>公会計指標分析・財政指標組合せ分析表!$K$73:$O$73</c:f>
              <c:numCache>
                <c:formatCode>#,##0.0;"▲ "#,##0.0</c:formatCode>
                <c:ptCount val="5"/>
                <c:pt idx="0">
                  <c:v>196.7</c:v>
                </c:pt>
                <c:pt idx="1">
                  <c:v>185.6</c:v>
                </c:pt>
                <c:pt idx="2">
                  <c:v>171</c:v>
                </c:pt>
                <c:pt idx="3">
                  <c:v>159.80000000000001</c:v>
                </c:pt>
                <c:pt idx="4">
                  <c:v>160.6</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{5F297BF7-0350-4207-A3AB-EFD97B6A6221}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{0E99FC02-F46E-4992-BCAD-381AE3DEE8BF}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{29000FFA-A344-46CC-9177-7D891C1E7572}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{3EEDBD73-C881-466A-944E-3B0F5BE0D87A}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{02C294E7-9FD1-4531-A2DB-AB9BBF6A3896}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17.100000000000001</c:v>
                </c:pt>
                <c:pt idx="1">
                  <c:v>16.899999999999999</c:v>
                </c:pt>
                <c:pt idx="2">
                  <c:v>14.2</c:v>
                </c:pt>
                <c:pt idx="3">
                  <c:v>15.9</c:v>
                </c:pt>
                <c:pt idx="4">
                  <c:v>15.4</c:v>
                </c:pt>
              </c:numCache>
            </c:numRef>
          </c:xVal>
          <c:yVal>
            <c:numRef>
              <c:f>公会計指標分析・財政指標組合せ分析表!$K$77:$O$77</c:f>
              <c:numCache>
                <c:formatCode>#,##0.0;"▲ "#,##0.0</c:formatCode>
                <c:ptCount val="5"/>
                <c:pt idx="0">
                  <c:v>239.7</c:v>
                </c:pt>
                <c:pt idx="1">
                  <c:v>233.9</c:v>
                </c:pt>
                <c:pt idx="2">
                  <c:v>208.1</c:v>
                </c:pt>
                <c:pt idx="3">
                  <c:v>239.1</c:v>
                </c:pt>
                <c:pt idx="4">
                  <c:v>244</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446541968"/>
        <c:axId val="446541576"/>
      </c:scatterChart>
      <c:valAx>
        <c:axId val="446541968"/>
        <c:scaling>
          <c:orientation val="minMax"/>
          <c:max val="17.600000000000001"/>
          <c:min val="10.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541576"/>
        <c:crosses val="autoZero"/>
        <c:crossBetween val="midCat"/>
      </c:valAx>
      <c:valAx>
        <c:axId val="446541576"/>
        <c:scaling>
          <c:orientation val="minMax"/>
          <c:max val="259"/>
          <c:min val="1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6541968"/>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1,380,181
1,368,900
3,690.94
493,578,569
486,336,035
1,804,058
321,627,164
1,111,794,120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160.6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a:extLst>
            <a:ext uri="{FF2B5EF4-FFF2-40B4-BE49-F238E27FC236}">
              <a16:creationId xmlns:a16="http://schemas.microsoft.com/office/drawing/2014/main" xmlns="" id="{00000000-0008-0000-0300-00001F000000}"/>
            </a:ext>
          </a:extLst>
        </xdr:cNvPr>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a:extLst>
            <a:ext uri="{FF2B5EF4-FFF2-40B4-BE49-F238E27FC236}">
              <a16:creationId xmlns:a16="http://schemas.microsoft.com/office/drawing/2014/main" xmlns="" id="{00000000-0008-0000-0300-00002D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グループ内で最も低いのは、県税収入が歳入全体の</a:t>
          </a:r>
          <a:r>
            <a:rPr kumimoji="1" lang="en-US" altLang="ja-JP" sz="1300">
              <a:latin typeface="ＭＳ Ｐゴシック"/>
            </a:rPr>
            <a:t>3</a:t>
          </a:r>
          <a:r>
            <a:rPr kumimoji="1" lang="ja-JP" altLang="en-US" sz="1300">
              <a:latin typeface="ＭＳ Ｐゴシック"/>
            </a:rPr>
            <a:t>割弱にとどまるなど、財政基盤が脆弱であるためである。今後においても県税徴収率の向上など歳入の確保に努めるとともに、職員定数適正化による人件費総額の抑制など歳出の節減合理化に努める。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a:extLst>
            <a:ext uri="{FF2B5EF4-FFF2-40B4-BE49-F238E27FC236}">
              <a16:creationId xmlns:a16="http://schemas.microsoft.com/office/drawing/2014/main" xmlns="" id="{00000000-0008-0000-0300-00002E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49" name="テキスト ボックス 48">
          <a:extLst>
            <a:ext uri="{FF2B5EF4-FFF2-40B4-BE49-F238E27FC236}">
              <a16:creationId xmlns:a16="http://schemas.microsoft.com/office/drawing/2014/main" xmlns="" id="{00000000-0008-0000-0300-000031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0.35</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8" name="財政力グラフ枠">
          <a:extLst>
            <a:ext uri="{FF2B5EF4-FFF2-40B4-BE49-F238E27FC236}">
              <a16:creationId xmlns:a16="http://schemas.microsoft.com/office/drawing/2014/main" xmlns=""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41</xdr:row>
      <xdr:rowOff>3810</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flipV="1">
          <a:off x="4953000" y="6261100"/>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147337</xdr:rowOff>
    </xdr:from>
    <xdr:ext cx="762000" cy="259045"/>
    <xdr:sp macro="" textlink="">
      <xdr:nvSpPr>
        <xdr:cNvPr id="60" name="財政力最小値テキスト">
          <a:extLst>
            <a:ext uri="{FF2B5EF4-FFF2-40B4-BE49-F238E27FC236}">
              <a16:creationId xmlns:a16="http://schemas.microsoft.com/office/drawing/2014/main" xmlns="" id="{00000000-0008-0000-0300-00003C000000}"/>
            </a:ext>
          </a:extLst>
        </xdr:cNvPr>
        <xdr:cNvSpPr txBox="1"/>
      </xdr:nvSpPr>
      <xdr:spPr>
        <a:xfrm>
          <a:off x="50419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41</xdr:row>
      <xdr:rowOff>3810</xdr:rowOff>
    </xdr:from>
    <xdr:to>
      <xdr:col>7</xdr:col>
      <xdr:colOff>241300</xdr:colOff>
      <xdr:row>41</xdr:row>
      <xdr:rowOff>3810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48641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2" name="財政力最大値テキスト">
          <a:extLst>
            <a:ext uri="{FF2B5EF4-FFF2-40B4-BE49-F238E27FC236}">
              <a16:creationId xmlns:a16="http://schemas.microsoft.com/office/drawing/2014/main" xmlns="" id="{00000000-0008-0000-0300-00003E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3810</xdr:rowOff>
    </xdr:from>
    <xdr:to>
      <xdr:col>7</xdr:col>
      <xdr:colOff>152400</xdr:colOff>
      <xdr:row>41</xdr:row>
      <xdr:rowOff>100330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114800" y="70332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97807</xdr:rowOff>
    </xdr:from>
    <xdr:ext cx="762000" cy="259045"/>
    <xdr:sp macro="" textlink="">
      <xdr:nvSpPr>
        <xdr:cNvPr id="65" name="財政力平均値テキスト">
          <a:extLst>
            <a:ext uri="{FF2B5EF4-FFF2-40B4-BE49-F238E27FC236}">
              <a16:creationId xmlns:a16="http://schemas.microsoft.com/office/drawing/2014/main" xmlns="" id="{00000000-0008-0000-0300-000041000000}"/>
            </a:ext>
          </a:extLst>
        </xdr:cNvPr>
        <xdr:cNvSpPr txBox="1"/>
      </xdr:nvSpPr>
      <xdr:spPr>
        <a:xfrm>
          <a:off x="5041900" y="644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38</xdr:row>
      <xdr:rowOff>81280</xdr:rowOff>
    </xdr:from>
    <xdr:to>
      <xdr:col>7</xdr:col>
      <xdr:colOff>203200</xdr:colOff>
      <xdr:row>39</xdr:row>
      <xdr:rowOff>11430</xdr:rowOff>
    </xdr:to>
    <xdr:sp macro="" textlink="">
      <xdr:nvSpPr>
        <xdr:cNvPr id="66" name="フローチャート : 判断 65">
          <a:extLst>
            <a:ext uri="{FF2B5EF4-FFF2-40B4-BE49-F238E27FC236}">
              <a16:creationId xmlns:a16="http://schemas.microsoft.com/office/drawing/2014/main" xmlns="" id="{00000000-0008-0000-0300-000042000000}"/>
            </a:ext>
          </a:extLst>
        </xdr:cNvPr>
        <xdr:cNvSpPr/>
      </xdr:nvSpPr>
      <xdr:spPr>
        <a:xfrm>
          <a:off x="4902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100330</xdr:rowOff>
    </xdr:from>
    <xdr:to>
      <xdr:col>6</xdr:col>
      <xdr:colOff>0</xdr:colOff>
      <xdr:row>42</xdr:row>
      <xdr:rowOff>25400</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flipV="1">
          <a:off x="3225800" y="712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8" name="フローチャート : 判断 67">
          <a:extLst>
            <a:ext uri="{FF2B5EF4-FFF2-40B4-BE49-F238E27FC236}">
              <a16:creationId xmlns:a16="http://schemas.microsoft.com/office/drawing/2014/main" xmlns="" id="{00000000-0008-0000-0300-000044000000}"/>
            </a:ext>
          </a:extLst>
        </xdr:cNvPr>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69" name="テキスト ボックス 68">
          <a:extLst>
            <a:ext uri="{FF2B5EF4-FFF2-40B4-BE49-F238E27FC236}">
              <a16:creationId xmlns:a16="http://schemas.microsoft.com/office/drawing/2014/main" xmlns="" id="{00000000-0008-0000-0300-000045000000}"/>
            </a:ext>
          </a:extLst>
        </xdr:cNvPr>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1" name="フローチャート : 判断 70">
          <a:extLst>
            <a:ext uri="{FF2B5EF4-FFF2-40B4-BE49-F238E27FC236}">
              <a16:creationId xmlns:a16="http://schemas.microsoft.com/office/drawing/2014/main" xmlns="" id="{00000000-0008-0000-0300-000047000000}"/>
            </a:ext>
          </a:extLst>
        </xdr:cNvPr>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43197</xdr:rowOff>
    </xdr:from>
    <xdr:ext cx="7620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121920</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1447800" y="72263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17780</xdr:rowOff>
    </xdr:from>
    <xdr:to>
      <xdr:col>3</xdr:col>
      <xdr:colOff>330200</xdr:colOff>
      <xdr:row>44</xdr:row>
      <xdr:rowOff>119380</xdr:rowOff>
    </xdr:to>
    <xdr:sp macro="" textlink="">
      <xdr:nvSpPr>
        <xdr:cNvPr id="74" name="フローチャート : 判断 73">
          <a:extLst>
            <a:ext uri="{FF2B5EF4-FFF2-40B4-BE49-F238E27FC236}">
              <a16:creationId xmlns:a16="http://schemas.microsoft.com/office/drawing/2014/main" xmlns="" id="{00000000-0008-0000-0300-00004A000000}"/>
            </a:ext>
          </a:extLst>
        </xdr:cNvPr>
        <xdr:cNvSpPr/>
      </xdr:nvSpPr>
      <xdr:spPr>
        <a:xfrm>
          <a:off x="2286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104157</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76" name="フローチャート : 判断 75">
          <a:extLst>
            <a:ext uri="{FF2B5EF4-FFF2-40B4-BE49-F238E27FC236}">
              <a16:creationId xmlns:a16="http://schemas.microsoft.com/office/drawing/2014/main" xmlns="" id="{00000000-0008-0000-0300-00004C000000}"/>
            </a:ext>
          </a:extLst>
        </xdr:cNvPr>
        <xdr:cNvSpPr/>
      </xdr:nvSpPr>
      <xdr:spPr>
        <a:xfrm>
          <a:off x="1397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124460</xdr:rowOff>
    </xdr:from>
    <xdr:to>
      <xdr:col>7</xdr:col>
      <xdr:colOff>203200</xdr:colOff>
      <xdr:row>41</xdr:row>
      <xdr:rowOff>54610</xdr:rowOff>
    </xdr:to>
    <xdr:sp macro="" textlink="">
      <xdr:nvSpPr>
        <xdr:cNvPr id="83" name="円/楕円 82">
          <a:extLst>
            <a:ext uri="{FF2B5EF4-FFF2-40B4-BE49-F238E27FC236}">
              <a16:creationId xmlns:a16="http://schemas.microsoft.com/office/drawing/2014/main" xmlns="" id="{00000000-0008-0000-0300-000053000000}"/>
            </a:ext>
          </a:extLst>
        </xdr:cNvPr>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20337</xdr:rowOff>
    </xdr:from>
    <xdr:ext cx="762000" cy="259045"/>
    <xdr:sp macro="" textlink="">
      <xdr:nvSpPr>
        <xdr:cNvPr id="84" name="財政力該当値テキスト">
          <a:extLst>
            <a:ext uri="{FF2B5EF4-FFF2-40B4-BE49-F238E27FC236}">
              <a16:creationId xmlns:a16="http://schemas.microsoft.com/office/drawing/2014/main" xmlns="" id="{00000000-0008-0000-0300-000054000000}"/>
            </a:ext>
          </a:extLst>
        </xdr:cNvPr>
        <xdr:cNvSpPr txBox="1"/>
      </xdr:nvSpPr>
      <xdr:spPr>
        <a:xfrm>
          <a:off x="5041900" y="687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49530</xdr:rowOff>
    </xdr:from>
    <xdr:to>
      <xdr:col>6</xdr:col>
      <xdr:colOff>50800</xdr:colOff>
      <xdr:row>41</xdr:row>
      <xdr:rowOff>151130</xdr:rowOff>
    </xdr:to>
    <xdr:sp macro="" textlink="">
      <xdr:nvSpPr>
        <xdr:cNvPr id="85" name="円/楕円 84">
          <a:extLst>
            <a:ext uri="{FF2B5EF4-FFF2-40B4-BE49-F238E27FC236}">
              <a16:creationId xmlns:a16="http://schemas.microsoft.com/office/drawing/2014/main" xmlns="" id="{00000000-0008-0000-0300-000055000000}"/>
            </a:ext>
          </a:extLst>
        </xdr:cNvPr>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135907</xdr:rowOff>
    </xdr:from>
    <xdr:ext cx="7366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87" name="円/楕円 86">
          <a:extLst>
            <a:ext uri="{FF2B5EF4-FFF2-40B4-BE49-F238E27FC236}">
              <a16:creationId xmlns:a16="http://schemas.microsoft.com/office/drawing/2014/main" xmlns="" id="{00000000-0008-0000-0300-000057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89" name="円/楕円 88">
          <a:extLst>
            <a:ext uri="{FF2B5EF4-FFF2-40B4-BE49-F238E27FC236}">
              <a16:creationId xmlns:a16="http://schemas.microsoft.com/office/drawing/2014/main" xmlns="" id="{00000000-0008-0000-0300-000059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71120</xdr:rowOff>
    </xdr:from>
    <xdr:to>
      <xdr:col>2</xdr:col>
      <xdr:colOff>127000</xdr:colOff>
      <xdr:row>43</xdr:row>
      <xdr:rowOff>1270</xdr:rowOff>
    </xdr:to>
    <xdr:sp macro="" textlink="">
      <xdr:nvSpPr>
        <xdr:cNvPr id="91" name="円/楕円 90">
          <a:extLst>
            <a:ext uri="{FF2B5EF4-FFF2-40B4-BE49-F238E27FC236}">
              <a16:creationId xmlns:a16="http://schemas.microsoft.com/office/drawing/2014/main" xmlns="" id="{00000000-0008-0000-0300-00005B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11447</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066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3" name="正方形/長方形 92">
          <a:extLst>
            <a:ext uri="{FF2B5EF4-FFF2-40B4-BE49-F238E27FC236}">
              <a16:creationId xmlns:a16="http://schemas.microsoft.com/office/drawing/2014/main" xmlns=""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a:extLst>
            <a:ext uri="{FF2B5EF4-FFF2-40B4-BE49-F238E27FC236}">
              <a16:creationId xmlns:a16="http://schemas.microsoft.com/office/drawing/2014/main" xmlns="" id="{00000000-0008-0000-0300-000067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おいては、県税等が減少する一方、臨時財政対策債の償還等による公債費の増や、社会保障関係経費の増等により、経常収支比率は前年度よりも増加したものの、公債費がグループ内の他団体よりも低いこと等から、グループ内平均を下回っている。</a:t>
          </a:r>
          <a:endParaRPr kumimoji="1" lang="en-US" altLang="ja-JP" sz="1300">
            <a:latin typeface="ＭＳ Ｐゴシック"/>
          </a:endParaRPr>
        </a:p>
        <a:p>
          <a:r>
            <a:rPr kumimoji="1" lang="ja-JP" altLang="en-US" sz="1300">
              <a:latin typeface="ＭＳ Ｐゴシック"/>
            </a:rPr>
            <a:t>なお、平成</a:t>
          </a:r>
          <a:r>
            <a:rPr kumimoji="1" lang="en-US" altLang="ja-JP" sz="1300">
              <a:latin typeface="ＭＳ Ｐゴシック"/>
            </a:rPr>
            <a:t>25</a:t>
          </a:r>
          <a:r>
            <a:rPr kumimoji="1" lang="ja-JP" altLang="en-US" sz="1300">
              <a:latin typeface="ＭＳ Ｐゴシック"/>
            </a:rPr>
            <a:t>年度に一時的に低下したのは、平成</a:t>
          </a:r>
          <a:r>
            <a:rPr kumimoji="1" lang="en-US" altLang="ja-JP" sz="1300">
              <a:latin typeface="ＭＳ Ｐゴシック"/>
            </a:rPr>
            <a:t>25</a:t>
          </a:r>
          <a:r>
            <a:rPr kumimoji="1" lang="ja-JP" altLang="en-US" sz="1300">
              <a:latin typeface="ＭＳ Ｐゴシック"/>
            </a:rPr>
            <a:t>年度に限り給与減額措置を実施したこと等により、人件費が低下したことによるものである。</a:t>
          </a:r>
          <a:endParaRPr kumimoji="1" lang="en-US" altLang="ja-JP" sz="1300">
            <a:latin typeface="ＭＳ Ｐゴシック"/>
          </a:endParaRPr>
        </a:p>
        <a:p>
          <a:r>
            <a:rPr kumimoji="1" lang="ja-JP" altLang="en-US" sz="1300">
              <a:latin typeface="ＭＳ Ｐゴシック"/>
            </a:rPr>
            <a:t>今後も、通常債の発行を抑制するとともに、人件費総額を抑制するなど、経常的な経費の抑制に努める。</a:t>
          </a:r>
        </a:p>
      </xdr:txBody>
    </xdr:sp>
    <xdr:clientData/>
  </xdr:twoCellAnchor>
  <xdr:oneCellAnchor>
    <xdr:from>
      <xdr:col>1</xdr:col>
      <xdr:colOff>38100</xdr:colOff>
      <xdr:row>54</xdr:row>
      <xdr:rowOff>139700</xdr:rowOff>
    </xdr:from>
    <xdr:ext cx="298543" cy="225703"/>
    <xdr:sp macro="" textlink="">
      <xdr:nvSpPr>
        <xdr:cNvPr id="104" name="テキスト ボックス 103">
          <a:extLst>
            <a:ext uri="{FF2B5EF4-FFF2-40B4-BE49-F238E27FC236}">
              <a16:creationId xmlns:a16="http://schemas.microsoft.com/office/drawing/2014/main" xmlns="" id="{00000000-0008-0000-0300-000068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a:extLst>
            <a:ext uri="{FF2B5EF4-FFF2-40B4-BE49-F238E27FC236}">
              <a16:creationId xmlns:a16="http://schemas.microsoft.com/office/drawing/2014/main" xmlns="" id="{00000000-0008-0000-0300-000069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a:extLst>
            <a:ext uri="{FF2B5EF4-FFF2-40B4-BE49-F238E27FC236}">
              <a16:creationId xmlns:a16="http://schemas.microsoft.com/office/drawing/2014/main" xmlns="" id="{00000000-0008-0000-0300-00006A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7" name="直線コネクタ 106">
          <a:extLst>
            <a:ext uri="{FF2B5EF4-FFF2-40B4-BE49-F238E27FC236}">
              <a16:creationId xmlns:a16="http://schemas.microsoft.com/office/drawing/2014/main" xmlns="" id="{00000000-0008-0000-0300-00006B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a:extLst>
            <a:ext uri="{FF2B5EF4-FFF2-40B4-BE49-F238E27FC236}">
              <a16:creationId xmlns:a16="http://schemas.microsoft.com/office/drawing/2014/main" xmlns=""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68</xdr:row>
      <xdr:rowOff>67128</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flipV="1">
          <a:off x="4953000" y="1015727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39205</xdr:rowOff>
    </xdr:from>
    <xdr:ext cx="762000" cy="259045"/>
    <xdr:sp macro="" textlink="">
      <xdr:nvSpPr>
        <xdr:cNvPr id="123" name="財政構造の弾力性最小値テキスト">
          <a:extLst>
            <a:ext uri="{FF2B5EF4-FFF2-40B4-BE49-F238E27FC236}">
              <a16:creationId xmlns:a16="http://schemas.microsoft.com/office/drawing/2014/main" xmlns="" id="{00000000-0008-0000-0300-00007B000000}"/>
            </a:ext>
          </a:extLst>
        </xdr:cNvPr>
        <xdr:cNvSpPr txBox="1"/>
      </xdr:nvSpPr>
      <xdr:spPr>
        <a:xfrm>
          <a:off x="5041900" y="1169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7</xdr:col>
      <xdr:colOff>63500</xdr:colOff>
      <xdr:row>68</xdr:row>
      <xdr:rowOff>67128</xdr:rowOff>
    </xdr:from>
    <xdr:to>
      <xdr:col>7</xdr:col>
      <xdr:colOff>241300</xdr:colOff>
      <xdr:row>68</xdr:row>
      <xdr:rowOff>67128</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4864100" y="1172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25" name="財政構造の弾力性最大値テキスト">
          <a:extLst>
            <a:ext uri="{FF2B5EF4-FFF2-40B4-BE49-F238E27FC236}">
              <a16:creationId xmlns:a16="http://schemas.microsoft.com/office/drawing/2014/main" xmlns="" id="{00000000-0008-0000-0300-00007D000000}"/>
            </a:ext>
          </a:extLst>
        </xdr:cNvPr>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9978</xdr:rowOff>
    </xdr:from>
    <xdr:to>
      <xdr:col>7</xdr:col>
      <xdr:colOff>152400</xdr:colOff>
      <xdr:row>65</xdr:row>
      <xdr:rowOff>64407</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114800" y="10639878"/>
          <a:ext cx="838200" cy="56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71862</xdr:rowOff>
    </xdr:from>
    <xdr:ext cx="762000" cy="259045"/>
    <xdr:sp macro="" textlink="">
      <xdr:nvSpPr>
        <xdr:cNvPr id="128" name="財政構造の弾力性平均値テキスト">
          <a:extLst>
            <a:ext uri="{FF2B5EF4-FFF2-40B4-BE49-F238E27FC236}">
              <a16:creationId xmlns:a16="http://schemas.microsoft.com/office/drawing/2014/main" xmlns="" id="{00000000-0008-0000-0300-000080000000}"/>
            </a:ext>
          </a:extLst>
        </xdr:cNvPr>
        <xdr:cNvSpPr txBox="1"/>
      </xdr:nvSpPr>
      <xdr:spPr>
        <a:xfrm>
          <a:off x="5041900" y="11216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99785</xdr:rowOff>
    </xdr:from>
    <xdr:to>
      <xdr:col>7</xdr:col>
      <xdr:colOff>203200</xdr:colOff>
      <xdr:row>66</xdr:row>
      <xdr:rowOff>29935</xdr:rowOff>
    </xdr:to>
    <xdr:sp macro="" textlink="">
      <xdr:nvSpPr>
        <xdr:cNvPr id="129" name="フローチャート : 判断 128">
          <a:extLst>
            <a:ext uri="{FF2B5EF4-FFF2-40B4-BE49-F238E27FC236}">
              <a16:creationId xmlns:a16="http://schemas.microsoft.com/office/drawing/2014/main" xmlns="" id="{00000000-0008-0000-0300-000081000000}"/>
            </a:ext>
          </a:extLst>
        </xdr:cNvPr>
        <xdr:cNvSpPr/>
      </xdr:nvSpPr>
      <xdr:spPr>
        <a:xfrm>
          <a:off x="49022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164193</xdr:rowOff>
    </xdr:from>
    <xdr:to>
      <xdr:col>6</xdr:col>
      <xdr:colOff>0</xdr:colOff>
      <xdr:row>62</xdr:row>
      <xdr:rowOff>9978</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3225800" y="106226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1" name="フローチャート : 判断 130">
          <a:extLst>
            <a:ext uri="{FF2B5EF4-FFF2-40B4-BE49-F238E27FC236}">
              <a16:creationId xmlns:a16="http://schemas.microsoft.com/office/drawing/2014/main" xmlns="" id="{00000000-0008-0000-0300-000083000000}"/>
            </a:ext>
          </a:extLst>
        </xdr:cNvPr>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30134</xdr:rowOff>
    </xdr:from>
    <xdr:ext cx="736600" cy="259045"/>
    <xdr:sp macro="" textlink="">
      <xdr:nvSpPr>
        <xdr:cNvPr id="132" name="テキスト ボックス 131">
          <a:extLst>
            <a:ext uri="{FF2B5EF4-FFF2-40B4-BE49-F238E27FC236}">
              <a16:creationId xmlns:a16="http://schemas.microsoft.com/office/drawing/2014/main" xmlns="" id="{00000000-0008-0000-0300-000084000000}"/>
            </a:ext>
          </a:extLst>
        </xdr:cNvPr>
        <xdr:cNvSpPr txBox="1"/>
      </xdr:nvSpPr>
      <xdr:spPr>
        <a:xfrm>
          <a:off x="3733800" y="1100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59872</xdr:rowOff>
    </xdr:from>
    <xdr:to>
      <xdr:col>4</xdr:col>
      <xdr:colOff>482600</xdr:colOff>
      <xdr:row>61</xdr:row>
      <xdr:rowOff>164193</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2336800" y="10346872"/>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34" name="フローチャート : 判断 133">
          <a:extLst>
            <a:ext uri="{FF2B5EF4-FFF2-40B4-BE49-F238E27FC236}">
              <a16:creationId xmlns:a16="http://schemas.microsoft.com/office/drawing/2014/main" xmlns="" id="{00000000-0008-0000-0300-000086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149877</xdr:rowOff>
    </xdr:from>
    <xdr:ext cx="7620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59872</xdr:rowOff>
    </xdr:from>
    <xdr:to>
      <xdr:col>3</xdr:col>
      <xdr:colOff>279400</xdr:colOff>
      <xdr:row>63</xdr:row>
      <xdr:rowOff>45357</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1447800" y="10346872"/>
          <a:ext cx="889000" cy="49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166007</xdr:rowOff>
    </xdr:from>
    <xdr:to>
      <xdr:col>3</xdr:col>
      <xdr:colOff>330200</xdr:colOff>
      <xdr:row>63</xdr:row>
      <xdr:rowOff>96157</xdr:rowOff>
    </xdr:to>
    <xdr:sp macro="" textlink="">
      <xdr:nvSpPr>
        <xdr:cNvPr id="137" name="フローチャート : 判断 136">
          <a:extLst>
            <a:ext uri="{FF2B5EF4-FFF2-40B4-BE49-F238E27FC236}">
              <a16:creationId xmlns:a16="http://schemas.microsoft.com/office/drawing/2014/main" xmlns="" id="{00000000-0008-0000-0300-000089000000}"/>
            </a:ext>
          </a:extLst>
        </xdr:cNvPr>
        <xdr:cNvSpPr/>
      </xdr:nvSpPr>
      <xdr:spPr>
        <a:xfrm>
          <a:off x="2286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80934</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1955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97972</xdr:rowOff>
    </xdr:from>
    <xdr:to>
      <xdr:col>2</xdr:col>
      <xdr:colOff>127000</xdr:colOff>
      <xdr:row>64</xdr:row>
      <xdr:rowOff>28122</xdr:rowOff>
    </xdr:to>
    <xdr:sp macro="" textlink="">
      <xdr:nvSpPr>
        <xdr:cNvPr id="139" name="フローチャート : 判断 138">
          <a:extLst>
            <a:ext uri="{FF2B5EF4-FFF2-40B4-BE49-F238E27FC236}">
              <a16:creationId xmlns:a16="http://schemas.microsoft.com/office/drawing/2014/main" xmlns="" id="{00000000-0008-0000-0300-00008B000000}"/>
            </a:ext>
          </a:extLst>
        </xdr:cNvPr>
        <xdr:cNvSpPr/>
      </xdr:nvSpPr>
      <xdr:spPr>
        <a:xfrm>
          <a:off x="1397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12899</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066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13607</xdr:rowOff>
    </xdr:from>
    <xdr:to>
      <xdr:col>7</xdr:col>
      <xdr:colOff>203200</xdr:colOff>
      <xdr:row>65</xdr:row>
      <xdr:rowOff>115207</xdr:rowOff>
    </xdr:to>
    <xdr:sp macro="" textlink="">
      <xdr:nvSpPr>
        <xdr:cNvPr id="146" name="円/楕円 145">
          <a:extLst>
            <a:ext uri="{FF2B5EF4-FFF2-40B4-BE49-F238E27FC236}">
              <a16:creationId xmlns:a16="http://schemas.microsoft.com/office/drawing/2014/main" xmlns="" id="{00000000-0008-0000-0300-000092000000}"/>
            </a:ext>
          </a:extLst>
        </xdr:cNvPr>
        <xdr:cNvSpPr/>
      </xdr:nvSpPr>
      <xdr:spPr>
        <a:xfrm>
          <a:off x="49022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30134</xdr:rowOff>
    </xdr:from>
    <xdr:ext cx="762000" cy="259045"/>
    <xdr:sp macro="" textlink="">
      <xdr:nvSpPr>
        <xdr:cNvPr id="147" name="財政構造の弾力性該当値テキスト">
          <a:extLst>
            <a:ext uri="{FF2B5EF4-FFF2-40B4-BE49-F238E27FC236}">
              <a16:creationId xmlns:a16="http://schemas.microsoft.com/office/drawing/2014/main" xmlns="" id="{00000000-0008-0000-0300-000093000000}"/>
            </a:ext>
          </a:extLst>
        </xdr:cNvPr>
        <xdr:cNvSpPr txBox="1"/>
      </xdr:nvSpPr>
      <xdr:spPr>
        <a:xfrm>
          <a:off x="50419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130628</xdr:rowOff>
    </xdr:from>
    <xdr:to>
      <xdr:col>6</xdr:col>
      <xdr:colOff>50800</xdr:colOff>
      <xdr:row>62</xdr:row>
      <xdr:rowOff>60778</xdr:rowOff>
    </xdr:to>
    <xdr:sp macro="" textlink="">
      <xdr:nvSpPr>
        <xdr:cNvPr id="148" name="円/楕円 147">
          <a:extLst>
            <a:ext uri="{FF2B5EF4-FFF2-40B4-BE49-F238E27FC236}">
              <a16:creationId xmlns:a16="http://schemas.microsoft.com/office/drawing/2014/main" xmlns="" id="{00000000-0008-0000-0300-000094000000}"/>
            </a:ext>
          </a:extLst>
        </xdr:cNvPr>
        <xdr:cNvSpPr/>
      </xdr:nvSpPr>
      <xdr:spPr>
        <a:xfrm>
          <a:off x="4064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70955</xdr:rowOff>
    </xdr:from>
    <xdr:ext cx="7366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733800" y="1035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113393</xdr:rowOff>
    </xdr:from>
    <xdr:to>
      <xdr:col>4</xdr:col>
      <xdr:colOff>533400</xdr:colOff>
      <xdr:row>62</xdr:row>
      <xdr:rowOff>43543</xdr:rowOff>
    </xdr:to>
    <xdr:sp macro="" textlink="">
      <xdr:nvSpPr>
        <xdr:cNvPr id="150" name="円/楕円 149">
          <a:extLst>
            <a:ext uri="{FF2B5EF4-FFF2-40B4-BE49-F238E27FC236}">
              <a16:creationId xmlns:a16="http://schemas.microsoft.com/office/drawing/2014/main" xmlns="" id="{00000000-0008-0000-0300-000096000000}"/>
            </a:ext>
          </a:extLst>
        </xdr:cNvPr>
        <xdr:cNvSpPr/>
      </xdr:nvSpPr>
      <xdr:spPr>
        <a:xfrm>
          <a:off x="3175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53720</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844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9072</xdr:rowOff>
    </xdr:from>
    <xdr:to>
      <xdr:col>3</xdr:col>
      <xdr:colOff>330200</xdr:colOff>
      <xdr:row>60</xdr:row>
      <xdr:rowOff>110672</xdr:rowOff>
    </xdr:to>
    <xdr:sp macro="" textlink="">
      <xdr:nvSpPr>
        <xdr:cNvPr id="152" name="円/楕円 151">
          <a:extLst>
            <a:ext uri="{FF2B5EF4-FFF2-40B4-BE49-F238E27FC236}">
              <a16:creationId xmlns:a16="http://schemas.microsoft.com/office/drawing/2014/main" xmlns="" id="{00000000-0008-0000-0300-000098000000}"/>
            </a:ext>
          </a:extLst>
        </xdr:cNvPr>
        <xdr:cNvSpPr/>
      </xdr:nvSpPr>
      <xdr:spPr>
        <a:xfrm>
          <a:off x="2286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120849</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1955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166007</xdr:rowOff>
    </xdr:from>
    <xdr:to>
      <xdr:col>2</xdr:col>
      <xdr:colOff>127000</xdr:colOff>
      <xdr:row>63</xdr:row>
      <xdr:rowOff>96157</xdr:rowOff>
    </xdr:to>
    <xdr:sp macro="" textlink="">
      <xdr:nvSpPr>
        <xdr:cNvPr id="154" name="円/楕円 153">
          <a:extLst>
            <a:ext uri="{FF2B5EF4-FFF2-40B4-BE49-F238E27FC236}">
              <a16:creationId xmlns:a16="http://schemas.microsoft.com/office/drawing/2014/main" xmlns="" id="{00000000-0008-0000-0300-00009A000000}"/>
            </a:ext>
          </a:extLst>
        </xdr:cNvPr>
        <xdr:cNvSpPr/>
      </xdr:nvSpPr>
      <xdr:spPr>
        <a:xfrm>
          <a:off x="1397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106334</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066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a:extLst>
            <a:ext uri="{FF2B5EF4-FFF2-40B4-BE49-F238E27FC236}">
              <a16:creationId xmlns:a16="http://schemas.microsoft.com/office/drawing/2014/main" xmlns=""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[109,867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a:extLst>
            <a:ext uri="{FF2B5EF4-FFF2-40B4-BE49-F238E27FC236}">
              <a16:creationId xmlns:a16="http://schemas.microsoft.com/office/drawing/2014/main" xmlns=""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グループ内で最も低いのは、定員削減の取組により人口</a:t>
          </a:r>
          <a:r>
            <a:rPr kumimoji="1" lang="en-US" altLang="ja-JP" sz="1300">
              <a:latin typeface="ＭＳ Ｐゴシック"/>
            </a:rPr>
            <a:t>10</a:t>
          </a:r>
          <a:r>
            <a:rPr kumimoji="1" lang="ja-JP" altLang="en-US" sz="1300">
              <a:latin typeface="ＭＳ Ｐゴシック"/>
            </a:rPr>
            <a:t>万人あたりの職員数がグループ内で最も少ないことや、光熱水費・内部事務費の節減や事務事業の見直し等に取り組んできたことにより、物件費等の節減合理化を行ってきたことによるものである。今後も、人件費総額の抑制や物件費等の節減合理化に努める。</a:t>
          </a:r>
        </a:p>
      </xdr:txBody>
    </xdr:sp>
    <xdr:clientData/>
  </xdr:twoCellAnchor>
  <xdr:oneCellAnchor>
    <xdr:from>
      <xdr:col>1</xdr:col>
      <xdr:colOff>38100</xdr:colOff>
      <xdr:row>77</xdr:row>
      <xdr:rowOff>6350</xdr:rowOff>
    </xdr:from>
    <xdr:ext cx="349839" cy="225703"/>
    <xdr:sp macro="" textlink="">
      <xdr:nvSpPr>
        <xdr:cNvPr id="167" name="テキスト ボックス 166">
          <a:extLst>
            <a:ext uri="{FF2B5EF4-FFF2-40B4-BE49-F238E27FC236}">
              <a16:creationId xmlns:a16="http://schemas.microsoft.com/office/drawing/2014/main" xmlns=""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a:extLst>
            <a:ext uri="{FF2B5EF4-FFF2-40B4-BE49-F238E27FC236}">
              <a16:creationId xmlns:a16="http://schemas.microsoft.com/office/drawing/2014/main" xmlns=""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0" name="直線コネクタ 169">
          <a:extLst>
            <a:ext uri="{FF2B5EF4-FFF2-40B4-BE49-F238E27FC236}">
              <a16:creationId xmlns:a16="http://schemas.microsoft.com/office/drawing/2014/main" xmlns=""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a:extLst>
            <a:ext uri="{FF2B5EF4-FFF2-40B4-BE49-F238E27FC236}">
              <a16:creationId xmlns:a16="http://schemas.microsoft.com/office/drawing/2014/main" xmlns=""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24443</xdr:rowOff>
    </xdr:from>
    <xdr:to>
      <xdr:col>7</xdr:col>
      <xdr:colOff>152400</xdr:colOff>
      <xdr:row>88</xdr:row>
      <xdr:rowOff>164533</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flipV="1">
          <a:off x="4953000" y="14083343"/>
          <a:ext cx="0" cy="1168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136610</xdr:rowOff>
    </xdr:from>
    <xdr:ext cx="762000" cy="259045"/>
    <xdr:sp macro="" textlink="">
      <xdr:nvSpPr>
        <xdr:cNvPr id="186" name="人件費・物件費等の状況最小値テキスト">
          <a:extLst>
            <a:ext uri="{FF2B5EF4-FFF2-40B4-BE49-F238E27FC236}">
              <a16:creationId xmlns:a16="http://schemas.microsoft.com/office/drawing/2014/main" xmlns="" id="{00000000-0008-0000-0300-0000BA000000}"/>
            </a:ext>
          </a:extLst>
        </xdr:cNvPr>
        <xdr:cNvSpPr txBox="1"/>
      </xdr:nvSpPr>
      <xdr:spPr>
        <a:xfrm>
          <a:off x="5041900" y="1522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143,773</a:t>
          </a:r>
          <a:endParaRPr kumimoji="1" lang="ja-JP" altLang="en-US" sz="1000" b="1">
            <a:latin typeface="ＭＳ Ｐゴシック"/>
          </a:endParaRPr>
        </a:p>
      </xdr:txBody>
    </xdr:sp>
    <xdr:clientData/>
  </xdr:oneCellAnchor>
  <xdr:twoCellAnchor>
    <xdr:from>
      <xdr:col>7</xdr:col>
      <xdr:colOff>63500</xdr:colOff>
      <xdr:row>88</xdr:row>
      <xdr:rowOff>164533</xdr:rowOff>
    </xdr:from>
    <xdr:to>
      <xdr:col>7</xdr:col>
      <xdr:colOff>241300</xdr:colOff>
      <xdr:row>88</xdr:row>
      <xdr:rowOff>164533</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4864100" y="1525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110820</xdr:rowOff>
    </xdr:from>
    <xdr:ext cx="762000" cy="259045"/>
    <xdr:sp macro="" textlink="">
      <xdr:nvSpPr>
        <xdr:cNvPr id="188" name="人件費・物件費等の状況最大値テキスト">
          <a:extLst>
            <a:ext uri="{FF2B5EF4-FFF2-40B4-BE49-F238E27FC236}">
              <a16:creationId xmlns:a16="http://schemas.microsoft.com/office/drawing/2014/main" xmlns="" id="{00000000-0008-0000-0300-0000BC000000}"/>
            </a:ext>
          </a:extLst>
        </xdr:cNvPr>
        <xdr:cNvSpPr txBox="1"/>
      </xdr:nvSpPr>
      <xdr:spPr>
        <a:xfrm>
          <a:off x="5041900" y="138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109,867</a:t>
          </a:r>
          <a:endParaRPr kumimoji="1" lang="ja-JP" altLang="en-US" sz="1000" b="1">
            <a:latin typeface="ＭＳ Ｐゴシック"/>
          </a:endParaRPr>
        </a:p>
      </xdr:txBody>
    </xdr:sp>
    <xdr:clientData/>
  </xdr:oneCellAnchor>
  <xdr:twoCellAnchor>
    <xdr:from>
      <xdr:col>7</xdr:col>
      <xdr:colOff>63500</xdr:colOff>
      <xdr:row>82</xdr:row>
      <xdr:rowOff>24443</xdr:rowOff>
    </xdr:from>
    <xdr:to>
      <xdr:col>7</xdr:col>
      <xdr:colOff>241300</xdr:colOff>
      <xdr:row>82</xdr:row>
      <xdr:rowOff>24443</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864100" y="14083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24443</xdr:rowOff>
    </xdr:from>
    <xdr:to>
      <xdr:col>7</xdr:col>
      <xdr:colOff>152400</xdr:colOff>
      <xdr:row>82</xdr:row>
      <xdr:rowOff>32441</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114800" y="14083343"/>
          <a:ext cx="838200" cy="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82399</xdr:rowOff>
    </xdr:from>
    <xdr:ext cx="762000" cy="259045"/>
    <xdr:sp macro="" textlink="">
      <xdr:nvSpPr>
        <xdr:cNvPr id="191" name="人件費・物件費等の状況平均値テキスト">
          <a:extLst>
            <a:ext uri="{FF2B5EF4-FFF2-40B4-BE49-F238E27FC236}">
              <a16:creationId xmlns:a16="http://schemas.microsoft.com/office/drawing/2014/main" xmlns="" id="{00000000-0008-0000-0300-0000BF000000}"/>
            </a:ext>
          </a:extLst>
        </xdr:cNvPr>
        <xdr:cNvSpPr txBox="1"/>
      </xdr:nvSpPr>
      <xdr:spPr>
        <a:xfrm>
          <a:off x="5041900" y="14655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128,753</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110322</xdr:rowOff>
    </xdr:from>
    <xdr:to>
      <xdr:col>7</xdr:col>
      <xdr:colOff>203200</xdr:colOff>
      <xdr:row>86</xdr:row>
      <xdr:rowOff>40472</xdr:rowOff>
    </xdr:to>
    <xdr:sp macro="" textlink="">
      <xdr:nvSpPr>
        <xdr:cNvPr id="192" name="フローチャート : 判断 191">
          <a:extLst>
            <a:ext uri="{FF2B5EF4-FFF2-40B4-BE49-F238E27FC236}">
              <a16:creationId xmlns:a16="http://schemas.microsoft.com/office/drawing/2014/main" xmlns="" id="{00000000-0008-0000-0300-0000C0000000}"/>
            </a:ext>
          </a:extLst>
        </xdr:cNvPr>
        <xdr:cNvSpPr/>
      </xdr:nvSpPr>
      <xdr:spPr>
        <a:xfrm>
          <a:off x="4902200" y="146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8759</xdr:rowOff>
    </xdr:from>
    <xdr:to>
      <xdr:col>6</xdr:col>
      <xdr:colOff>0</xdr:colOff>
      <xdr:row>82</xdr:row>
      <xdr:rowOff>32441</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3225800" y="14067659"/>
          <a:ext cx="889000" cy="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86502</xdr:rowOff>
    </xdr:from>
    <xdr:to>
      <xdr:col>6</xdr:col>
      <xdr:colOff>50800</xdr:colOff>
      <xdr:row>86</xdr:row>
      <xdr:rowOff>16652</xdr:rowOff>
    </xdr:to>
    <xdr:sp macro="" textlink="">
      <xdr:nvSpPr>
        <xdr:cNvPr id="194" name="フローチャート : 判断 193">
          <a:extLst>
            <a:ext uri="{FF2B5EF4-FFF2-40B4-BE49-F238E27FC236}">
              <a16:creationId xmlns:a16="http://schemas.microsoft.com/office/drawing/2014/main" xmlns="" id="{00000000-0008-0000-0300-0000C2000000}"/>
            </a:ext>
          </a:extLst>
        </xdr:cNvPr>
        <xdr:cNvSpPr/>
      </xdr:nvSpPr>
      <xdr:spPr>
        <a:xfrm>
          <a:off x="4064000" y="146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1429</xdr:rowOff>
    </xdr:from>
    <xdr:ext cx="736600" cy="259045"/>
    <xdr:sp macro="" textlink="">
      <xdr:nvSpPr>
        <xdr:cNvPr id="195" name="テキスト ボックス 194">
          <a:extLst>
            <a:ext uri="{FF2B5EF4-FFF2-40B4-BE49-F238E27FC236}">
              <a16:creationId xmlns:a16="http://schemas.microsoft.com/office/drawing/2014/main" xmlns="" id="{00000000-0008-0000-0300-0000C3000000}"/>
            </a:ext>
          </a:extLst>
        </xdr:cNvPr>
        <xdr:cNvSpPr txBox="1"/>
      </xdr:nvSpPr>
      <xdr:spPr>
        <a:xfrm>
          <a:off x="3733800" y="1474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128,062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15918</xdr:rowOff>
    </xdr:from>
    <xdr:to>
      <xdr:col>4</xdr:col>
      <xdr:colOff>482600</xdr:colOff>
      <xdr:row>82</xdr:row>
      <xdr:rowOff>8759</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2336800" y="13903368"/>
          <a:ext cx="889000" cy="16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120053</xdr:rowOff>
    </xdr:from>
    <xdr:to>
      <xdr:col>4</xdr:col>
      <xdr:colOff>533400</xdr:colOff>
      <xdr:row>87</xdr:row>
      <xdr:rowOff>50203</xdr:rowOff>
    </xdr:to>
    <xdr:sp macro="" textlink="">
      <xdr:nvSpPr>
        <xdr:cNvPr id="197" name="フローチャート : 判断 196">
          <a:extLst>
            <a:ext uri="{FF2B5EF4-FFF2-40B4-BE49-F238E27FC236}">
              <a16:creationId xmlns:a16="http://schemas.microsoft.com/office/drawing/2014/main" xmlns="" id="{00000000-0008-0000-0300-0000C5000000}"/>
            </a:ext>
          </a:extLst>
        </xdr:cNvPr>
        <xdr:cNvSpPr/>
      </xdr:nvSpPr>
      <xdr:spPr>
        <a:xfrm>
          <a:off x="3175000" y="1486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34980</xdr:rowOff>
    </xdr:from>
    <xdr:ext cx="7620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2844800" y="1495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15918</xdr:rowOff>
    </xdr:from>
    <xdr:to>
      <xdr:col>3</xdr:col>
      <xdr:colOff>279400</xdr:colOff>
      <xdr:row>82</xdr:row>
      <xdr:rowOff>59502</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flipV="1">
          <a:off x="1447800" y="13903368"/>
          <a:ext cx="889000" cy="21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164787</xdr:rowOff>
    </xdr:from>
    <xdr:to>
      <xdr:col>3</xdr:col>
      <xdr:colOff>330200</xdr:colOff>
      <xdr:row>86</xdr:row>
      <xdr:rowOff>94937</xdr:rowOff>
    </xdr:to>
    <xdr:sp macro="" textlink="">
      <xdr:nvSpPr>
        <xdr:cNvPr id="200" name="フローチャート : 判断 199">
          <a:extLst>
            <a:ext uri="{FF2B5EF4-FFF2-40B4-BE49-F238E27FC236}">
              <a16:creationId xmlns:a16="http://schemas.microsoft.com/office/drawing/2014/main" xmlns="" id="{00000000-0008-0000-0300-0000C8000000}"/>
            </a:ext>
          </a:extLst>
        </xdr:cNvPr>
        <xdr:cNvSpPr/>
      </xdr:nvSpPr>
      <xdr:spPr>
        <a:xfrm>
          <a:off x="2286000" y="14738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79714</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1955800" y="1482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76654</xdr:rowOff>
    </xdr:from>
    <xdr:to>
      <xdr:col>2</xdr:col>
      <xdr:colOff>127000</xdr:colOff>
      <xdr:row>87</xdr:row>
      <xdr:rowOff>6804</xdr:rowOff>
    </xdr:to>
    <xdr:sp macro="" textlink="">
      <xdr:nvSpPr>
        <xdr:cNvPr id="202" name="フローチャート : 判断 201">
          <a:extLst>
            <a:ext uri="{FF2B5EF4-FFF2-40B4-BE49-F238E27FC236}">
              <a16:creationId xmlns:a16="http://schemas.microsoft.com/office/drawing/2014/main" xmlns="" id="{00000000-0008-0000-0300-0000CA000000}"/>
            </a:ext>
          </a:extLst>
        </xdr:cNvPr>
        <xdr:cNvSpPr/>
      </xdr:nvSpPr>
      <xdr:spPr>
        <a:xfrm>
          <a:off x="1397000" y="1482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163031</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1066800" y="1490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145093</xdr:rowOff>
    </xdr:from>
    <xdr:to>
      <xdr:col>7</xdr:col>
      <xdr:colOff>203200</xdr:colOff>
      <xdr:row>82</xdr:row>
      <xdr:rowOff>75243</xdr:rowOff>
    </xdr:to>
    <xdr:sp macro="" textlink="">
      <xdr:nvSpPr>
        <xdr:cNvPr id="209" name="円/楕円 208">
          <a:extLst>
            <a:ext uri="{FF2B5EF4-FFF2-40B4-BE49-F238E27FC236}">
              <a16:creationId xmlns:a16="http://schemas.microsoft.com/office/drawing/2014/main" xmlns="" id="{00000000-0008-0000-0300-0000D1000000}"/>
            </a:ext>
          </a:extLst>
        </xdr:cNvPr>
        <xdr:cNvSpPr/>
      </xdr:nvSpPr>
      <xdr:spPr>
        <a:xfrm>
          <a:off x="4902200" y="14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66370</xdr:rowOff>
    </xdr:from>
    <xdr:ext cx="762000" cy="259045"/>
    <xdr:sp macro="" textlink="">
      <xdr:nvSpPr>
        <xdr:cNvPr id="210" name="人件費・物件費等の状況該当値テキスト">
          <a:extLst>
            <a:ext uri="{FF2B5EF4-FFF2-40B4-BE49-F238E27FC236}">
              <a16:creationId xmlns:a16="http://schemas.microsoft.com/office/drawing/2014/main" xmlns="" id="{00000000-0008-0000-0300-0000D2000000}"/>
            </a:ext>
          </a:extLst>
        </xdr:cNvPr>
        <xdr:cNvSpPr txBox="1"/>
      </xdr:nvSpPr>
      <xdr:spPr>
        <a:xfrm>
          <a:off x="5041900" y="1395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109,867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153091</xdr:rowOff>
    </xdr:from>
    <xdr:to>
      <xdr:col>6</xdr:col>
      <xdr:colOff>50800</xdr:colOff>
      <xdr:row>82</xdr:row>
      <xdr:rowOff>83241</xdr:rowOff>
    </xdr:to>
    <xdr:sp macro="" textlink="">
      <xdr:nvSpPr>
        <xdr:cNvPr id="211" name="円/楕円 210">
          <a:extLst>
            <a:ext uri="{FF2B5EF4-FFF2-40B4-BE49-F238E27FC236}">
              <a16:creationId xmlns:a16="http://schemas.microsoft.com/office/drawing/2014/main" xmlns="" id="{00000000-0008-0000-0300-0000D3000000}"/>
            </a:ext>
          </a:extLst>
        </xdr:cNvPr>
        <xdr:cNvSpPr/>
      </xdr:nvSpPr>
      <xdr:spPr>
        <a:xfrm>
          <a:off x="4064000" y="1404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93418</xdr:rowOff>
    </xdr:from>
    <xdr:ext cx="7366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733800" y="13809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110,099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129409</xdr:rowOff>
    </xdr:from>
    <xdr:to>
      <xdr:col>4</xdr:col>
      <xdr:colOff>533400</xdr:colOff>
      <xdr:row>82</xdr:row>
      <xdr:rowOff>59559</xdr:rowOff>
    </xdr:to>
    <xdr:sp macro="" textlink="">
      <xdr:nvSpPr>
        <xdr:cNvPr id="213" name="円/楕円 212">
          <a:extLst>
            <a:ext uri="{FF2B5EF4-FFF2-40B4-BE49-F238E27FC236}">
              <a16:creationId xmlns:a16="http://schemas.microsoft.com/office/drawing/2014/main" xmlns="" id="{00000000-0008-0000-0300-0000D5000000}"/>
            </a:ext>
          </a:extLst>
        </xdr:cNvPr>
        <xdr:cNvSpPr/>
      </xdr:nvSpPr>
      <xdr:spPr>
        <a:xfrm>
          <a:off x="3175000" y="1401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69736</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844800" y="1378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109,412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136568</xdr:rowOff>
    </xdr:from>
    <xdr:to>
      <xdr:col>3</xdr:col>
      <xdr:colOff>330200</xdr:colOff>
      <xdr:row>81</xdr:row>
      <xdr:rowOff>66718</xdr:rowOff>
    </xdr:to>
    <xdr:sp macro="" textlink="">
      <xdr:nvSpPr>
        <xdr:cNvPr id="215" name="円/楕円 214">
          <a:extLst>
            <a:ext uri="{FF2B5EF4-FFF2-40B4-BE49-F238E27FC236}">
              <a16:creationId xmlns:a16="http://schemas.microsoft.com/office/drawing/2014/main" xmlns="" id="{00000000-0008-0000-0300-0000D7000000}"/>
            </a:ext>
          </a:extLst>
        </xdr:cNvPr>
        <xdr:cNvSpPr/>
      </xdr:nvSpPr>
      <xdr:spPr>
        <a:xfrm>
          <a:off x="2286000" y="1385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76895</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955800" y="1362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104,646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8702</xdr:rowOff>
    </xdr:from>
    <xdr:to>
      <xdr:col>2</xdr:col>
      <xdr:colOff>127000</xdr:colOff>
      <xdr:row>82</xdr:row>
      <xdr:rowOff>110302</xdr:rowOff>
    </xdr:to>
    <xdr:sp macro="" textlink="">
      <xdr:nvSpPr>
        <xdr:cNvPr id="217" name="円/楕円 216">
          <a:extLst>
            <a:ext uri="{FF2B5EF4-FFF2-40B4-BE49-F238E27FC236}">
              <a16:creationId xmlns:a16="http://schemas.microsoft.com/office/drawing/2014/main" xmlns="" id="{00000000-0008-0000-0300-0000D9000000}"/>
            </a:ext>
          </a:extLst>
        </xdr:cNvPr>
        <xdr:cNvSpPr/>
      </xdr:nvSpPr>
      <xdr:spPr>
        <a:xfrm>
          <a:off x="1397000" y="140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120479</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066800" y="1383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a:extLst>
            <a:ext uri="{FF2B5EF4-FFF2-40B4-BE49-F238E27FC236}">
              <a16:creationId xmlns:a16="http://schemas.microsoft.com/office/drawing/2014/main" xmlns=""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グループ内平均を上回っているが、地域手当を考慮した場合には指数がグループ内で</a:t>
          </a:r>
          <a:r>
            <a:rPr kumimoji="1" lang="en-US" altLang="ja-JP" sz="1300">
              <a:latin typeface="ＭＳ Ｐゴシック"/>
            </a:rPr>
            <a:t>2</a:t>
          </a:r>
          <a:r>
            <a:rPr kumimoji="1" lang="ja-JP" altLang="en-US" sz="1300">
              <a:latin typeface="ＭＳ Ｐゴシック"/>
            </a:rPr>
            <a:t>番目に少ない</a:t>
          </a:r>
          <a:r>
            <a:rPr kumimoji="1" lang="en-US" altLang="ja-JP" sz="1300">
              <a:latin typeface="ＭＳ Ｐゴシック"/>
            </a:rPr>
            <a:t>97.7</a:t>
          </a:r>
          <a:r>
            <a:rPr kumimoji="1" lang="ja-JP" altLang="en-US" sz="1300">
              <a:latin typeface="ＭＳ Ｐゴシック"/>
            </a:rPr>
            <a:t>となる。これは、本県の地域手当の支給率が国基準より低いことによるものである。今後も適正な給与水準を維持するため、諸手当等の見直しを引き続き行う。</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a:extLst>
            <a:ext uri="{FF2B5EF4-FFF2-40B4-BE49-F238E27FC236}">
              <a16:creationId xmlns:a16="http://schemas.microsoft.com/office/drawing/2014/main" xmlns=""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a:extLst>
            <a:ext uri="{FF2B5EF4-FFF2-40B4-BE49-F238E27FC236}">
              <a16:creationId xmlns:a16="http://schemas.microsoft.com/office/drawing/2014/main" xmlns=""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a:extLst>
            <a:ext uri="{FF2B5EF4-FFF2-40B4-BE49-F238E27FC236}">
              <a16:creationId xmlns:a16="http://schemas.microsoft.com/office/drawing/2014/main" xmlns="" id="{00000000-0008-0000-0300-0000E8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a:extLst>
            <a:ext uri="{FF2B5EF4-FFF2-40B4-BE49-F238E27FC236}">
              <a16:creationId xmlns:a16="http://schemas.microsoft.com/office/drawing/2014/main" xmlns="" id="{00000000-0008-0000-0300-0000F4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84</xdr:row>
      <xdr:rowOff>55739</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flipV="1">
          <a:off x="17018000" y="14028561"/>
          <a:ext cx="0" cy="428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27816</xdr:rowOff>
    </xdr:from>
    <xdr:ext cx="762000" cy="259045"/>
    <xdr:sp macro="" textlink="">
      <xdr:nvSpPr>
        <xdr:cNvPr id="246" name="給与水準   （国との比較）最小値テキスト">
          <a:extLst>
            <a:ext uri="{FF2B5EF4-FFF2-40B4-BE49-F238E27FC236}">
              <a16:creationId xmlns:a16="http://schemas.microsoft.com/office/drawing/2014/main" xmlns="" id="{00000000-0008-0000-0300-0000F6000000}"/>
            </a:ext>
          </a:extLst>
        </xdr:cNvPr>
        <xdr:cNvSpPr txBox="1"/>
      </xdr:nvSpPr>
      <xdr:spPr>
        <a:xfrm>
          <a:off x="17106900" y="1442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84</xdr:row>
      <xdr:rowOff>55739</xdr:rowOff>
    </xdr:from>
    <xdr:to>
      <xdr:col>24</xdr:col>
      <xdr:colOff>647700</xdr:colOff>
      <xdr:row>84</xdr:row>
      <xdr:rowOff>55739</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6929100" y="1445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48" name="給与水準   （国との比較）最大値テキスト">
          <a:extLst>
            <a:ext uri="{FF2B5EF4-FFF2-40B4-BE49-F238E27FC236}">
              <a16:creationId xmlns:a16="http://schemas.microsoft.com/office/drawing/2014/main" xmlns="" id="{00000000-0008-0000-0300-0000F8000000}"/>
            </a:ext>
          </a:extLst>
        </xdr:cNvPr>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83</xdr:row>
      <xdr:rowOff>160161</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6179800" y="143637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5238</xdr:rowOff>
    </xdr:from>
    <xdr:ext cx="762000" cy="259045"/>
    <xdr:sp macro="" textlink="">
      <xdr:nvSpPr>
        <xdr:cNvPr id="251" name="給与水準   （国との比較）平均値テキスト">
          <a:extLst>
            <a:ext uri="{FF2B5EF4-FFF2-40B4-BE49-F238E27FC236}">
              <a16:creationId xmlns:a16="http://schemas.microsoft.com/office/drawing/2014/main" xmlns="" id="{00000000-0008-0000-0300-0000FB000000}"/>
            </a:ext>
          </a:extLst>
        </xdr:cNvPr>
        <xdr:cNvSpPr txBox="1"/>
      </xdr:nvSpPr>
      <xdr:spPr>
        <a:xfrm>
          <a:off x="17106900" y="14064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52" name="フローチャート : 判断 251">
          <a:extLst>
            <a:ext uri="{FF2B5EF4-FFF2-40B4-BE49-F238E27FC236}">
              <a16:creationId xmlns:a16="http://schemas.microsoft.com/office/drawing/2014/main" xmlns="" id="{00000000-0008-0000-0300-0000FC000000}"/>
            </a:ext>
          </a:extLst>
        </xdr:cNvPr>
        <xdr:cNvSpPr/>
      </xdr:nvSpPr>
      <xdr:spPr>
        <a:xfrm>
          <a:off x="169672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66322</xdr:rowOff>
    </xdr:from>
    <xdr:to>
      <xdr:col>23</xdr:col>
      <xdr:colOff>406400</xdr:colOff>
      <xdr:row>83</xdr:row>
      <xdr:rowOff>160161</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5290800" y="142966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146755</xdr:rowOff>
    </xdr:from>
    <xdr:to>
      <xdr:col>23</xdr:col>
      <xdr:colOff>457200</xdr:colOff>
      <xdr:row>83</xdr:row>
      <xdr:rowOff>76905</xdr:rowOff>
    </xdr:to>
    <xdr:sp macro="" textlink="">
      <xdr:nvSpPr>
        <xdr:cNvPr id="254" name="フローチャート : 判断 253">
          <a:extLst>
            <a:ext uri="{FF2B5EF4-FFF2-40B4-BE49-F238E27FC236}">
              <a16:creationId xmlns:a16="http://schemas.microsoft.com/office/drawing/2014/main" xmlns="" id="{00000000-0008-0000-0300-0000FE000000}"/>
            </a:ext>
          </a:extLst>
        </xdr:cNvPr>
        <xdr:cNvSpPr/>
      </xdr:nvSpPr>
      <xdr:spPr>
        <a:xfrm>
          <a:off x="161290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87082</xdr:rowOff>
    </xdr:from>
    <xdr:ext cx="736600" cy="259045"/>
    <xdr:sp macro="" textlink="">
      <xdr:nvSpPr>
        <xdr:cNvPr id="255" name="テキスト ボックス 254">
          <a:extLst>
            <a:ext uri="{FF2B5EF4-FFF2-40B4-BE49-F238E27FC236}">
              <a16:creationId xmlns:a16="http://schemas.microsoft.com/office/drawing/2014/main" xmlns="" id="{00000000-0008-0000-0300-0000FF000000}"/>
            </a:ext>
          </a:extLst>
        </xdr:cNvPr>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66322</xdr:rowOff>
    </xdr:from>
    <xdr:to>
      <xdr:col>22</xdr:col>
      <xdr:colOff>203200</xdr:colOff>
      <xdr:row>84</xdr:row>
      <xdr:rowOff>28928</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4401800" y="1429667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160161</xdr:rowOff>
    </xdr:from>
    <xdr:to>
      <xdr:col>22</xdr:col>
      <xdr:colOff>254000</xdr:colOff>
      <xdr:row>83</xdr:row>
      <xdr:rowOff>90311</xdr:rowOff>
    </xdr:to>
    <xdr:sp macro="" textlink="">
      <xdr:nvSpPr>
        <xdr:cNvPr id="257" name="フローチャート : 判断 256">
          <a:extLst>
            <a:ext uri="{FF2B5EF4-FFF2-40B4-BE49-F238E27FC236}">
              <a16:creationId xmlns:a16="http://schemas.microsoft.com/office/drawing/2014/main" xmlns="" id="{00000000-0008-0000-0300-000001010000}"/>
            </a:ext>
          </a:extLst>
        </xdr:cNvPr>
        <xdr:cNvSpPr/>
      </xdr:nvSpPr>
      <xdr:spPr>
        <a:xfrm>
          <a:off x="15240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100488</xdr:rowOff>
    </xdr:from>
    <xdr:ext cx="762000" cy="259045"/>
    <xdr:sp macro="" textlink="">
      <xdr:nvSpPr>
        <xdr:cNvPr id="258" name="テキスト ボックス 257">
          <a:extLst>
            <a:ext uri="{FF2B5EF4-FFF2-40B4-BE49-F238E27FC236}">
              <a16:creationId xmlns:a16="http://schemas.microsoft.com/office/drawing/2014/main" xmlns="" id="{00000000-0008-0000-0300-000002010000}"/>
            </a:ext>
          </a:extLst>
        </xdr:cNvPr>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28928</xdr:rowOff>
    </xdr:from>
    <xdr:to>
      <xdr:col>21</xdr:col>
      <xdr:colOff>0</xdr:colOff>
      <xdr:row>90</xdr:row>
      <xdr:rowOff>72672</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flipV="1">
          <a:off x="13512800" y="14430728"/>
          <a:ext cx="889000" cy="10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160161</xdr:rowOff>
    </xdr:from>
    <xdr:to>
      <xdr:col>21</xdr:col>
      <xdr:colOff>50800</xdr:colOff>
      <xdr:row>83</xdr:row>
      <xdr:rowOff>90311</xdr:rowOff>
    </xdr:to>
    <xdr:sp macro="" textlink="">
      <xdr:nvSpPr>
        <xdr:cNvPr id="260" name="フローチャート : 判断 259">
          <a:extLst>
            <a:ext uri="{FF2B5EF4-FFF2-40B4-BE49-F238E27FC236}">
              <a16:creationId xmlns:a16="http://schemas.microsoft.com/office/drawing/2014/main" xmlns="" id="{00000000-0008-0000-0300-000004010000}"/>
            </a:ext>
          </a:extLst>
        </xdr:cNvPr>
        <xdr:cNvSpPr/>
      </xdr:nvSpPr>
      <xdr:spPr>
        <a:xfrm>
          <a:off x="14351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100488</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4020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62" name="フローチャート : 判断 261">
          <a:extLst>
            <a:ext uri="{FF2B5EF4-FFF2-40B4-BE49-F238E27FC236}">
              <a16:creationId xmlns:a16="http://schemas.microsoft.com/office/drawing/2014/main" xmlns="" id="{00000000-0008-0000-0300-000006010000}"/>
            </a:ext>
          </a:extLst>
        </xdr:cNvPr>
        <xdr:cNvSpPr/>
      </xdr:nvSpPr>
      <xdr:spPr>
        <a:xfrm>
          <a:off x="13462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157638</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3131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9" name="円/楕円 268">
          <a:extLst>
            <a:ext uri="{FF2B5EF4-FFF2-40B4-BE49-F238E27FC236}">
              <a16:creationId xmlns:a16="http://schemas.microsoft.com/office/drawing/2014/main" xmlns="" id="{00000000-0008-0000-0300-00000D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149877</xdr:rowOff>
    </xdr:from>
    <xdr:ext cx="762000" cy="259045"/>
    <xdr:sp macro="" textlink="">
      <xdr:nvSpPr>
        <xdr:cNvPr id="270" name="給与水準   （国との比較）該当値テキスト">
          <a:extLst>
            <a:ext uri="{FF2B5EF4-FFF2-40B4-BE49-F238E27FC236}">
              <a16:creationId xmlns:a16="http://schemas.microsoft.com/office/drawing/2014/main" xmlns="" id="{00000000-0008-0000-0300-00000E010000}"/>
            </a:ext>
          </a:extLst>
        </xdr:cNvPr>
        <xdr:cNvSpPr txBox="1"/>
      </xdr:nvSpPr>
      <xdr:spPr>
        <a:xfrm>
          <a:off x="17106900" y="142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109361</xdr:rowOff>
    </xdr:from>
    <xdr:to>
      <xdr:col>23</xdr:col>
      <xdr:colOff>457200</xdr:colOff>
      <xdr:row>84</xdr:row>
      <xdr:rowOff>39511</xdr:rowOff>
    </xdr:to>
    <xdr:sp macro="" textlink="">
      <xdr:nvSpPr>
        <xdr:cNvPr id="271" name="円/楕円 270">
          <a:extLst>
            <a:ext uri="{FF2B5EF4-FFF2-40B4-BE49-F238E27FC236}">
              <a16:creationId xmlns:a16="http://schemas.microsoft.com/office/drawing/2014/main" xmlns="" id="{00000000-0008-0000-0300-00000F010000}"/>
            </a:ext>
          </a:extLst>
        </xdr:cNvPr>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24288</xdr:rowOff>
    </xdr:from>
    <xdr:ext cx="7366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798800" y="1442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15522</xdr:rowOff>
    </xdr:from>
    <xdr:to>
      <xdr:col>22</xdr:col>
      <xdr:colOff>254000</xdr:colOff>
      <xdr:row>83</xdr:row>
      <xdr:rowOff>117122</xdr:rowOff>
    </xdr:to>
    <xdr:sp macro="" textlink="">
      <xdr:nvSpPr>
        <xdr:cNvPr id="273" name="円/楕円 272">
          <a:extLst>
            <a:ext uri="{FF2B5EF4-FFF2-40B4-BE49-F238E27FC236}">
              <a16:creationId xmlns:a16="http://schemas.microsoft.com/office/drawing/2014/main" xmlns="" id="{00000000-0008-0000-0300-000011010000}"/>
            </a:ext>
          </a:extLst>
        </xdr:cNvPr>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101899</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9098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149578</xdr:rowOff>
    </xdr:from>
    <xdr:to>
      <xdr:col>21</xdr:col>
      <xdr:colOff>50800</xdr:colOff>
      <xdr:row>84</xdr:row>
      <xdr:rowOff>79728</xdr:rowOff>
    </xdr:to>
    <xdr:sp macro="" textlink="">
      <xdr:nvSpPr>
        <xdr:cNvPr id="275" name="円/楕円 274">
          <a:extLst>
            <a:ext uri="{FF2B5EF4-FFF2-40B4-BE49-F238E27FC236}">
              <a16:creationId xmlns:a16="http://schemas.microsoft.com/office/drawing/2014/main" xmlns="" id="{00000000-0008-0000-0300-000013010000}"/>
            </a:ext>
          </a:extLst>
        </xdr:cNvPr>
        <xdr:cNvSpPr/>
      </xdr:nvSpPr>
      <xdr:spPr>
        <a:xfrm>
          <a:off x="14351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64505</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77" name="円/楕円 276">
          <a:extLst>
            <a:ext uri="{FF2B5EF4-FFF2-40B4-BE49-F238E27FC236}">
              <a16:creationId xmlns:a16="http://schemas.microsoft.com/office/drawing/2014/main" xmlns="" id="{00000000-0008-0000-0300-000015010000}"/>
            </a:ext>
          </a:extLst>
        </xdr:cNvPr>
        <xdr:cNvSpPr/>
      </xdr:nvSpPr>
      <xdr:spPr>
        <a:xfrm>
          <a:off x="13462000" y="15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a:extLst>
            <a:ext uri="{FF2B5EF4-FFF2-40B4-BE49-F238E27FC236}">
              <a16:creationId xmlns:a16="http://schemas.microsoft.com/office/drawing/2014/main" xmlns="" id="{00000000-0008-0000-0300-00001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[1,097.10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グループ内で最も少ないのは、平成</a:t>
          </a:r>
          <a:r>
            <a:rPr kumimoji="1" lang="en-US" altLang="ja-JP" sz="1300">
              <a:latin typeface="ＭＳ Ｐゴシック"/>
            </a:rPr>
            <a:t>11</a:t>
          </a:r>
          <a:r>
            <a:rPr kumimoji="1" lang="ja-JP" altLang="en-US" sz="1300">
              <a:latin typeface="ＭＳ Ｐゴシック"/>
            </a:rPr>
            <a:t>年度から平成</a:t>
          </a:r>
          <a:r>
            <a:rPr kumimoji="1" lang="en-US" altLang="ja-JP" sz="1300">
              <a:latin typeface="ＭＳ Ｐゴシック"/>
            </a:rPr>
            <a:t>28</a:t>
          </a:r>
          <a:r>
            <a:rPr kumimoji="1" lang="ja-JP" altLang="en-US" sz="1300">
              <a:latin typeface="ＭＳ Ｐゴシック"/>
            </a:rPr>
            <a:t>年度までの</a:t>
          </a:r>
          <a:r>
            <a:rPr kumimoji="1" lang="en-US" altLang="ja-JP" sz="1300">
              <a:latin typeface="ＭＳ Ｐゴシック"/>
            </a:rPr>
            <a:t>18</a:t>
          </a:r>
          <a:r>
            <a:rPr kumimoji="1" lang="ja-JP" altLang="en-US" sz="1300">
              <a:latin typeface="ＭＳ Ｐゴシック"/>
            </a:rPr>
            <a:t>年間にわたる定員削減の実施と県立医科大学、県立病院及び県立大学の地方独立行政法人化により、</a:t>
          </a:r>
          <a:r>
            <a:rPr kumimoji="1" lang="en-US" altLang="ja-JP" sz="1300">
              <a:latin typeface="ＭＳ Ｐゴシック"/>
            </a:rPr>
            <a:t>4,387</a:t>
          </a:r>
          <a:r>
            <a:rPr kumimoji="1" lang="ja-JP" altLang="en-US" sz="1300">
              <a:latin typeface="ＭＳ Ｐゴシック"/>
            </a:rPr>
            <a:t>人（</a:t>
          </a:r>
          <a:r>
            <a:rPr kumimoji="1" lang="en-US" altLang="ja-JP" sz="1300">
              <a:latin typeface="ＭＳ Ｐゴシック"/>
            </a:rPr>
            <a:t>21,227</a:t>
          </a:r>
          <a:r>
            <a:rPr kumimoji="1" lang="ja-JP" altLang="en-US" sz="1300">
              <a:latin typeface="ＭＳ Ｐゴシック"/>
            </a:rPr>
            <a:t>人→</a:t>
          </a:r>
          <a:r>
            <a:rPr kumimoji="1" lang="en-US" altLang="ja-JP" sz="1300">
              <a:latin typeface="ＭＳ Ｐゴシック"/>
            </a:rPr>
            <a:t>16,840</a:t>
          </a:r>
          <a:r>
            <a:rPr kumimoji="1" lang="ja-JP" altLang="en-US" sz="1300">
              <a:latin typeface="ＭＳ Ｐゴシック"/>
            </a:rPr>
            <a:t>人）を削減したことによるものである。今後も引き続き、職員定数適正化に取り組む。</a:t>
          </a:r>
        </a:p>
      </xdr:txBody>
    </xdr:sp>
    <xdr:clientData/>
  </xdr:twoCellAnchor>
  <xdr:oneCellAnchor>
    <xdr:from>
      <xdr:col>18</xdr:col>
      <xdr:colOff>444500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a:extLst>
            <a:ext uri="{FF2B5EF4-FFF2-40B4-BE49-F238E27FC236}">
              <a16:creationId xmlns:a16="http://schemas.microsoft.com/office/drawing/2014/main" xmlns=""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3" name="直線コネクタ 292">
          <a:extLst>
            <a:ext uri="{FF2B5EF4-FFF2-40B4-BE49-F238E27FC236}">
              <a16:creationId xmlns:a16="http://schemas.microsoft.com/office/drawing/2014/main" xmlns="" id="{00000000-0008-0000-0300-000025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5" name="直線コネクタ 294">
          <a:extLst>
            <a:ext uri="{FF2B5EF4-FFF2-40B4-BE49-F238E27FC236}">
              <a16:creationId xmlns:a16="http://schemas.microsoft.com/office/drawing/2014/main" xmlns="" id="{00000000-0008-0000-0300-000027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3" name="定員管理の状況グラフ枠">
          <a:extLst>
            <a:ext uri="{FF2B5EF4-FFF2-40B4-BE49-F238E27FC236}">
              <a16:creationId xmlns:a16="http://schemas.microsoft.com/office/drawing/2014/main" xmlns=""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113005</xdr:rowOff>
    </xdr:from>
    <xdr:to>
      <xdr:col>24</xdr:col>
      <xdr:colOff>558800</xdr:colOff>
      <xdr:row>65</xdr:row>
      <xdr:rowOff>82677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flipV="1">
          <a:off x="17018000" y="10057105"/>
          <a:ext cx="0" cy="1169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54754</xdr:rowOff>
    </xdr:from>
    <xdr:ext cx="762000" cy="259045"/>
    <xdr:sp macro="" textlink="">
      <xdr:nvSpPr>
        <xdr:cNvPr id="305" name="定員管理の状況最小値テキスト">
          <a:extLst>
            <a:ext uri="{FF2B5EF4-FFF2-40B4-BE49-F238E27FC236}">
              <a16:creationId xmlns:a16="http://schemas.microsoft.com/office/drawing/2014/main" xmlns="" id="{00000000-0008-0000-0300-000031010000}"/>
            </a:ext>
          </a:extLst>
        </xdr:cNvPr>
        <xdr:cNvSpPr txBox="1"/>
      </xdr:nvSpPr>
      <xdr:spPr>
        <a:xfrm>
          <a:off x="17106900" y="1119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1,339.50</a:t>
          </a:r>
          <a:endParaRPr kumimoji="1" lang="ja-JP" altLang="en-US" sz="1000" b="1">
            <a:latin typeface="ＭＳ Ｐゴシック"/>
          </a:endParaRPr>
        </a:p>
      </xdr:txBody>
    </xdr:sp>
    <xdr:clientData/>
  </xdr:oneCellAnchor>
  <xdr:twoCellAnchor>
    <xdr:from>
      <xdr:col>24</xdr:col>
      <xdr:colOff>469900</xdr:colOff>
      <xdr:row>65</xdr:row>
      <xdr:rowOff>82677</xdr:rowOff>
    </xdr:from>
    <xdr:to>
      <xdr:col>24</xdr:col>
      <xdr:colOff>647700</xdr:colOff>
      <xdr:row>65</xdr:row>
      <xdr:rowOff>82677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6929100" y="11226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27932</xdr:rowOff>
    </xdr:from>
    <xdr:ext cx="762000" cy="259045"/>
    <xdr:sp macro="" textlink="">
      <xdr:nvSpPr>
        <xdr:cNvPr id="307" name="定員管理の状況最大値テキスト">
          <a:extLst>
            <a:ext uri="{FF2B5EF4-FFF2-40B4-BE49-F238E27FC236}">
              <a16:creationId xmlns:a16="http://schemas.microsoft.com/office/drawing/2014/main" xmlns="" id="{00000000-0008-0000-0300-000033010000}"/>
            </a:ext>
          </a:extLst>
        </xdr:cNvPr>
        <xdr:cNvSpPr txBox="1"/>
      </xdr:nvSpPr>
      <xdr:spPr>
        <a:xfrm>
          <a:off x="17106900" y="98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1,097.10</a:t>
          </a:r>
          <a:endParaRPr kumimoji="1" lang="ja-JP" altLang="en-US" sz="1000" b="1">
            <a:latin typeface="ＭＳ Ｐゴシック"/>
          </a:endParaRPr>
        </a:p>
      </xdr:txBody>
    </xdr:sp>
    <xdr:clientData/>
  </xdr:oneCellAnchor>
  <xdr:twoCellAnchor>
    <xdr:from>
      <xdr:col>24</xdr:col>
      <xdr:colOff>469900</xdr:colOff>
      <xdr:row>58</xdr:row>
      <xdr:rowOff>113005</xdr:rowOff>
    </xdr:from>
    <xdr:to>
      <xdr:col>24</xdr:col>
      <xdr:colOff>647700</xdr:colOff>
      <xdr:row>58</xdr:row>
      <xdr:rowOff>113005</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6929100" y="1005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92204</xdr:rowOff>
    </xdr:from>
    <xdr:to>
      <xdr:col>24</xdr:col>
      <xdr:colOff>558800</xdr:colOff>
      <xdr:row>58</xdr:row>
      <xdr:rowOff>113005</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6179800" y="10036304"/>
          <a:ext cx="838200" cy="2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94660</xdr:rowOff>
    </xdr:from>
    <xdr:ext cx="762000" cy="259045"/>
    <xdr:sp macro="" textlink="">
      <xdr:nvSpPr>
        <xdr:cNvPr id="310" name="定員管理の状況平均値テキスト">
          <a:extLst>
            <a:ext uri="{FF2B5EF4-FFF2-40B4-BE49-F238E27FC236}">
              <a16:creationId xmlns:a16="http://schemas.microsoft.com/office/drawing/2014/main" xmlns="" id="{00000000-0008-0000-0300-000036010000}"/>
            </a:ext>
          </a:extLst>
        </xdr:cNvPr>
        <xdr:cNvSpPr txBox="1"/>
      </xdr:nvSpPr>
      <xdr:spPr>
        <a:xfrm>
          <a:off x="17106900" y="10553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1,216.19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122583</xdr:rowOff>
    </xdr:from>
    <xdr:to>
      <xdr:col>24</xdr:col>
      <xdr:colOff>609600</xdr:colOff>
      <xdr:row>62</xdr:row>
      <xdr:rowOff>52733</xdr:rowOff>
    </xdr:to>
    <xdr:sp macro="" textlink="">
      <xdr:nvSpPr>
        <xdr:cNvPr id="311" name="フローチャート : 判断 310">
          <a:extLst>
            <a:ext uri="{FF2B5EF4-FFF2-40B4-BE49-F238E27FC236}">
              <a16:creationId xmlns:a16="http://schemas.microsoft.com/office/drawing/2014/main" xmlns="" id="{00000000-0008-0000-0300-000037010000}"/>
            </a:ext>
          </a:extLst>
        </xdr:cNvPr>
        <xdr:cNvSpPr/>
      </xdr:nvSpPr>
      <xdr:spPr>
        <a:xfrm>
          <a:off x="16967200" y="1058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92204</xdr:rowOff>
    </xdr:from>
    <xdr:to>
      <xdr:col>23</xdr:col>
      <xdr:colOff>406400</xdr:colOff>
      <xdr:row>58</xdr:row>
      <xdr:rowOff>93411</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flipV="1">
          <a:off x="15290800" y="10036304"/>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94145</xdr:rowOff>
    </xdr:from>
    <xdr:to>
      <xdr:col>23</xdr:col>
      <xdr:colOff>457200</xdr:colOff>
      <xdr:row>64</xdr:row>
      <xdr:rowOff>24295</xdr:rowOff>
    </xdr:to>
    <xdr:sp macro="" textlink="">
      <xdr:nvSpPr>
        <xdr:cNvPr id="313" name="フローチャート : 判断 312">
          <a:extLst>
            <a:ext uri="{FF2B5EF4-FFF2-40B4-BE49-F238E27FC236}">
              <a16:creationId xmlns:a16="http://schemas.microsoft.com/office/drawing/2014/main" xmlns="" id="{00000000-0008-0000-0300-000039010000}"/>
            </a:ext>
          </a:extLst>
        </xdr:cNvPr>
        <xdr:cNvSpPr/>
      </xdr:nvSpPr>
      <xdr:spPr>
        <a:xfrm>
          <a:off x="16129000" y="108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9072</xdr:rowOff>
    </xdr:from>
    <xdr:ext cx="7366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5798800" y="10981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1,281.35</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93411</xdr:rowOff>
    </xdr:from>
    <xdr:to>
      <xdr:col>22</xdr:col>
      <xdr:colOff>203200</xdr:colOff>
      <xdr:row>58</xdr:row>
      <xdr:rowOff>96934</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4401800" y="10037511"/>
          <a:ext cx="889000" cy="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4575</xdr:rowOff>
    </xdr:from>
    <xdr:to>
      <xdr:col>22</xdr:col>
      <xdr:colOff>254000</xdr:colOff>
      <xdr:row>63</xdr:row>
      <xdr:rowOff>106175</xdr:rowOff>
    </xdr:to>
    <xdr:sp macro="" textlink="">
      <xdr:nvSpPr>
        <xdr:cNvPr id="316" name="フローチャート : 判断 315">
          <a:extLst>
            <a:ext uri="{FF2B5EF4-FFF2-40B4-BE49-F238E27FC236}">
              <a16:creationId xmlns:a16="http://schemas.microsoft.com/office/drawing/2014/main" xmlns="" id="{00000000-0008-0000-0300-00003C010000}"/>
            </a:ext>
          </a:extLst>
        </xdr:cNvPr>
        <xdr:cNvSpPr/>
      </xdr:nvSpPr>
      <xdr:spPr>
        <a:xfrm>
          <a:off x="15240000" y="108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90952</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4909800" y="1089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74493</xdr:rowOff>
    </xdr:from>
    <xdr:to>
      <xdr:col>21</xdr:col>
      <xdr:colOff>0</xdr:colOff>
      <xdr:row>58</xdr:row>
      <xdr:rowOff>96934</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3512800" y="10018593"/>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169352</xdr:rowOff>
    </xdr:from>
    <xdr:to>
      <xdr:col>21</xdr:col>
      <xdr:colOff>50800</xdr:colOff>
      <xdr:row>65</xdr:row>
      <xdr:rowOff>99502</xdr:rowOff>
    </xdr:to>
    <xdr:sp macro="" textlink="">
      <xdr:nvSpPr>
        <xdr:cNvPr id="319" name="フローチャート : 判断 318">
          <a:extLst>
            <a:ext uri="{FF2B5EF4-FFF2-40B4-BE49-F238E27FC236}">
              <a16:creationId xmlns:a16="http://schemas.microsoft.com/office/drawing/2014/main" xmlns="" id="{00000000-0008-0000-0300-00003F010000}"/>
            </a:ext>
          </a:extLst>
        </xdr:cNvPr>
        <xdr:cNvSpPr/>
      </xdr:nvSpPr>
      <xdr:spPr>
        <a:xfrm>
          <a:off x="14351000" y="111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84279</xdr:rowOff>
    </xdr:from>
    <xdr:ext cx="7620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4020800" y="1122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149951</xdr:rowOff>
    </xdr:from>
    <xdr:to>
      <xdr:col>19</xdr:col>
      <xdr:colOff>533400</xdr:colOff>
      <xdr:row>65</xdr:row>
      <xdr:rowOff>80101</xdr:rowOff>
    </xdr:to>
    <xdr:sp macro="" textlink="">
      <xdr:nvSpPr>
        <xdr:cNvPr id="321" name="フローチャート : 判断 320">
          <a:extLst>
            <a:ext uri="{FF2B5EF4-FFF2-40B4-BE49-F238E27FC236}">
              <a16:creationId xmlns:a16="http://schemas.microsoft.com/office/drawing/2014/main" xmlns="" id="{00000000-0008-0000-0300-000041010000}"/>
            </a:ext>
          </a:extLst>
        </xdr:cNvPr>
        <xdr:cNvSpPr/>
      </xdr:nvSpPr>
      <xdr:spPr>
        <a:xfrm>
          <a:off x="13462000" y="111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64878</xdr:rowOff>
    </xdr:from>
    <xdr:ext cx="7620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3131800" y="112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62205</xdr:rowOff>
    </xdr:from>
    <xdr:to>
      <xdr:col>24</xdr:col>
      <xdr:colOff>609600</xdr:colOff>
      <xdr:row>58</xdr:row>
      <xdr:rowOff>163805</xdr:rowOff>
    </xdr:to>
    <xdr:sp macro="" textlink="">
      <xdr:nvSpPr>
        <xdr:cNvPr id="328" name="円/楕円 327">
          <a:extLst>
            <a:ext uri="{FF2B5EF4-FFF2-40B4-BE49-F238E27FC236}">
              <a16:creationId xmlns:a16="http://schemas.microsoft.com/office/drawing/2014/main" xmlns="" id="{00000000-0008-0000-0300-000048010000}"/>
            </a:ext>
          </a:extLst>
        </xdr:cNvPr>
        <xdr:cNvSpPr/>
      </xdr:nvSpPr>
      <xdr:spPr>
        <a:xfrm>
          <a:off x="16967200" y="100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154932</xdr:rowOff>
    </xdr:from>
    <xdr:ext cx="762000" cy="259045"/>
    <xdr:sp macro="" textlink="">
      <xdr:nvSpPr>
        <xdr:cNvPr id="329" name="定員管理の状況該当値テキスト">
          <a:extLst>
            <a:ext uri="{FF2B5EF4-FFF2-40B4-BE49-F238E27FC236}">
              <a16:creationId xmlns:a16="http://schemas.microsoft.com/office/drawing/2014/main" xmlns="" id="{00000000-0008-0000-0300-000049010000}"/>
            </a:ext>
          </a:extLst>
        </xdr:cNvPr>
        <xdr:cNvSpPr txBox="1"/>
      </xdr:nvSpPr>
      <xdr:spPr>
        <a:xfrm>
          <a:off x="17106900" y="99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1,097.10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41404</xdr:rowOff>
    </xdr:from>
    <xdr:to>
      <xdr:col>23</xdr:col>
      <xdr:colOff>457200</xdr:colOff>
      <xdr:row>58</xdr:row>
      <xdr:rowOff>143004</xdr:rowOff>
    </xdr:to>
    <xdr:sp macro="" textlink="">
      <xdr:nvSpPr>
        <xdr:cNvPr id="330" name="円/楕円 329">
          <a:extLst>
            <a:ext uri="{FF2B5EF4-FFF2-40B4-BE49-F238E27FC236}">
              <a16:creationId xmlns:a16="http://schemas.microsoft.com/office/drawing/2014/main" xmlns="" id="{00000000-0008-0000-0300-00004A010000}"/>
            </a:ext>
          </a:extLst>
        </xdr:cNvPr>
        <xdr:cNvSpPr/>
      </xdr:nvSpPr>
      <xdr:spPr>
        <a:xfrm>
          <a:off x="16129000" y="998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153181</xdr:rowOff>
    </xdr:from>
    <xdr:ext cx="7366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798800" y="975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1,092.79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42611</xdr:rowOff>
    </xdr:from>
    <xdr:to>
      <xdr:col>22</xdr:col>
      <xdr:colOff>254000</xdr:colOff>
      <xdr:row>58</xdr:row>
      <xdr:rowOff>144211</xdr:rowOff>
    </xdr:to>
    <xdr:sp macro="" textlink="">
      <xdr:nvSpPr>
        <xdr:cNvPr id="332" name="円/楕円 331">
          <a:extLst>
            <a:ext uri="{FF2B5EF4-FFF2-40B4-BE49-F238E27FC236}">
              <a16:creationId xmlns:a16="http://schemas.microsoft.com/office/drawing/2014/main" xmlns="" id="{00000000-0008-0000-0300-00004C010000}"/>
            </a:ext>
          </a:extLst>
        </xdr:cNvPr>
        <xdr:cNvSpPr/>
      </xdr:nvSpPr>
      <xdr:spPr>
        <a:xfrm>
          <a:off x="15240000" y="998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154388</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909800" y="975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1,093.04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46134</xdr:rowOff>
    </xdr:from>
    <xdr:to>
      <xdr:col>21</xdr:col>
      <xdr:colOff>50800</xdr:colOff>
      <xdr:row>58</xdr:row>
      <xdr:rowOff>147734</xdr:rowOff>
    </xdr:to>
    <xdr:sp macro="" textlink="">
      <xdr:nvSpPr>
        <xdr:cNvPr id="334" name="円/楕円 333">
          <a:extLst>
            <a:ext uri="{FF2B5EF4-FFF2-40B4-BE49-F238E27FC236}">
              <a16:creationId xmlns:a16="http://schemas.microsoft.com/office/drawing/2014/main" xmlns="" id="{00000000-0008-0000-0300-00004E010000}"/>
            </a:ext>
          </a:extLst>
        </xdr:cNvPr>
        <xdr:cNvSpPr/>
      </xdr:nvSpPr>
      <xdr:spPr>
        <a:xfrm>
          <a:off x="14351000" y="99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157911</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020800" y="975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1,093.77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23693</xdr:rowOff>
    </xdr:from>
    <xdr:to>
      <xdr:col>19</xdr:col>
      <xdr:colOff>533400</xdr:colOff>
      <xdr:row>58</xdr:row>
      <xdr:rowOff>125293</xdr:rowOff>
    </xdr:to>
    <xdr:sp macro="" textlink="">
      <xdr:nvSpPr>
        <xdr:cNvPr id="336" name="円/楕円 335">
          <a:extLst>
            <a:ext uri="{FF2B5EF4-FFF2-40B4-BE49-F238E27FC236}">
              <a16:creationId xmlns:a16="http://schemas.microsoft.com/office/drawing/2014/main" xmlns="" id="{00000000-0008-0000-0300-000050010000}"/>
            </a:ext>
          </a:extLst>
        </xdr:cNvPr>
        <xdr:cNvSpPr/>
      </xdr:nvSpPr>
      <xdr:spPr>
        <a:xfrm>
          <a:off x="13462000" y="996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135470</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131800" y="973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a:extLst>
            <a:ext uri="{FF2B5EF4-FFF2-40B4-BE49-F238E27FC236}">
              <a16:creationId xmlns:a16="http://schemas.microsoft.com/office/drawing/2014/main" xmlns=""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a:extLst>
            <a:ext uri="{FF2B5EF4-FFF2-40B4-BE49-F238E27FC236}">
              <a16:creationId xmlns:a16="http://schemas.microsoft.com/office/drawing/2014/main" xmlns=""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a:extLst>
            <a:ext uri="{FF2B5EF4-FFF2-40B4-BE49-F238E27FC236}">
              <a16:creationId xmlns:a16="http://schemas.microsoft.com/office/drawing/2014/main" xmlns=""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a:extLst>
            <a:ext uri="{FF2B5EF4-FFF2-40B4-BE49-F238E27FC236}">
              <a16:creationId xmlns:a16="http://schemas.microsoft.com/office/drawing/2014/main" xmlns=""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グループ内平均を下回っているのは、</a:t>
          </a:r>
          <a:r>
            <a:rPr kumimoji="1" lang="ja-JP" altLang="ja-JP" sz="1300">
              <a:solidFill>
                <a:schemeClr val="dk1"/>
              </a:solidFill>
              <a:effectLst/>
              <a:latin typeface="+mn-lt"/>
              <a:ea typeface="+mn-ea"/>
              <a:cs typeface="+mn-cs"/>
            </a:rPr>
            <a:t>投資的経費に充当する通常債について発行抑制に努めてきたことや、交付税措置のある財源的に有利な県債を活用してきたことによるものである。引き続き今後の公債費負担の軽減のため、通常債の発行抑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a:extLst>
            <a:ext uri="{FF2B5EF4-FFF2-40B4-BE49-F238E27FC236}">
              <a16:creationId xmlns:a16="http://schemas.microsoft.com/office/drawing/2014/main" xmlns="" id="{00000000-0008-0000-0300-00005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2" name="直線コネクタ 351">
          <a:extLst>
            <a:ext uri="{FF2B5EF4-FFF2-40B4-BE49-F238E27FC236}">
              <a16:creationId xmlns:a16="http://schemas.microsoft.com/office/drawing/2014/main" xmlns="" id="{00000000-0008-0000-0300-000060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4" name="直線コネクタ 353">
          <a:extLst>
            <a:ext uri="{FF2B5EF4-FFF2-40B4-BE49-F238E27FC236}">
              <a16:creationId xmlns:a16="http://schemas.microsoft.com/office/drawing/2014/main" xmlns="" id="{00000000-0008-0000-0300-000062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6" name="直線コネクタ 355">
          <a:extLst>
            <a:ext uri="{FF2B5EF4-FFF2-40B4-BE49-F238E27FC236}">
              <a16:creationId xmlns:a16="http://schemas.microsoft.com/office/drawing/2014/main" xmlns="" id="{00000000-0008-0000-0300-000064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a:extLst>
            <a:ext uri="{FF2B5EF4-FFF2-40B4-BE49-F238E27FC236}">
              <a16:creationId xmlns:a16="http://schemas.microsoft.com/office/drawing/2014/main" xmlns=""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46</xdr:row>
      <xdr:rowOff>46265</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flipV="1">
          <a:off x="17018000" y="6261100"/>
          <a:ext cx="0" cy="1671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18342</xdr:rowOff>
    </xdr:from>
    <xdr:ext cx="762000" cy="259045"/>
    <xdr:sp macro="" textlink="">
      <xdr:nvSpPr>
        <xdr:cNvPr id="368" name="公債費負担の状況最小値テキスト">
          <a:extLst>
            <a:ext uri="{FF2B5EF4-FFF2-40B4-BE49-F238E27FC236}">
              <a16:creationId xmlns:a16="http://schemas.microsoft.com/office/drawing/2014/main" xmlns="" id="{00000000-0008-0000-0300-000070010000}"/>
            </a:ext>
          </a:extLst>
        </xdr:cNvPr>
        <xdr:cNvSpPr txBox="1"/>
      </xdr:nvSpPr>
      <xdr:spPr>
        <a:xfrm>
          <a:off x="17106900" y="790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24</xdr:col>
      <xdr:colOff>469900</xdr:colOff>
      <xdr:row>46</xdr:row>
      <xdr:rowOff>46265</xdr:rowOff>
    </xdr:from>
    <xdr:to>
      <xdr:col>24</xdr:col>
      <xdr:colOff>647700</xdr:colOff>
      <xdr:row>46</xdr:row>
      <xdr:rowOff>46265</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6929100" y="793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0" name="公債費負担の状況最大値テキスト">
          <a:extLst>
            <a:ext uri="{FF2B5EF4-FFF2-40B4-BE49-F238E27FC236}">
              <a16:creationId xmlns:a16="http://schemas.microsoft.com/office/drawing/2014/main" xmlns="" id="{00000000-0008-0000-0300-000072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3628</xdr:rowOff>
    </xdr:from>
    <xdr:to>
      <xdr:col>24</xdr:col>
      <xdr:colOff>558800</xdr:colOff>
      <xdr:row>37</xdr:row>
      <xdr:rowOff>72572</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flipV="1">
          <a:off x="16179800" y="634727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117220</xdr:rowOff>
    </xdr:from>
    <xdr:ext cx="762000" cy="259045"/>
    <xdr:sp macro="" textlink="">
      <xdr:nvSpPr>
        <xdr:cNvPr id="373" name="公債費負担の状況平均値テキスト">
          <a:extLst>
            <a:ext uri="{FF2B5EF4-FFF2-40B4-BE49-F238E27FC236}">
              <a16:creationId xmlns:a16="http://schemas.microsoft.com/office/drawing/2014/main" xmlns="" id="{00000000-0008-0000-0300-000075010000}"/>
            </a:ext>
          </a:extLst>
        </xdr:cNvPr>
        <xdr:cNvSpPr txBox="1"/>
      </xdr:nvSpPr>
      <xdr:spPr>
        <a:xfrm>
          <a:off x="17106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145143</xdr:rowOff>
    </xdr:from>
    <xdr:to>
      <xdr:col>24</xdr:col>
      <xdr:colOff>609600</xdr:colOff>
      <xdr:row>41</xdr:row>
      <xdr:rowOff>75293</xdr:rowOff>
    </xdr:to>
    <xdr:sp macro="" textlink="">
      <xdr:nvSpPr>
        <xdr:cNvPr id="374" name="フローチャート : 判断 373">
          <a:extLst>
            <a:ext uri="{FF2B5EF4-FFF2-40B4-BE49-F238E27FC236}">
              <a16:creationId xmlns:a16="http://schemas.microsoft.com/office/drawing/2014/main" xmlns="" id="{00000000-0008-0000-0300-000076010000}"/>
            </a:ext>
          </a:extLst>
        </xdr:cNvPr>
        <xdr:cNvSpPr/>
      </xdr:nvSpPr>
      <xdr:spPr>
        <a:xfrm>
          <a:off x="16967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72572</xdr:rowOff>
    </xdr:from>
    <xdr:to>
      <xdr:col>23</xdr:col>
      <xdr:colOff>406400</xdr:colOff>
      <xdr:row>37</xdr:row>
      <xdr:rowOff>124278</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flipV="1">
          <a:off x="15290800" y="641622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59872</xdr:rowOff>
    </xdr:from>
    <xdr:to>
      <xdr:col>23</xdr:col>
      <xdr:colOff>457200</xdr:colOff>
      <xdr:row>41</xdr:row>
      <xdr:rowOff>161472</xdr:rowOff>
    </xdr:to>
    <xdr:sp macro="" textlink="">
      <xdr:nvSpPr>
        <xdr:cNvPr id="376" name="フローチャート : 判断 375">
          <a:extLst>
            <a:ext uri="{FF2B5EF4-FFF2-40B4-BE49-F238E27FC236}">
              <a16:creationId xmlns:a16="http://schemas.microsoft.com/office/drawing/2014/main" xmlns="" id="{00000000-0008-0000-0300-000078010000}"/>
            </a:ext>
          </a:extLst>
        </xdr:cNvPr>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146249</xdr:rowOff>
    </xdr:from>
    <xdr:ext cx="7366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5798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124278</xdr:rowOff>
    </xdr:from>
    <xdr:to>
      <xdr:col>22</xdr:col>
      <xdr:colOff>203200</xdr:colOff>
      <xdr:row>37</xdr:row>
      <xdr:rowOff>141514</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flipV="1">
          <a:off x="14401800" y="646792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109765</xdr:rowOff>
    </xdr:from>
    <xdr:to>
      <xdr:col>22</xdr:col>
      <xdr:colOff>254000</xdr:colOff>
      <xdr:row>40</xdr:row>
      <xdr:rowOff>39915</xdr:rowOff>
    </xdr:to>
    <xdr:sp macro="" textlink="">
      <xdr:nvSpPr>
        <xdr:cNvPr id="379" name="フローチャート : 判断 378">
          <a:extLst>
            <a:ext uri="{FF2B5EF4-FFF2-40B4-BE49-F238E27FC236}">
              <a16:creationId xmlns:a16="http://schemas.microsoft.com/office/drawing/2014/main" xmlns="" id="{00000000-0008-0000-0300-00007B010000}"/>
            </a:ext>
          </a:extLst>
        </xdr:cNvPr>
        <xdr:cNvSpPr/>
      </xdr:nvSpPr>
      <xdr:spPr>
        <a:xfrm>
          <a:off x="15240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24692</xdr:rowOff>
    </xdr:from>
    <xdr:ext cx="762000" cy="259045"/>
    <xdr:sp macro="" textlink="">
      <xdr:nvSpPr>
        <xdr:cNvPr id="380" name="テキスト ボックス 379">
          <a:extLst>
            <a:ext uri="{FF2B5EF4-FFF2-40B4-BE49-F238E27FC236}">
              <a16:creationId xmlns:a16="http://schemas.microsoft.com/office/drawing/2014/main" xmlns="" id="{00000000-0008-0000-0300-00007C010000}"/>
            </a:ext>
          </a:extLst>
        </xdr:cNvPr>
        <xdr:cNvSpPr txBox="1"/>
      </xdr:nvSpPr>
      <xdr:spPr>
        <a:xfrm>
          <a:off x="14909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55336</xdr:rowOff>
    </xdr:from>
    <xdr:to>
      <xdr:col>21</xdr:col>
      <xdr:colOff>0</xdr:colOff>
      <xdr:row>37</xdr:row>
      <xdr:rowOff>141514</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3512800" y="63989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60778</xdr:rowOff>
    </xdr:from>
    <xdr:to>
      <xdr:col>21</xdr:col>
      <xdr:colOff>50800</xdr:colOff>
      <xdr:row>42</xdr:row>
      <xdr:rowOff>162378</xdr:rowOff>
    </xdr:to>
    <xdr:sp macro="" textlink="">
      <xdr:nvSpPr>
        <xdr:cNvPr id="382" name="フローチャート : 判断 381">
          <a:extLst>
            <a:ext uri="{FF2B5EF4-FFF2-40B4-BE49-F238E27FC236}">
              <a16:creationId xmlns:a16="http://schemas.microsoft.com/office/drawing/2014/main" xmlns="" id="{00000000-0008-0000-0300-00007E010000}"/>
            </a:ext>
          </a:extLst>
        </xdr:cNvPr>
        <xdr:cNvSpPr/>
      </xdr:nvSpPr>
      <xdr:spPr>
        <a:xfrm>
          <a:off x="14351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147155</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4020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384" name="フローチャート : 判断 383">
          <a:extLst>
            <a:ext uri="{FF2B5EF4-FFF2-40B4-BE49-F238E27FC236}">
              <a16:creationId xmlns:a16="http://schemas.microsoft.com/office/drawing/2014/main" xmlns="" id="{00000000-0008-0000-0300-000080010000}"/>
            </a:ext>
          </a:extLst>
        </xdr:cNvPr>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124278</xdr:rowOff>
    </xdr:from>
    <xdr:to>
      <xdr:col>24</xdr:col>
      <xdr:colOff>609600</xdr:colOff>
      <xdr:row>37</xdr:row>
      <xdr:rowOff>54428</xdr:rowOff>
    </xdr:to>
    <xdr:sp macro="" textlink="">
      <xdr:nvSpPr>
        <xdr:cNvPr id="391" name="円/楕円 390">
          <a:extLst>
            <a:ext uri="{FF2B5EF4-FFF2-40B4-BE49-F238E27FC236}">
              <a16:creationId xmlns:a16="http://schemas.microsoft.com/office/drawing/2014/main" xmlns="" id="{00000000-0008-0000-0300-000087010000}"/>
            </a:ext>
          </a:extLst>
        </xdr:cNvPr>
        <xdr:cNvSpPr/>
      </xdr:nvSpPr>
      <xdr:spPr>
        <a:xfrm>
          <a:off x="169672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45555</xdr:rowOff>
    </xdr:from>
    <xdr:ext cx="762000" cy="259045"/>
    <xdr:sp macro="" textlink="">
      <xdr:nvSpPr>
        <xdr:cNvPr id="392" name="公債費負担の状況該当値テキスト">
          <a:extLst>
            <a:ext uri="{FF2B5EF4-FFF2-40B4-BE49-F238E27FC236}">
              <a16:creationId xmlns:a16="http://schemas.microsoft.com/office/drawing/2014/main" xmlns="" id="{00000000-0008-0000-0300-000088010000}"/>
            </a:ext>
          </a:extLst>
        </xdr:cNvPr>
        <xdr:cNvSpPr txBox="1"/>
      </xdr:nvSpPr>
      <xdr:spPr>
        <a:xfrm>
          <a:off x="17106900" y="621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21772</xdr:rowOff>
    </xdr:from>
    <xdr:to>
      <xdr:col>23</xdr:col>
      <xdr:colOff>457200</xdr:colOff>
      <xdr:row>37</xdr:row>
      <xdr:rowOff>123372</xdr:rowOff>
    </xdr:to>
    <xdr:sp macro="" textlink="">
      <xdr:nvSpPr>
        <xdr:cNvPr id="393" name="円/楕円 392">
          <a:extLst>
            <a:ext uri="{FF2B5EF4-FFF2-40B4-BE49-F238E27FC236}">
              <a16:creationId xmlns:a16="http://schemas.microsoft.com/office/drawing/2014/main" xmlns="" id="{00000000-0008-0000-0300-000089010000}"/>
            </a:ext>
          </a:extLst>
        </xdr:cNvPr>
        <xdr:cNvSpPr/>
      </xdr:nvSpPr>
      <xdr:spPr>
        <a:xfrm>
          <a:off x="161290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133549</xdr:rowOff>
    </xdr:from>
    <xdr:ext cx="7366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798800" y="613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73478</xdr:rowOff>
    </xdr:from>
    <xdr:to>
      <xdr:col>22</xdr:col>
      <xdr:colOff>254000</xdr:colOff>
      <xdr:row>38</xdr:row>
      <xdr:rowOff>3628</xdr:rowOff>
    </xdr:to>
    <xdr:sp macro="" textlink="">
      <xdr:nvSpPr>
        <xdr:cNvPr id="395" name="円/楕円 394">
          <a:extLst>
            <a:ext uri="{FF2B5EF4-FFF2-40B4-BE49-F238E27FC236}">
              <a16:creationId xmlns:a16="http://schemas.microsoft.com/office/drawing/2014/main" xmlns="" id="{00000000-0008-0000-0300-00008B010000}"/>
            </a:ext>
          </a:extLst>
        </xdr:cNvPr>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13805</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90714</xdr:rowOff>
    </xdr:from>
    <xdr:to>
      <xdr:col>21</xdr:col>
      <xdr:colOff>50800</xdr:colOff>
      <xdr:row>38</xdr:row>
      <xdr:rowOff>20864</xdr:rowOff>
    </xdr:to>
    <xdr:sp macro="" textlink="">
      <xdr:nvSpPr>
        <xdr:cNvPr id="397" name="円/楕円 396">
          <a:extLst>
            <a:ext uri="{FF2B5EF4-FFF2-40B4-BE49-F238E27FC236}">
              <a16:creationId xmlns:a16="http://schemas.microsoft.com/office/drawing/2014/main" xmlns="" id="{00000000-0008-0000-0300-00008D010000}"/>
            </a:ext>
          </a:extLst>
        </xdr:cNvPr>
        <xdr:cNvSpPr/>
      </xdr:nvSpPr>
      <xdr:spPr>
        <a:xfrm>
          <a:off x="143510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31041</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020800" y="620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4536</xdr:rowOff>
    </xdr:from>
    <xdr:to>
      <xdr:col>19</xdr:col>
      <xdr:colOff>533400</xdr:colOff>
      <xdr:row>37</xdr:row>
      <xdr:rowOff>106136</xdr:rowOff>
    </xdr:to>
    <xdr:sp macro="" textlink="">
      <xdr:nvSpPr>
        <xdr:cNvPr id="399" name="円/楕円 398">
          <a:extLst>
            <a:ext uri="{FF2B5EF4-FFF2-40B4-BE49-F238E27FC236}">
              <a16:creationId xmlns:a16="http://schemas.microsoft.com/office/drawing/2014/main" xmlns="" id="{00000000-0008-0000-0300-00008F010000}"/>
            </a:ext>
          </a:extLst>
        </xdr:cNvPr>
        <xdr:cNvSpPr/>
      </xdr:nvSpPr>
      <xdr:spPr>
        <a:xfrm>
          <a:off x="13462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116313</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131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a:extLst>
            <a:ext uri="{FF2B5EF4-FFF2-40B4-BE49-F238E27FC236}">
              <a16:creationId xmlns:a16="http://schemas.microsoft.com/office/drawing/2014/main" xmlns=""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グループ内平均を下回っているのは、投資的経費に充当する通常債について発行抑制に努めてきたことや、交付税措置のある財源的に有利な県債を活用してきたこと、また決算剰余金等を基金に積み立てたことによるものである。引き続き通常債の発行抑制や職員定数適正化等に努め、将来負担を極力軽減す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a:extLst>
            <a:ext uri="{FF2B5EF4-FFF2-40B4-BE49-F238E27FC236}">
              <a16:creationId xmlns:a16="http://schemas.microsoft.com/office/drawing/2014/main" xmlns=""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5" name="直線コネクタ 414">
          <a:extLst>
            <a:ext uri="{FF2B5EF4-FFF2-40B4-BE49-F238E27FC236}">
              <a16:creationId xmlns:a16="http://schemas.microsoft.com/office/drawing/2014/main" xmlns=""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7" name="直線コネクタ 416">
          <a:extLst>
            <a:ext uri="{FF2B5EF4-FFF2-40B4-BE49-F238E27FC236}">
              <a16:creationId xmlns:a16="http://schemas.microsoft.com/office/drawing/2014/main" xmlns=""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a:extLst>
            <a:ext uri="{FF2B5EF4-FFF2-40B4-BE49-F238E27FC236}">
              <a16:creationId xmlns:a16="http://schemas.microsoft.com/office/drawing/2014/main" xmlns=""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136186</xdr:rowOff>
    </xdr:from>
    <xdr:to>
      <xdr:col>24</xdr:col>
      <xdr:colOff>558800</xdr:colOff>
      <xdr:row>21</xdr:row>
      <xdr:rowOff>102997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flipV="1">
          <a:off x="17018000" y="2365036"/>
          <a:ext cx="0" cy="1338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75074</xdr:rowOff>
    </xdr:from>
    <xdr:ext cx="762000" cy="259045"/>
    <xdr:sp macro="" textlink="">
      <xdr:nvSpPr>
        <xdr:cNvPr id="429" name="将来負担の状況最小値テキスト">
          <a:extLst>
            <a:ext uri="{FF2B5EF4-FFF2-40B4-BE49-F238E27FC236}">
              <a16:creationId xmlns:a16="http://schemas.microsoft.com/office/drawing/2014/main" xmlns="" id="{00000000-0008-0000-0300-0000AD010000}"/>
            </a:ext>
          </a:extLst>
        </xdr:cNvPr>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315.7</a:t>
          </a:r>
          <a:endParaRPr kumimoji="1" lang="ja-JP" altLang="en-US" sz="1000" b="1">
            <a:latin typeface="ＭＳ Ｐゴシック"/>
          </a:endParaRPr>
        </a:p>
      </xdr:txBody>
    </xdr:sp>
    <xdr:clientData/>
  </xdr:oneCellAnchor>
  <xdr:twoCellAnchor>
    <xdr:from>
      <xdr:col>24</xdr:col>
      <xdr:colOff>469900</xdr:colOff>
      <xdr:row>21</xdr:row>
      <xdr:rowOff>102997</xdr:rowOff>
    </xdr:from>
    <xdr:to>
      <xdr:col>24</xdr:col>
      <xdr:colOff>647700</xdr:colOff>
      <xdr:row>21</xdr:row>
      <xdr:rowOff>102997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51113</xdr:rowOff>
    </xdr:from>
    <xdr:ext cx="762000" cy="259045"/>
    <xdr:sp macro="" textlink="">
      <xdr:nvSpPr>
        <xdr:cNvPr id="431" name="将来負担の状況最大値テキスト">
          <a:extLst>
            <a:ext uri="{FF2B5EF4-FFF2-40B4-BE49-F238E27FC236}">
              <a16:creationId xmlns:a16="http://schemas.microsoft.com/office/drawing/2014/main" xmlns="" id="{00000000-0008-0000-0300-0000AF010000}"/>
            </a:ext>
          </a:extLst>
        </xdr:cNvPr>
        <xdr:cNvSpPr txBox="1"/>
      </xdr:nvSpPr>
      <xdr:spPr>
        <a:xfrm>
          <a:off x="17106900" y="21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149.3</a:t>
          </a:r>
          <a:endParaRPr kumimoji="1" lang="ja-JP" altLang="en-US" sz="1000" b="1">
            <a:latin typeface="ＭＳ Ｐゴシック"/>
          </a:endParaRPr>
        </a:p>
      </xdr:txBody>
    </xdr:sp>
    <xdr:clientData/>
  </xdr:oneCellAnchor>
  <xdr:twoCellAnchor>
    <xdr:from>
      <xdr:col>24</xdr:col>
      <xdr:colOff>469900</xdr:colOff>
      <xdr:row>13</xdr:row>
      <xdr:rowOff>136186</xdr:rowOff>
    </xdr:from>
    <xdr:to>
      <xdr:col>24</xdr:col>
      <xdr:colOff>647700</xdr:colOff>
      <xdr:row>13</xdr:row>
      <xdr:rowOff>136186</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6929100" y="2365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49191</xdr:rowOff>
    </xdr:from>
    <xdr:to>
      <xdr:col>24</xdr:col>
      <xdr:colOff>558800</xdr:colOff>
      <xdr:row>14</xdr:row>
      <xdr:rowOff>55626</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6179800" y="2449491"/>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133367</xdr:rowOff>
    </xdr:from>
    <xdr:ext cx="762000" cy="259045"/>
    <xdr:sp macro="" textlink="">
      <xdr:nvSpPr>
        <xdr:cNvPr id="434" name="将来負担の状況平均値テキスト">
          <a:extLst>
            <a:ext uri="{FF2B5EF4-FFF2-40B4-BE49-F238E27FC236}">
              <a16:creationId xmlns:a16="http://schemas.microsoft.com/office/drawing/2014/main" xmlns="" id="{00000000-0008-0000-0300-0000B2010000}"/>
            </a:ext>
          </a:extLst>
        </xdr:cNvPr>
        <xdr:cNvSpPr txBox="1"/>
      </xdr:nvSpPr>
      <xdr:spPr>
        <a:xfrm>
          <a:off x="17106900" y="304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161290</xdr:rowOff>
    </xdr:from>
    <xdr:to>
      <xdr:col>24</xdr:col>
      <xdr:colOff>609600</xdr:colOff>
      <xdr:row>18</xdr:row>
      <xdr:rowOff>91440</xdr:rowOff>
    </xdr:to>
    <xdr:sp macro="" textlink="">
      <xdr:nvSpPr>
        <xdr:cNvPr id="435" name="フローチャート : 判断 434">
          <a:extLst>
            <a:ext uri="{FF2B5EF4-FFF2-40B4-BE49-F238E27FC236}">
              <a16:creationId xmlns:a16="http://schemas.microsoft.com/office/drawing/2014/main" xmlns="" id="{00000000-0008-0000-0300-0000B3010000}"/>
            </a:ext>
          </a:extLst>
        </xdr:cNvPr>
        <xdr:cNvSpPr/>
      </xdr:nvSpPr>
      <xdr:spPr>
        <a:xfrm>
          <a:off x="169672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49191</xdr:rowOff>
    </xdr:from>
    <xdr:to>
      <xdr:col>23</xdr:col>
      <xdr:colOff>406400</xdr:colOff>
      <xdr:row>14</xdr:row>
      <xdr:rowOff>139277</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flipV="1">
          <a:off x="15290800" y="2449491"/>
          <a:ext cx="889000" cy="9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121878</xdr:rowOff>
    </xdr:from>
    <xdr:to>
      <xdr:col>23</xdr:col>
      <xdr:colOff>457200</xdr:colOff>
      <xdr:row>18</xdr:row>
      <xdr:rowOff>52028</xdr:rowOff>
    </xdr:to>
    <xdr:sp macro="" textlink="">
      <xdr:nvSpPr>
        <xdr:cNvPr id="437" name="フローチャート : 判断 436">
          <a:extLst>
            <a:ext uri="{FF2B5EF4-FFF2-40B4-BE49-F238E27FC236}">
              <a16:creationId xmlns:a16="http://schemas.microsoft.com/office/drawing/2014/main" xmlns="" id="{00000000-0008-0000-0300-0000B5010000}"/>
            </a:ext>
          </a:extLst>
        </xdr:cNvPr>
        <xdr:cNvSpPr/>
      </xdr:nvSpPr>
      <xdr:spPr>
        <a:xfrm>
          <a:off x="16129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36805</xdr:rowOff>
    </xdr:from>
    <xdr:ext cx="7366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5798800" y="31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239.1</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139277</xdr:rowOff>
    </xdr:from>
    <xdr:to>
      <xdr:col>22</xdr:col>
      <xdr:colOff>203200</xdr:colOff>
      <xdr:row>15</xdr:row>
      <xdr:rowOff>85259</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4401800" y="2539577"/>
          <a:ext cx="889000" cy="11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43984</xdr:rowOff>
    </xdr:from>
    <xdr:to>
      <xdr:col>22</xdr:col>
      <xdr:colOff>254000</xdr:colOff>
      <xdr:row>16</xdr:row>
      <xdr:rowOff>145584</xdr:rowOff>
    </xdr:to>
    <xdr:sp macro="" textlink="">
      <xdr:nvSpPr>
        <xdr:cNvPr id="440" name="フローチャート : 判断 439">
          <a:extLst>
            <a:ext uri="{FF2B5EF4-FFF2-40B4-BE49-F238E27FC236}">
              <a16:creationId xmlns:a16="http://schemas.microsoft.com/office/drawing/2014/main" xmlns="" id="{00000000-0008-0000-0300-0000B8010000}"/>
            </a:ext>
          </a:extLst>
        </xdr:cNvPr>
        <xdr:cNvSpPr/>
      </xdr:nvSpPr>
      <xdr:spPr>
        <a:xfrm>
          <a:off x="15240000" y="278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130361</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4909800" y="287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85259</xdr:rowOff>
    </xdr:from>
    <xdr:to>
      <xdr:col>21</xdr:col>
      <xdr:colOff>0</xdr:colOff>
      <xdr:row>16</xdr:row>
      <xdr:rowOff>3090</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flipV="1">
          <a:off x="13512800" y="2657009"/>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80052</xdr:rowOff>
    </xdr:from>
    <xdr:to>
      <xdr:col>21</xdr:col>
      <xdr:colOff>50800</xdr:colOff>
      <xdr:row>18</xdr:row>
      <xdr:rowOff>10202</xdr:rowOff>
    </xdr:to>
    <xdr:sp macro="" textlink="">
      <xdr:nvSpPr>
        <xdr:cNvPr id="443" name="フローチャート : 判断 442">
          <a:extLst>
            <a:ext uri="{FF2B5EF4-FFF2-40B4-BE49-F238E27FC236}">
              <a16:creationId xmlns:a16="http://schemas.microsoft.com/office/drawing/2014/main" xmlns="" id="{00000000-0008-0000-0300-0000BB010000}"/>
            </a:ext>
          </a:extLst>
        </xdr:cNvPr>
        <xdr:cNvSpPr/>
      </xdr:nvSpPr>
      <xdr:spPr>
        <a:xfrm>
          <a:off x="14351000" y="299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166429</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4020800" y="30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126704</xdr:rowOff>
    </xdr:from>
    <xdr:to>
      <xdr:col>19</xdr:col>
      <xdr:colOff>533400</xdr:colOff>
      <xdr:row>18</xdr:row>
      <xdr:rowOff>56854</xdr:rowOff>
    </xdr:to>
    <xdr:sp macro="" textlink="">
      <xdr:nvSpPr>
        <xdr:cNvPr id="445" name="フローチャート : 判断 444">
          <a:extLst>
            <a:ext uri="{FF2B5EF4-FFF2-40B4-BE49-F238E27FC236}">
              <a16:creationId xmlns:a16="http://schemas.microsoft.com/office/drawing/2014/main" xmlns="" id="{00000000-0008-0000-0300-0000BD010000}"/>
            </a:ext>
          </a:extLst>
        </xdr:cNvPr>
        <xdr:cNvSpPr/>
      </xdr:nvSpPr>
      <xdr:spPr>
        <a:xfrm>
          <a:off x="13462000" y="304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41631</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3131800" y="312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4826</xdr:rowOff>
    </xdr:from>
    <xdr:to>
      <xdr:col>24</xdr:col>
      <xdr:colOff>609600</xdr:colOff>
      <xdr:row>14</xdr:row>
      <xdr:rowOff>106426</xdr:rowOff>
    </xdr:to>
    <xdr:sp macro="" textlink="">
      <xdr:nvSpPr>
        <xdr:cNvPr id="452" name="円/楕円 451">
          <a:extLst>
            <a:ext uri="{FF2B5EF4-FFF2-40B4-BE49-F238E27FC236}">
              <a16:creationId xmlns:a16="http://schemas.microsoft.com/office/drawing/2014/main" xmlns="" id="{00000000-0008-0000-0300-0000C4010000}"/>
            </a:ext>
          </a:extLst>
        </xdr:cNvPr>
        <xdr:cNvSpPr/>
      </xdr:nvSpPr>
      <xdr:spPr>
        <a:xfrm>
          <a:off x="16967200" y="24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97553</xdr:rowOff>
    </xdr:from>
    <xdr:ext cx="762000" cy="259045"/>
    <xdr:sp macro="" textlink="">
      <xdr:nvSpPr>
        <xdr:cNvPr id="453" name="将来負担の状況該当値テキスト">
          <a:extLst>
            <a:ext uri="{FF2B5EF4-FFF2-40B4-BE49-F238E27FC236}">
              <a16:creationId xmlns:a16="http://schemas.microsoft.com/office/drawing/2014/main" xmlns="" id="{00000000-0008-0000-0300-0000C5010000}"/>
            </a:ext>
          </a:extLst>
        </xdr:cNvPr>
        <xdr:cNvSpPr txBox="1"/>
      </xdr:nvSpPr>
      <xdr:spPr>
        <a:xfrm>
          <a:off x="17106900" y="2326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169841</xdr:rowOff>
    </xdr:from>
    <xdr:to>
      <xdr:col>23</xdr:col>
      <xdr:colOff>457200</xdr:colOff>
      <xdr:row>14</xdr:row>
      <xdr:rowOff>99991</xdr:rowOff>
    </xdr:to>
    <xdr:sp macro="" textlink="">
      <xdr:nvSpPr>
        <xdr:cNvPr id="454" name="円/楕円 453">
          <a:extLst>
            <a:ext uri="{FF2B5EF4-FFF2-40B4-BE49-F238E27FC236}">
              <a16:creationId xmlns:a16="http://schemas.microsoft.com/office/drawing/2014/main" xmlns="" id="{00000000-0008-0000-0300-0000C6010000}"/>
            </a:ext>
          </a:extLst>
        </xdr:cNvPr>
        <xdr:cNvSpPr/>
      </xdr:nvSpPr>
      <xdr:spPr>
        <a:xfrm>
          <a:off x="16129000" y="23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110168</xdr:rowOff>
    </xdr:from>
    <xdr:ext cx="7366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798800" y="2167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88477</xdr:rowOff>
    </xdr:from>
    <xdr:to>
      <xdr:col>22</xdr:col>
      <xdr:colOff>254000</xdr:colOff>
      <xdr:row>15</xdr:row>
      <xdr:rowOff>18627</xdr:rowOff>
    </xdr:to>
    <xdr:sp macro="" textlink="">
      <xdr:nvSpPr>
        <xdr:cNvPr id="456" name="円/楕円 455">
          <a:extLst>
            <a:ext uri="{FF2B5EF4-FFF2-40B4-BE49-F238E27FC236}">
              <a16:creationId xmlns:a16="http://schemas.microsoft.com/office/drawing/2014/main" xmlns="" id="{00000000-0008-0000-0300-0000C8010000}"/>
            </a:ext>
          </a:extLst>
        </xdr:cNvPr>
        <xdr:cNvSpPr/>
      </xdr:nvSpPr>
      <xdr:spPr>
        <a:xfrm>
          <a:off x="15240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28804</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909800" y="225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34459</xdr:rowOff>
    </xdr:from>
    <xdr:to>
      <xdr:col>21</xdr:col>
      <xdr:colOff>50800</xdr:colOff>
      <xdr:row>15</xdr:row>
      <xdr:rowOff>136059</xdr:rowOff>
    </xdr:to>
    <xdr:sp macro="" textlink="">
      <xdr:nvSpPr>
        <xdr:cNvPr id="458" name="円/楕円 457">
          <a:extLst>
            <a:ext uri="{FF2B5EF4-FFF2-40B4-BE49-F238E27FC236}">
              <a16:creationId xmlns:a16="http://schemas.microsoft.com/office/drawing/2014/main" xmlns="" id="{00000000-0008-0000-0300-0000CA010000}"/>
            </a:ext>
          </a:extLst>
        </xdr:cNvPr>
        <xdr:cNvSpPr/>
      </xdr:nvSpPr>
      <xdr:spPr>
        <a:xfrm>
          <a:off x="14351000" y="260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146236</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020800" y="237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123740</xdr:rowOff>
    </xdr:from>
    <xdr:to>
      <xdr:col>19</xdr:col>
      <xdr:colOff>533400</xdr:colOff>
      <xdr:row>16</xdr:row>
      <xdr:rowOff>53890</xdr:rowOff>
    </xdr:to>
    <xdr:sp macro="" textlink="">
      <xdr:nvSpPr>
        <xdr:cNvPr id="460" name="円/楕円 459">
          <a:extLst>
            <a:ext uri="{FF2B5EF4-FFF2-40B4-BE49-F238E27FC236}">
              <a16:creationId xmlns:a16="http://schemas.microsoft.com/office/drawing/2014/main" xmlns="" id="{00000000-0008-0000-0300-0000CC010000}"/>
            </a:ext>
          </a:extLst>
        </xdr:cNvPr>
        <xdr:cNvSpPr/>
      </xdr:nvSpPr>
      <xdr:spPr>
        <a:xfrm>
          <a:off x="13462000" y="26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64067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131800" y="246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1,380,181
1,368,900
3,690.94
493,578,569
486,336,035
1,804,058
321,627,164
1,111,794,120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160.6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a:extLst>
            <a:ext uri="{FF2B5EF4-FFF2-40B4-BE49-F238E27FC236}">
              <a16:creationId xmlns:a16="http://schemas.microsoft.com/office/drawing/2014/main" xmlns=""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a:extLst>
            <a:ext uri="{FF2B5EF4-FFF2-40B4-BE49-F238E27FC236}">
              <a16:creationId xmlns:a16="http://schemas.microsoft.com/office/drawing/2014/main" xmlns=""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a:extLst>
            <a:ext uri="{FF2B5EF4-FFF2-40B4-BE49-F238E27FC236}">
              <a16:creationId xmlns:a16="http://schemas.microsoft.com/office/drawing/2014/main" xmlns=""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人件費に係る経常収支比率がグループ内平均を上回っているのは、定員削減努力により人口</a:t>
          </a:r>
          <a:r>
            <a:rPr kumimoji="1" lang="en-US" altLang="ja-JP" sz="1300">
              <a:latin typeface="ＭＳ Ｐゴシック"/>
            </a:rPr>
            <a:t>10</a:t>
          </a:r>
          <a:r>
            <a:rPr kumimoji="1" lang="ja-JP" altLang="en-US" sz="1300">
              <a:latin typeface="ＭＳ Ｐゴシック"/>
            </a:rPr>
            <a:t>万人あたり職員数がグループ内で最も少ないものの、他団体に比べ平均給与月額が高いことや退職金の割合が高いことが要因であり、平成</a:t>
          </a:r>
          <a:r>
            <a:rPr kumimoji="1" lang="en-US" altLang="ja-JP" sz="1300">
              <a:latin typeface="ＭＳ Ｐゴシック"/>
            </a:rPr>
            <a:t>28</a:t>
          </a:r>
          <a:r>
            <a:rPr kumimoji="1" lang="ja-JP" altLang="en-US" sz="1300">
              <a:latin typeface="ＭＳ Ｐゴシック"/>
            </a:rPr>
            <a:t>年度は前年度よりやや増加したものの、長期的には減少傾向にある。</a:t>
          </a:r>
          <a:endParaRPr kumimoji="1" lang="en-US" altLang="ja-JP" sz="1300">
            <a:latin typeface="ＭＳ Ｐゴシック"/>
          </a:endParaRPr>
        </a:p>
        <a:p>
          <a:r>
            <a:rPr kumimoji="1" lang="ja-JP" altLang="en-US" sz="1300">
              <a:latin typeface="ＭＳ Ｐゴシック"/>
            </a:rPr>
            <a:t>今後においても、人件費抑制のため、職員定数適正化及び社会情勢の変化に応じた給与水準の見直しを行う。</a:t>
          </a:r>
        </a:p>
      </xdr:txBody>
    </xdr:sp>
    <xdr:clientData/>
  </xdr:twoCellAnchor>
  <xdr:oneCellAnchor>
    <xdr:from>
      <xdr:col>1</xdr:col>
      <xdr:colOff>28575</xdr:colOff>
      <xdr:row>29</xdr:row>
      <xdr:rowOff>107950</xdr:rowOff>
    </xdr:from>
    <xdr:ext cx="298543" cy="225703"/>
    <xdr:sp macro="" textlink="">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a:extLst>
            <a:ext uri="{FF2B5EF4-FFF2-40B4-BE49-F238E27FC236}">
              <a16:creationId xmlns:a16="http://schemas.microsoft.com/office/drawing/2014/main" xmlns=""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xmlns=""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a:extLst>
            <a:ext uri="{FF2B5EF4-FFF2-40B4-BE49-F238E27FC236}">
              <a16:creationId xmlns:a16="http://schemas.microsoft.com/office/drawing/2014/main" xmlns=""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xmlns=""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a:extLst>
            <a:ext uri="{FF2B5EF4-FFF2-40B4-BE49-F238E27FC236}">
              <a16:creationId xmlns:a16="http://schemas.microsoft.com/office/drawing/2014/main" xmlns=""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xmlns=""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a:extLst>
            <a:ext uri="{FF2B5EF4-FFF2-40B4-BE49-F238E27FC236}">
              <a16:creationId xmlns:a16="http://schemas.microsoft.com/office/drawing/2014/main" xmlns=""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xmlns=""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a:extLst>
            <a:ext uri="{FF2B5EF4-FFF2-40B4-BE49-F238E27FC236}">
              <a16:creationId xmlns:a16="http://schemas.microsoft.com/office/drawing/2014/main" xmlns=""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xmlns=""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a:extLst>
            <a:ext uri="{FF2B5EF4-FFF2-40B4-BE49-F238E27FC236}">
              <a16:creationId xmlns:a16="http://schemas.microsoft.com/office/drawing/2014/main" xmlns=""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xmlns=""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a:extLst>
            <a:ext uri="{FF2B5EF4-FFF2-40B4-BE49-F238E27FC236}">
              <a16:creationId xmlns:a16="http://schemas.microsoft.com/office/drawing/2014/main" xmlns=""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xmlns=""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a:extLst>
            <a:ext uri="{FF2B5EF4-FFF2-40B4-BE49-F238E27FC236}">
              <a16:creationId xmlns:a16="http://schemas.microsoft.com/office/drawing/2014/main" xmlns=""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12700</xdr:rowOff>
    </xdr:from>
    <xdr:to>
      <xdr:col>7</xdr:col>
      <xdr:colOff>15875</xdr:colOff>
      <xdr:row>41</xdr:row>
      <xdr:rowOff>12700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flipV="1">
          <a:off x="4826000" y="58420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156227</xdr:rowOff>
    </xdr:from>
    <xdr:ext cx="762000" cy="259045"/>
    <xdr:sp macro="" textlink="">
      <xdr:nvSpPr>
        <xdr:cNvPr id="61" name="人件費最小値テキスト">
          <a:extLst>
            <a:ext uri="{FF2B5EF4-FFF2-40B4-BE49-F238E27FC236}">
              <a16:creationId xmlns:a16="http://schemas.microsoft.com/office/drawing/2014/main" xmlns="" id="{00000000-0008-0000-0400-00003D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6</xdr:col>
      <xdr:colOff>612775</xdr:colOff>
      <xdr:row>41</xdr:row>
      <xdr:rowOff>12700</xdr:rowOff>
    </xdr:from>
    <xdr:to>
      <xdr:col>7</xdr:col>
      <xdr:colOff>104775</xdr:colOff>
      <xdr:row>41</xdr:row>
      <xdr:rowOff>12700</xdr:rowOff>
    </xdr:to>
    <xdr:cxnSp macro="">
      <xdr:nvCxnSpPr>
        <xdr:cNvPr id="62" name="直線コネクタ 61">
          <a:extLst>
            <a:ext uri="{FF2B5EF4-FFF2-40B4-BE49-F238E27FC236}">
              <a16:creationId xmlns:a16="http://schemas.microsoft.com/office/drawing/2014/main" xmlns="" id="{00000000-0008-0000-0400-00003E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99077</xdr:rowOff>
    </xdr:from>
    <xdr:ext cx="762000" cy="259045"/>
    <xdr:sp macro="" textlink="">
      <xdr:nvSpPr>
        <xdr:cNvPr id="63" name="人件費最大値テキスト">
          <a:extLst>
            <a:ext uri="{FF2B5EF4-FFF2-40B4-BE49-F238E27FC236}">
              <a16:creationId xmlns:a16="http://schemas.microsoft.com/office/drawing/2014/main" xmlns="" id="{00000000-0008-0000-0400-00003F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34</xdr:row>
      <xdr:rowOff>12700</xdr:rowOff>
    </xdr:from>
    <xdr:to>
      <xdr:col>7</xdr:col>
      <xdr:colOff>104775</xdr:colOff>
      <xdr:row>34</xdr:row>
      <xdr:rowOff>12700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37</xdr:row>
      <xdr:rowOff>146050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3987800" y="6337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6" name="人件費平均値テキスト">
          <a:extLst>
            <a:ext uri="{FF2B5EF4-FFF2-40B4-BE49-F238E27FC236}">
              <a16:creationId xmlns:a16="http://schemas.microsoft.com/office/drawing/2014/main" xmlns="" id="{00000000-0008-0000-0400-000042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7" name="フローチャート : 判断 66">
          <a:extLst>
            <a:ext uri="{FF2B5EF4-FFF2-40B4-BE49-F238E27FC236}">
              <a16:creationId xmlns:a16="http://schemas.microsoft.com/office/drawing/2014/main" xmlns="" id="{00000000-0008-0000-0400-000043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38</xdr:row>
      <xdr:rowOff>50800</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flipV="1">
          <a:off x="3098800" y="6337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57150</xdr:rowOff>
    </xdr:from>
    <xdr:to>
      <xdr:col>5</xdr:col>
      <xdr:colOff>600075</xdr:colOff>
      <xdr:row>36</xdr:row>
      <xdr:rowOff>158750</xdr:rowOff>
    </xdr:to>
    <xdr:sp macro="" textlink="">
      <xdr:nvSpPr>
        <xdr:cNvPr id="69" name="フローチャート : 判断 68">
          <a:extLst>
            <a:ext uri="{FF2B5EF4-FFF2-40B4-BE49-F238E27FC236}">
              <a16:creationId xmlns:a16="http://schemas.microsoft.com/office/drawing/2014/main" xmlns="" id="{00000000-0008-0000-0400-000045000000}"/>
            </a:ext>
          </a:extLst>
        </xdr:cNvPr>
        <xdr:cNvSpPr/>
      </xdr:nvSpPr>
      <xdr:spPr>
        <a:xfrm>
          <a:off x="3937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168927</xdr:rowOff>
    </xdr:from>
    <xdr:ext cx="736600" cy="259045"/>
    <xdr:sp macro="" textlink="">
      <xdr:nvSpPr>
        <xdr:cNvPr id="70" name="テキスト ボックス 69">
          <a:extLst>
            <a:ext uri="{FF2B5EF4-FFF2-40B4-BE49-F238E27FC236}">
              <a16:creationId xmlns:a16="http://schemas.microsoft.com/office/drawing/2014/main" xmlns="" id="{00000000-0008-0000-0400-000046000000}"/>
            </a:ext>
          </a:extLst>
        </xdr:cNvPr>
        <xdr:cNvSpPr txBox="1"/>
      </xdr:nvSpPr>
      <xdr:spPr>
        <a:xfrm>
          <a:off x="3606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38</xdr:row>
      <xdr:rowOff>50800</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a:off x="2209800" y="6261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57150</xdr:rowOff>
    </xdr:from>
    <xdr:to>
      <xdr:col>4</xdr:col>
      <xdr:colOff>396875</xdr:colOff>
      <xdr:row>38</xdr:row>
      <xdr:rowOff>158750</xdr:rowOff>
    </xdr:to>
    <xdr:sp macro="" textlink="">
      <xdr:nvSpPr>
        <xdr:cNvPr id="72" name="フローチャート : 判断 71">
          <a:extLst>
            <a:ext uri="{FF2B5EF4-FFF2-40B4-BE49-F238E27FC236}">
              <a16:creationId xmlns:a16="http://schemas.microsoft.com/office/drawing/2014/main" xmlns="" id="{00000000-0008-0000-0400-000048000000}"/>
            </a:ext>
          </a:extLst>
        </xdr:cNvPr>
        <xdr:cNvSpPr/>
      </xdr:nvSpPr>
      <xdr:spPr>
        <a:xfrm>
          <a:off x="3048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143527</xdr:rowOff>
    </xdr:from>
    <xdr:ext cx="7620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2717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88900</xdr:rowOff>
    </xdr:from>
    <xdr:to>
      <xdr:col>3</xdr:col>
      <xdr:colOff>142875</xdr:colOff>
      <xdr:row>40</xdr:row>
      <xdr:rowOff>107950</xdr:rowOff>
    </xdr:to>
    <xdr:cxnSp macro="">
      <xdr:nvCxnSpPr>
        <xdr:cNvPr id="74" name="直線コネクタ 73">
          <a:extLst>
            <a:ext uri="{FF2B5EF4-FFF2-40B4-BE49-F238E27FC236}">
              <a16:creationId xmlns:a16="http://schemas.microsoft.com/office/drawing/2014/main" xmlns="" id="{00000000-0008-0000-0400-00004A000000}"/>
            </a:ext>
          </a:extLst>
        </xdr:cNvPr>
        <xdr:cNvCxnSpPr/>
      </xdr:nvCxnSpPr>
      <xdr:spPr>
        <a:xfrm flipV="1">
          <a:off x="1320800" y="6261100"/>
          <a:ext cx="8890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114300</xdr:rowOff>
    </xdr:from>
    <xdr:to>
      <xdr:col>3</xdr:col>
      <xdr:colOff>193675</xdr:colOff>
      <xdr:row>36</xdr:row>
      <xdr:rowOff>44450</xdr:rowOff>
    </xdr:to>
    <xdr:sp macro="" textlink="">
      <xdr:nvSpPr>
        <xdr:cNvPr id="75" name="フローチャート : 判断 74">
          <a:extLst>
            <a:ext uri="{FF2B5EF4-FFF2-40B4-BE49-F238E27FC236}">
              <a16:creationId xmlns:a16="http://schemas.microsoft.com/office/drawing/2014/main" xmlns="" id="{00000000-0008-0000-0400-00004B000000}"/>
            </a:ext>
          </a:extLst>
        </xdr:cNvPr>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54627</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1828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7" name="フローチャート : 判断 76">
          <a:extLst>
            <a:ext uri="{FF2B5EF4-FFF2-40B4-BE49-F238E27FC236}">
              <a16:creationId xmlns:a16="http://schemas.microsoft.com/office/drawing/2014/main" xmlns="" id="{00000000-0008-0000-0400-00004D000000}"/>
            </a:ext>
          </a:extLst>
        </xdr:cNvPr>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4" name="円/楕円 83">
          <a:extLst>
            <a:ext uri="{FF2B5EF4-FFF2-40B4-BE49-F238E27FC236}">
              <a16:creationId xmlns:a16="http://schemas.microsoft.com/office/drawing/2014/main" xmlns="" id="{00000000-0008-0000-0400-000054000000}"/>
            </a:ext>
          </a:extLst>
        </xdr:cNvPr>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5" name="人件費該当値テキスト">
          <a:extLst>
            <a:ext uri="{FF2B5EF4-FFF2-40B4-BE49-F238E27FC236}">
              <a16:creationId xmlns:a16="http://schemas.microsoft.com/office/drawing/2014/main" xmlns="" id="{00000000-0008-0000-0400-000055000000}"/>
            </a:ext>
          </a:extLst>
        </xdr:cNvPr>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6" name="円/楕円 85">
          <a:extLst>
            <a:ext uri="{FF2B5EF4-FFF2-40B4-BE49-F238E27FC236}">
              <a16:creationId xmlns:a16="http://schemas.microsoft.com/office/drawing/2014/main" xmlns="" id="{00000000-0008-0000-0400-000056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87" name="テキスト ボックス 86">
          <a:extLst>
            <a:ext uri="{FF2B5EF4-FFF2-40B4-BE49-F238E27FC236}">
              <a16:creationId xmlns:a16="http://schemas.microsoft.com/office/drawing/2014/main" xmlns="" id="{00000000-0008-0000-0400-00005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88" name="円/楕円 87">
          <a:extLst>
            <a:ext uri="{FF2B5EF4-FFF2-40B4-BE49-F238E27FC236}">
              <a16:creationId xmlns:a16="http://schemas.microsoft.com/office/drawing/2014/main" xmlns="" id="{00000000-0008-0000-0400-000058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111777</xdr:rowOff>
    </xdr:from>
    <xdr:ext cx="762000" cy="259045"/>
    <xdr:sp macro="" textlink="">
      <xdr:nvSpPr>
        <xdr:cNvPr id="89" name="テキスト ボックス 88">
          <a:extLst>
            <a:ext uri="{FF2B5EF4-FFF2-40B4-BE49-F238E27FC236}">
              <a16:creationId xmlns:a16="http://schemas.microsoft.com/office/drawing/2014/main" xmlns="" id="{00000000-0008-0000-0400-000059000000}"/>
            </a:ext>
          </a:extLst>
        </xdr:cNvPr>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0" name="円/楕円 89">
          <a:extLst>
            <a:ext uri="{FF2B5EF4-FFF2-40B4-BE49-F238E27FC236}">
              <a16:creationId xmlns:a16="http://schemas.microsoft.com/office/drawing/2014/main" xmlns="" id="{00000000-0008-0000-0400-00005A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124477</xdr:rowOff>
    </xdr:from>
    <xdr:ext cx="762000" cy="259045"/>
    <xdr:sp macro="" textlink="">
      <xdr:nvSpPr>
        <xdr:cNvPr id="91" name="テキスト ボックス 90">
          <a:extLst>
            <a:ext uri="{FF2B5EF4-FFF2-40B4-BE49-F238E27FC236}">
              <a16:creationId xmlns:a16="http://schemas.microsoft.com/office/drawing/2014/main" xmlns="" id="{00000000-0008-0000-0400-00005B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57150</xdr:rowOff>
    </xdr:from>
    <xdr:to>
      <xdr:col>1</xdr:col>
      <xdr:colOff>676275</xdr:colOff>
      <xdr:row>40</xdr:row>
      <xdr:rowOff>158750</xdr:rowOff>
    </xdr:to>
    <xdr:sp macro="" textlink="">
      <xdr:nvSpPr>
        <xdr:cNvPr id="92" name="円/楕円 91">
          <a:extLst>
            <a:ext uri="{FF2B5EF4-FFF2-40B4-BE49-F238E27FC236}">
              <a16:creationId xmlns:a16="http://schemas.microsoft.com/office/drawing/2014/main" xmlns="" id="{00000000-0008-0000-0400-00005C000000}"/>
            </a:ext>
          </a:extLst>
        </xdr:cNvPr>
        <xdr:cNvSpPr/>
      </xdr:nvSpPr>
      <xdr:spPr>
        <a:xfrm>
          <a:off x="1270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143527</xdr:rowOff>
    </xdr:from>
    <xdr:ext cx="762000" cy="259045"/>
    <xdr:sp macro="" textlink="">
      <xdr:nvSpPr>
        <xdr:cNvPr id="93" name="テキスト ボックス 92">
          <a:extLst>
            <a:ext uri="{FF2B5EF4-FFF2-40B4-BE49-F238E27FC236}">
              <a16:creationId xmlns:a16="http://schemas.microsoft.com/office/drawing/2014/main" xmlns="" id="{00000000-0008-0000-0400-00005D000000}"/>
            </a:ext>
          </a:extLst>
        </xdr:cNvPr>
        <xdr:cNvSpPr txBox="1"/>
      </xdr:nvSpPr>
      <xdr:spPr>
        <a:xfrm>
          <a:off x="939800" y="700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a:extLst>
            <a:ext uri="{FF2B5EF4-FFF2-40B4-BE49-F238E27FC236}">
              <a16:creationId xmlns:a16="http://schemas.microsoft.com/office/drawing/2014/main" xmlns=""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グループ内平均を下回っているのは、光熱水費・内部事務費の節減や事務事業の見直し等に取り組んできたことにより、需用費や委託料等の経費が他団体と比較して低くなっていることが要因である。</a:t>
          </a:r>
          <a:endParaRPr kumimoji="1" lang="en-US" altLang="ja-JP" sz="1300">
            <a:latin typeface="ＭＳ Ｐゴシック"/>
          </a:endParaRPr>
        </a:p>
        <a:p>
          <a:r>
            <a:rPr kumimoji="1" lang="ja-JP" altLang="en-US" sz="1300">
              <a:latin typeface="ＭＳ Ｐゴシック"/>
            </a:rPr>
            <a:t>今後においても、「奈良県行政経営改革推進プログラム」に沿って効率的な事務執行を行い、経費節減に努める。</a:t>
          </a:r>
        </a:p>
      </xdr:txBody>
    </xdr:sp>
    <xdr:clientData/>
  </xdr:twoCellAnchor>
  <xdr:oneCellAnchor>
    <xdr:from>
      <xdr:col>18</xdr:col>
      <xdr:colOff>34925</xdr:colOff>
      <xdr:row>9</xdr:row>
      <xdr:rowOff>107950</xdr:rowOff>
    </xdr:from>
    <xdr:ext cx="298543" cy="225703"/>
    <xdr:sp macro="" textlink="">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a:extLst>
            <a:ext uri="{FF2B5EF4-FFF2-40B4-BE49-F238E27FC236}">
              <a16:creationId xmlns:a16="http://schemas.microsoft.com/office/drawing/2014/main" xmlns=""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a:extLst>
            <a:ext uri="{FF2B5EF4-FFF2-40B4-BE49-F238E27FC236}">
              <a16:creationId xmlns:a16="http://schemas.microsoft.com/office/drawing/2014/main" xmlns=""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a:extLst>
            <a:ext uri="{FF2B5EF4-FFF2-40B4-BE49-F238E27FC236}">
              <a16:creationId xmlns:a16="http://schemas.microsoft.com/office/drawing/2014/main" xmlns=""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xmlns=""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a:extLst>
            <a:ext uri="{FF2B5EF4-FFF2-40B4-BE49-F238E27FC236}">
              <a16:creationId xmlns:a16="http://schemas.microsoft.com/office/drawing/2014/main" xmlns=""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xmlns=""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a:extLst>
            <a:ext uri="{FF2B5EF4-FFF2-40B4-BE49-F238E27FC236}">
              <a16:creationId xmlns:a16="http://schemas.microsoft.com/office/drawing/2014/main" xmlns=""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xmlns=""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a:extLst>
            <a:ext uri="{FF2B5EF4-FFF2-40B4-BE49-F238E27FC236}">
              <a16:creationId xmlns:a16="http://schemas.microsoft.com/office/drawing/2014/main" xmlns=""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xmlns=""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a:extLst>
            <a:ext uri="{FF2B5EF4-FFF2-40B4-BE49-F238E27FC236}">
              <a16:creationId xmlns:a16="http://schemas.microsoft.com/office/drawing/2014/main" xmlns=""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46990</xdr:rowOff>
    </xdr:from>
    <xdr:to>
      <xdr:col>24</xdr:col>
      <xdr:colOff>22225</xdr:colOff>
      <xdr:row>21</xdr:row>
      <xdr:rowOff>69850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flipV="1">
          <a:off x="16510000" y="261874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8" name="物件費最小値テキスト">
          <a:extLst>
            <a:ext uri="{FF2B5EF4-FFF2-40B4-BE49-F238E27FC236}">
              <a16:creationId xmlns:a16="http://schemas.microsoft.com/office/drawing/2014/main" xmlns="" id="{00000000-0008-0000-0400-000076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133367</xdr:rowOff>
    </xdr:from>
    <xdr:ext cx="762000" cy="259045"/>
    <xdr:sp macro="" textlink="">
      <xdr:nvSpPr>
        <xdr:cNvPr id="120" name="物件費最大値テキスト">
          <a:extLst>
            <a:ext uri="{FF2B5EF4-FFF2-40B4-BE49-F238E27FC236}">
              <a16:creationId xmlns:a16="http://schemas.microsoft.com/office/drawing/2014/main" xmlns="" id="{00000000-0008-0000-0400-000078000000}"/>
            </a:ext>
          </a:extLst>
        </xdr:cNvPr>
        <xdr:cNvSpPr txBox="1"/>
      </xdr:nvSpPr>
      <xdr:spPr>
        <a:xfrm>
          <a:off x="165989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15</xdr:row>
      <xdr:rowOff>46990</xdr:rowOff>
    </xdr:from>
    <xdr:to>
      <xdr:col>24</xdr:col>
      <xdr:colOff>111125</xdr:colOff>
      <xdr:row>15</xdr:row>
      <xdr:rowOff>46990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261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1270</xdr:rowOff>
    </xdr:from>
    <xdr:to>
      <xdr:col>24</xdr:col>
      <xdr:colOff>22225</xdr:colOff>
      <xdr:row>15</xdr:row>
      <xdr:rowOff>138430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5671800" y="25730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25417</xdr:rowOff>
    </xdr:from>
    <xdr:ext cx="762000" cy="259045"/>
    <xdr:sp macro="" textlink="">
      <xdr:nvSpPr>
        <xdr:cNvPr id="123" name="物件費平均値テキスト">
          <a:extLst>
            <a:ext uri="{FF2B5EF4-FFF2-40B4-BE49-F238E27FC236}">
              <a16:creationId xmlns:a16="http://schemas.microsoft.com/office/drawing/2014/main" xmlns="" id="{00000000-0008-0000-0400-00007B000000}"/>
            </a:ext>
          </a:extLst>
        </xdr:cNvPr>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53340</xdr:rowOff>
    </xdr:from>
    <xdr:to>
      <xdr:col>24</xdr:col>
      <xdr:colOff>73025</xdr:colOff>
      <xdr:row>16</xdr:row>
      <xdr:rowOff>154940</xdr:rowOff>
    </xdr:to>
    <xdr:sp macro="" textlink="">
      <xdr:nvSpPr>
        <xdr:cNvPr id="124" name="フローチャート : 判断 123">
          <a:extLst>
            <a:ext uri="{FF2B5EF4-FFF2-40B4-BE49-F238E27FC236}">
              <a16:creationId xmlns:a16="http://schemas.microsoft.com/office/drawing/2014/main" xmlns="" id="{00000000-0008-0000-0400-00007C000000}"/>
            </a:ext>
          </a:extLst>
        </xdr:cNvPr>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1270</xdr:rowOff>
    </xdr:from>
    <xdr:to>
      <xdr:col>22</xdr:col>
      <xdr:colOff>555625</xdr:colOff>
      <xdr:row>15</xdr:row>
      <xdr:rowOff>92710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4782800" y="2573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7620</xdr:rowOff>
    </xdr:from>
    <xdr:to>
      <xdr:col>22</xdr:col>
      <xdr:colOff>606425</xdr:colOff>
      <xdr:row>16</xdr:row>
      <xdr:rowOff>109220</xdr:rowOff>
    </xdr:to>
    <xdr:sp macro="" textlink="">
      <xdr:nvSpPr>
        <xdr:cNvPr id="126" name="フローチャート : 判断 125">
          <a:extLst>
            <a:ext uri="{FF2B5EF4-FFF2-40B4-BE49-F238E27FC236}">
              <a16:creationId xmlns:a16="http://schemas.microsoft.com/office/drawing/2014/main" xmlns="" id="{00000000-0008-0000-0400-00007E000000}"/>
            </a:ext>
          </a:extLst>
        </xdr:cNvPr>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93997</xdr:rowOff>
    </xdr:from>
    <xdr:ext cx="736600" cy="259045"/>
    <xdr:sp macro="" textlink="">
      <xdr:nvSpPr>
        <xdr:cNvPr id="127" name="テキスト ボックス 126">
          <a:extLst>
            <a:ext uri="{FF2B5EF4-FFF2-40B4-BE49-F238E27FC236}">
              <a16:creationId xmlns:a16="http://schemas.microsoft.com/office/drawing/2014/main" xmlns="" id="{00000000-0008-0000-0400-00007F000000}"/>
            </a:ext>
          </a:extLst>
        </xdr:cNvPr>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46990</xdr:rowOff>
    </xdr:from>
    <xdr:to>
      <xdr:col>21</xdr:col>
      <xdr:colOff>352425</xdr:colOff>
      <xdr:row>15</xdr:row>
      <xdr:rowOff>92710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3893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99060</xdr:rowOff>
    </xdr:from>
    <xdr:to>
      <xdr:col>21</xdr:col>
      <xdr:colOff>403225</xdr:colOff>
      <xdr:row>17</xdr:row>
      <xdr:rowOff>29210</xdr:rowOff>
    </xdr:to>
    <xdr:sp macro="" textlink="">
      <xdr:nvSpPr>
        <xdr:cNvPr id="129" name="フローチャート : 判断 128">
          <a:extLst>
            <a:ext uri="{FF2B5EF4-FFF2-40B4-BE49-F238E27FC236}">
              <a16:creationId xmlns:a16="http://schemas.microsoft.com/office/drawing/2014/main" xmlns="" id="{00000000-0008-0000-0400-000081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13987</xdr:rowOff>
    </xdr:from>
    <xdr:ext cx="7620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46990</xdr:rowOff>
    </xdr:from>
    <xdr:to>
      <xdr:col>20</xdr:col>
      <xdr:colOff>149225</xdr:colOff>
      <xdr:row>15</xdr:row>
      <xdr:rowOff>92710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004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7620</xdr:rowOff>
    </xdr:from>
    <xdr:to>
      <xdr:col>20</xdr:col>
      <xdr:colOff>200025</xdr:colOff>
      <xdr:row>16</xdr:row>
      <xdr:rowOff>109220</xdr:rowOff>
    </xdr:to>
    <xdr:sp macro="" textlink="">
      <xdr:nvSpPr>
        <xdr:cNvPr id="132" name="フローチャート : 判断 131">
          <a:extLst>
            <a:ext uri="{FF2B5EF4-FFF2-40B4-BE49-F238E27FC236}">
              <a16:creationId xmlns:a16="http://schemas.microsoft.com/office/drawing/2014/main" xmlns="" id="{00000000-0008-0000-0400-000084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93997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7620</xdr:rowOff>
    </xdr:from>
    <xdr:to>
      <xdr:col>18</xdr:col>
      <xdr:colOff>682625</xdr:colOff>
      <xdr:row>16</xdr:row>
      <xdr:rowOff>109220</xdr:rowOff>
    </xdr:to>
    <xdr:sp macro="" textlink="">
      <xdr:nvSpPr>
        <xdr:cNvPr id="134" name="フローチャート : 判断 133">
          <a:extLst>
            <a:ext uri="{FF2B5EF4-FFF2-40B4-BE49-F238E27FC236}">
              <a16:creationId xmlns:a16="http://schemas.microsoft.com/office/drawing/2014/main" xmlns="" id="{00000000-0008-0000-0400-000086000000}"/>
            </a:ext>
          </a:extLst>
        </xdr:cNvPr>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93997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15</xdr:row>
      <xdr:rowOff>87630</xdr:rowOff>
    </xdr:from>
    <xdr:to>
      <xdr:col>24</xdr:col>
      <xdr:colOff>73025</xdr:colOff>
      <xdr:row>16</xdr:row>
      <xdr:rowOff>17780</xdr:rowOff>
    </xdr:to>
    <xdr:sp macro="" textlink="">
      <xdr:nvSpPr>
        <xdr:cNvPr id="141" name="円/楕円 140">
          <a:extLst>
            <a:ext uri="{FF2B5EF4-FFF2-40B4-BE49-F238E27FC236}">
              <a16:creationId xmlns:a16="http://schemas.microsoft.com/office/drawing/2014/main" xmlns="" id="{00000000-0008-0000-0400-00008D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167657</xdr:rowOff>
    </xdr:from>
    <xdr:ext cx="762000" cy="259045"/>
    <xdr:sp macro="" textlink="">
      <xdr:nvSpPr>
        <xdr:cNvPr id="142" name="物件費該当値テキスト">
          <a:extLst>
            <a:ext uri="{FF2B5EF4-FFF2-40B4-BE49-F238E27FC236}">
              <a16:creationId xmlns:a16="http://schemas.microsoft.com/office/drawing/2014/main" xmlns="" id="{00000000-0008-0000-0400-00008E000000}"/>
            </a:ext>
          </a:extLst>
        </xdr:cNvPr>
        <xdr:cNvSpPr txBox="1"/>
      </xdr:nvSpPr>
      <xdr:spPr>
        <a:xfrm>
          <a:off x="16598900" y="25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121920</xdr:rowOff>
    </xdr:from>
    <xdr:to>
      <xdr:col>22</xdr:col>
      <xdr:colOff>606425</xdr:colOff>
      <xdr:row>15</xdr:row>
      <xdr:rowOff>52070</xdr:rowOff>
    </xdr:to>
    <xdr:sp macro="" textlink="">
      <xdr:nvSpPr>
        <xdr:cNvPr id="143" name="円/楕円 142">
          <a:extLst>
            <a:ext uri="{FF2B5EF4-FFF2-40B4-BE49-F238E27FC236}">
              <a16:creationId xmlns:a16="http://schemas.microsoft.com/office/drawing/2014/main" xmlns="" id="{00000000-0008-0000-0400-00008F000000}"/>
            </a:ext>
          </a:extLst>
        </xdr:cNvPr>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62247</xdr:rowOff>
    </xdr:from>
    <xdr:ext cx="7366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21</xdr:col>
      <xdr:colOff>301625</xdr:colOff>
      <xdr:row>15</xdr:row>
      <xdr:rowOff>41910</xdr:rowOff>
    </xdr:from>
    <xdr:to>
      <xdr:col>21</xdr:col>
      <xdr:colOff>403225</xdr:colOff>
      <xdr:row>15</xdr:row>
      <xdr:rowOff>143510</xdr:rowOff>
    </xdr:to>
    <xdr:sp macro="" textlink="">
      <xdr:nvSpPr>
        <xdr:cNvPr id="145" name="円/楕円 144">
          <a:extLst>
            <a:ext uri="{FF2B5EF4-FFF2-40B4-BE49-F238E27FC236}">
              <a16:creationId xmlns:a16="http://schemas.microsoft.com/office/drawing/2014/main" xmlns="" id="{00000000-0008-0000-0400-000091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153687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98425</xdr:colOff>
      <xdr:row>14</xdr:row>
      <xdr:rowOff>167640</xdr:rowOff>
    </xdr:from>
    <xdr:to>
      <xdr:col>20</xdr:col>
      <xdr:colOff>200025</xdr:colOff>
      <xdr:row>15</xdr:row>
      <xdr:rowOff>97790</xdr:rowOff>
    </xdr:to>
    <xdr:sp macro="" textlink="">
      <xdr:nvSpPr>
        <xdr:cNvPr id="147" name="円/楕円 146">
          <a:extLst>
            <a:ext uri="{FF2B5EF4-FFF2-40B4-BE49-F238E27FC236}">
              <a16:creationId xmlns:a16="http://schemas.microsoft.com/office/drawing/2014/main" xmlns="" id="{00000000-0008-0000-0400-000093000000}"/>
            </a:ext>
          </a:extLst>
        </xdr:cNvPr>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107967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581025</xdr:colOff>
      <xdr:row>15</xdr:row>
      <xdr:rowOff>41910</xdr:rowOff>
    </xdr:from>
    <xdr:to>
      <xdr:col>18</xdr:col>
      <xdr:colOff>682625</xdr:colOff>
      <xdr:row>15</xdr:row>
      <xdr:rowOff>143510</xdr:rowOff>
    </xdr:to>
    <xdr:sp macro="" textlink="">
      <xdr:nvSpPr>
        <xdr:cNvPr id="149" name="円/楕円 148">
          <a:extLst>
            <a:ext uri="{FF2B5EF4-FFF2-40B4-BE49-F238E27FC236}">
              <a16:creationId xmlns:a16="http://schemas.microsoft.com/office/drawing/2014/main" xmlns="" id="{00000000-0008-0000-0400-000095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153687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a:extLst>
            <a:ext uri="{FF2B5EF4-FFF2-40B4-BE49-F238E27FC236}">
              <a16:creationId xmlns:a16="http://schemas.microsoft.com/office/drawing/2014/main" xmlns=""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扶助費に係る経常収支比率がグループ内平均を上回っているのは、他団体と比較して生活保護費が多いことが主要因である。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年度においては、公立学校等奨学給付金や精神障害者自立支援医療費負担の増等により、長期的に増加傾向にあり、引き続き各般の制度の適正な運用に努める。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xmlns=""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a:extLst>
            <a:ext uri="{FF2B5EF4-FFF2-40B4-BE49-F238E27FC236}">
              <a16:creationId xmlns:a16="http://schemas.microsoft.com/office/drawing/2014/main" xmlns=""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a:extLst>
            <a:ext uri="{FF2B5EF4-FFF2-40B4-BE49-F238E27FC236}">
              <a16:creationId xmlns:a16="http://schemas.microsoft.com/office/drawing/2014/main" xmlns=""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a:extLst>
            <a:ext uri="{FF2B5EF4-FFF2-40B4-BE49-F238E27FC236}">
              <a16:creationId xmlns:a16="http://schemas.microsoft.com/office/drawing/2014/main" xmlns=""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flipV="1">
          <a:off x="4826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7" name="扶助費最小値テキスト">
          <a:extLst>
            <a:ext uri="{FF2B5EF4-FFF2-40B4-BE49-F238E27FC236}">
              <a16:creationId xmlns:a16="http://schemas.microsoft.com/office/drawing/2014/main" xmlns="" id="{00000000-0008-0000-0400-0000B1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79" name="扶助費最大値テキスト">
          <a:extLst>
            <a:ext uri="{FF2B5EF4-FFF2-40B4-BE49-F238E27FC236}">
              <a16:creationId xmlns:a16="http://schemas.microsoft.com/office/drawing/2014/main" xmlns="" id="{00000000-0008-0000-0400-0000B3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107950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3987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168927</xdr:rowOff>
    </xdr:from>
    <xdr:ext cx="762000" cy="259045"/>
    <xdr:sp macro="" textlink="">
      <xdr:nvSpPr>
        <xdr:cNvPr id="182" name="扶助費平均値テキスト">
          <a:extLst>
            <a:ext uri="{FF2B5EF4-FFF2-40B4-BE49-F238E27FC236}">
              <a16:creationId xmlns:a16="http://schemas.microsoft.com/office/drawing/2014/main" xmlns="" id="{00000000-0008-0000-0400-0000B6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183" name="フローチャート : 判断 182">
          <a:extLst>
            <a:ext uri="{FF2B5EF4-FFF2-40B4-BE49-F238E27FC236}">
              <a16:creationId xmlns:a16="http://schemas.microsoft.com/office/drawing/2014/main" xmlns="" id="{00000000-0008-0000-0400-0000B7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69850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114300</xdr:rowOff>
    </xdr:from>
    <xdr:to>
      <xdr:col>5</xdr:col>
      <xdr:colOff>600075</xdr:colOff>
      <xdr:row>55</xdr:row>
      <xdr:rowOff>44450</xdr:rowOff>
    </xdr:to>
    <xdr:sp macro="" textlink="">
      <xdr:nvSpPr>
        <xdr:cNvPr id="185" name="フローチャート : 判断 184">
          <a:extLst>
            <a:ext uri="{FF2B5EF4-FFF2-40B4-BE49-F238E27FC236}">
              <a16:creationId xmlns:a16="http://schemas.microsoft.com/office/drawing/2014/main" xmlns="" id="{00000000-0008-0000-0400-0000B9000000}"/>
            </a:ext>
          </a:extLst>
        </xdr:cNvPr>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186" name="テキスト ボックス 185">
          <a:extLst>
            <a:ext uri="{FF2B5EF4-FFF2-40B4-BE49-F238E27FC236}">
              <a16:creationId xmlns:a16="http://schemas.microsoft.com/office/drawing/2014/main" xmlns="" id="{00000000-0008-0000-0400-0000BA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69850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133350</xdr:rowOff>
    </xdr:from>
    <xdr:to>
      <xdr:col>4</xdr:col>
      <xdr:colOff>396875</xdr:colOff>
      <xdr:row>54</xdr:row>
      <xdr:rowOff>63500</xdr:rowOff>
    </xdr:to>
    <xdr:sp macro="" textlink="">
      <xdr:nvSpPr>
        <xdr:cNvPr id="188" name="フローチャート : 判断 187">
          <a:extLst>
            <a:ext uri="{FF2B5EF4-FFF2-40B4-BE49-F238E27FC236}">
              <a16:creationId xmlns:a16="http://schemas.microsoft.com/office/drawing/2014/main" xmlns="" id="{00000000-0008-0000-0400-0000BC000000}"/>
            </a:ext>
          </a:extLst>
        </xdr:cNvPr>
        <xdr:cNvSpPr/>
      </xdr:nvSpPr>
      <xdr:spPr>
        <a:xfrm>
          <a:off x="3048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69850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a:extLst>
            <a:ext uri="{FF2B5EF4-FFF2-40B4-BE49-F238E27FC236}">
              <a16:creationId xmlns:a16="http://schemas.microsoft.com/office/drawing/2014/main" xmlns="" id="{00000000-0008-0000-0400-0000BF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a:extLst>
            <a:ext uri="{FF2B5EF4-FFF2-40B4-BE49-F238E27FC236}">
              <a16:creationId xmlns:a16="http://schemas.microsoft.com/office/drawing/2014/main" xmlns="" id="{00000000-0008-0000-0400-0000C1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0" name="円/楕円 199">
          <a:extLst>
            <a:ext uri="{FF2B5EF4-FFF2-40B4-BE49-F238E27FC236}">
              <a16:creationId xmlns:a16="http://schemas.microsoft.com/office/drawing/2014/main" xmlns="" id="{00000000-0008-0000-0400-0000C8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29227</xdr:rowOff>
    </xdr:from>
    <xdr:ext cx="762000" cy="259045"/>
    <xdr:sp macro="" textlink="">
      <xdr:nvSpPr>
        <xdr:cNvPr id="201" name="扶助費該当値テキスト">
          <a:extLst>
            <a:ext uri="{FF2B5EF4-FFF2-40B4-BE49-F238E27FC236}">
              <a16:creationId xmlns:a16="http://schemas.microsoft.com/office/drawing/2014/main" xmlns="" id="{00000000-0008-0000-0400-0000C9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2" name="円/楕円 201">
          <a:extLst>
            <a:ext uri="{FF2B5EF4-FFF2-40B4-BE49-F238E27FC236}">
              <a16:creationId xmlns:a16="http://schemas.microsoft.com/office/drawing/2014/main" xmlns="" id="{00000000-0008-0000-0400-0000CA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4" name="円/楕円 203">
          <a:extLst>
            <a:ext uri="{FF2B5EF4-FFF2-40B4-BE49-F238E27FC236}">
              <a16:creationId xmlns:a16="http://schemas.microsoft.com/office/drawing/2014/main" xmlns="" id="{00000000-0008-0000-0400-0000CC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06" name="円/楕円 205">
          <a:extLst>
            <a:ext uri="{FF2B5EF4-FFF2-40B4-BE49-F238E27FC236}">
              <a16:creationId xmlns:a16="http://schemas.microsoft.com/office/drawing/2014/main" xmlns="" id="{00000000-0008-0000-0400-0000CE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8" name="円/楕円 207">
          <a:extLst>
            <a:ext uri="{FF2B5EF4-FFF2-40B4-BE49-F238E27FC236}">
              <a16:creationId xmlns:a16="http://schemas.microsoft.com/office/drawing/2014/main" xmlns="" id="{00000000-0008-0000-0400-0000D0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0" name="正方形/長方形 209">
          <a:extLst>
            <a:ext uri="{FF2B5EF4-FFF2-40B4-BE49-F238E27FC236}">
              <a16:creationId xmlns:a16="http://schemas.microsoft.com/office/drawing/2014/main" xmlns=""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1" name="正方形/長方形 210">
          <a:extLst>
            <a:ext uri="{FF2B5EF4-FFF2-40B4-BE49-F238E27FC236}">
              <a16:creationId xmlns:a16="http://schemas.microsoft.com/office/drawing/2014/main" xmlns=""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維持補修費、繰出金、貸付金）に係る経常収支比率がグループ内平均を下回っているのは、他団体と比べ維持補修費が低いことによる。県有施設の維持管理については、ファシリティマネジメントを推進することにより、長期的・全庁的な視点で県有資産の有効活用や適正な管理に努めており、引き続き財政負担の軽減を図る。</a:t>
          </a:r>
        </a:p>
      </xdr:txBody>
    </xdr:sp>
    <xdr:clientData/>
  </xdr:twoCellAnchor>
  <xdr:oneCellAnchor>
    <xdr:from>
      <xdr:col>18</xdr:col>
      <xdr:colOff>34925</xdr:colOff>
      <xdr:row>49</xdr:row>
      <xdr:rowOff>107950</xdr:rowOff>
    </xdr:from>
    <xdr:ext cx="298543" cy="225703"/>
    <xdr:sp macro="" textlink="">
      <xdr:nvSpPr>
        <xdr:cNvPr id="219" name="テキスト ボックス 218">
          <a:extLst>
            <a:ext uri="{FF2B5EF4-FFF2-40B4-BE49-F238E27FC236}">
              <a16:creationId xmlns:a16="http://schemas.microsoft.com/office/drawing/2014/main" xmlns=""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0" name="直線コネクタ 219">
          <a:extLst>
            <a:ext uri="{FF2B5EF4-FFF2-40B4-BE49-F238E27FC236}">
              <a16:creationId xmlns:a16="http://schemas.microsoft.com/office/drawing/2014/main" xmlns=""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2" name="直線コネクタ 221">
          <a:extLst>
            <a:ext uri="{FF2B5EF4-FFF2-40B4-BE49-F238E27FC236}">
              <a16:creationId xmlns:a16="http://schemas.microsoft.com/office/drawing/2014/main" xmlns="" id="{00000000-0008-0000-0400-0000DE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4" name="直線コネクタ 223">
          <a:extLst>
            <a:ext uri="{FF2B5EF4-FFF2-40B4-BE49-F238E27FC236}">
              <a16:creationId xmlns:a16="http://schemas.microsoft.com/office/drawing/2014/main" xmlns="" id="{00000000-0008-0000-0400-0000E0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4" name="その他グラフ枠">
          <a:extLst>
            <a:ext uri="{FF2B5EF4-FFF2-40B4-BE49-F238E27FC236}">
              <a16:creationId xmlns:a16="http://schemas.microsoft.com/office/drawing/2014/main" xmlns=""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50800</xdr:rowOff>
    </xdr:from>
    <xdr:to>
      <xdr:col>24</xdr:col>
      <xdr:colOff>22225</xdr:colOff>
      <xdr:row>61</xdr:row>
      <xdr:rowOff>146050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flipV="1">
          <a:off x="16510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118127</xdr:rowOff>
    </xdr:from>
    <xdr:ext cx="762000" cy="259045"/>
    <xdr:sp macro="" textlink="">
      <xdr:nvSpPr>
        <xdr:cNvPr id="236" name="その他最小値テキスト">
          <a:extLst>
            <a:ext uri="{FF2B5EF4-FFF2-40B4-BE49-F238E27FC236}">
              <a16:creationId xmlns:a16="http://schemas.microsoft.com/office/drawing/2014/main" xmlns="" id="{00000000-0008-0000-0400-0000EC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619125</xdr:colOff>
      <xdr:row>61</xdr:row>
      <xdr:rowOff>146050</xdr:rowOff>
    </xdr:from>
    <xdr:to>
      <xdr:col>24</xdr:col>
      <xdr:colOff>111125</xdr:colOff>
      <xdr:row>61</xdr:row>
      <xdr:rowOff>146050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137177</xdr:rowOff>
    </xdr:from>
    <xdr:ext cx="762000" cy="259045"/>
    <xdr:sp macro="" textlink="">
      <xdr:nvSpPr>
        <xdr:cNvPr id="238" name="その他最大値テキスト">
          <a:extLst>
            <a:ext uri="{FF2B5EF4-FFF2-40B4-BE49-F238E27FC236}">
              <a16:creationId xmlns:a16="http://schemas.microsoft.com/office/drawing/2014/main" xmlns="" id="{00000000-0008-0000-0400-0000EE000000}"/>
            </a:ext>
          </a:extLst>
        </xdr:cNvPr>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54</xdr:row>
      <xdr:rowOff>50800</xdr:rowOff>
    </xdr:from>
    <xdr:to>
      <xdr:col>24</xdr:col>
      <xdr:colOff>111125</xdr:colOff>
      <xdr:row>54</xdr:row>
      <xdr:rowOff>50800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127000</xdr:rowOff>
    </xdr:from>
    <xdr:to>
      <xdr:col>24</xdr:col>
      <xdr:colOff>22225</xdr:colOff>
      <xdr:row>55</xdr:row>
      <xdr:rowOff>31750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5671800" y="9385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57</xdr:row>
      <xdr:rowOff>67327</xdr:rowOff>
    </xdr:from>
    <xdr:ext cx="762000" cy="259045"/>
    <xdr:sp macro="" textlink="">
      <xdr:nvSpPr>
        <xdr:cNvPr id="241" name="その他平均値テキスト">
          <a:extLst>
            <a:ext uri="{FF2B5EF4-FFF2-40B4-BE49-F238E27FC236}">
              <a16:creationId xmlns:a16="http://schemas.microsoft.com/office/drawing/2014/main" xmlns="" id="{00000000-0008-0000-0400-0000F1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657225</xdr:colOff>
      <xdr:row>57</xdr:row>
      <xdr:rowOff>95250</xdr:rowOff>
    </xdr:from>
    <xdr:to>
      <xdr:col>24</xdr:col>
      <xdr:colOff>73025</xdr:colOff>
      <xdr:row>58</xdr:row>
      <xdr:rowOff>25400</xdr:rowOff>
    </xdr:to>
    <xdr:sp macro="" textlink="">
      <xdr:nvSpPr>
        <xdr:cNvPr id="242" name="フローチャート : 判断 241">
          <a:extLst>
            <a:ext uri="{FF2B5EF4-FFF2-40B4-BE49-F238E27FC236}">
              <a16:creationId xmlns:a16="http://schemas.microsoft.com/office/drawing/2014/main" xmlns="" id="{00000000-0008-0000-0400-0000F2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50800</xdr:rowOff>
    </xdr:from>
    <xdr:to>
      <xdr:col>22</xdr:col>
      <xdr:colOff>555625</xdr:colOff>
      <xdr:row>55</xdr:row>
      <xdr:rowOff>31750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4782800" y="9309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57</xdr:row>
      <xdr:rowOff>19050</xdr:rowOff>
    </xdr:from>
    <xdr:to>
      <xdr:col>22</xdr:col>
      <xdr:colOff>606425</xdr:colOff>
      <xdr:row>57</xdr:row>
      <xdr:rowOff>120650</xdr:rowOff>
    </xdr:to>
    <xdr:sp macro="" textlink="">
      <xdr:nvSpPr>
        <xdr:cNvPr id="244" name="フローチャート : 判断 243">
          <a:extLst>
            <a:ext uri="{FF2B5EF4-FFF2-40B4-BE49-F238E27FC236}">
              <a16:creationId xmlns:a16="http://schemas.microsoft.com/office/drawing/2014/main" xmlns="" id="{00000000-0008-0000-0400-0000F4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105427</xdr:rowOff>
    </xdr:from>
    <xdr:ext cx="7366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50800</xdr:rowOff>
    </xdr:from>
    <xdr:to>
      <xdr:col>21</xdr:col>
      <xdr:colOff>352425</xdr:colOff>
      <xdr:row>54</xdr:row>
      <xdr:rowOff>127000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3893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59</xdr:row>
      <xdr:rowOff>57150</xdr:rowOff>
    </xdr:from>
    <xdr:to>
      <xdr:col>21</xdr:col>
      <xdr:colOff>403225</xdr:colOff>
      <xdr:row>59</xdr:row>
      <xdr:rowOff>158750</xdr:rowOff>
    </xdr:to>
    <xdr:sp macro="" textlink="">
      <xdr:nvSpPr>
        <xdr:cNvPr id="247" name="フローチャート : 判断 246">
          <a:extLst>
            <a:ext uri="{FF2B5EF4-FFF2-40B4-BE49-F238E27FC236}">
              <a16:creationId xmlns:a16="http://schemas.microsoft.com/office/drawing/2014/main" xmlns="" id="{00000000-0008-0000-0400-0000F7000000}"/>
            </a:ext>
          </a:extLst>
        </xdr:cNvPr>
        <xdr:cNvSpPr/>
      </xdr:nvSpPr>
      <xdr:spPr>
        <a:xfrm>
          <a:off x="14732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59</xdr:row>
      <xdr:rowOff>143527</xdr:rowOff>
    </xdr:from>
    <xdr:ext cx="762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127000</xdr:rowOff>
    </xdr:from>
    <xdr:to>
      <xdr:col>20</xdr:col>
      <xdr:colOff>149225</xdr:colOff>
      <xdr:row>54</xdr:row>
      <xdr:rowOff>127000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3004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38100</xdr:rowOff>
    </xdr:from>
    <xdr:to>
      <xdr:col>20</xdr:col>
      <xdr:colOff>200025</xdr:colOff>
      <xdr:row>56</xdr:row>
      <xdr:rowOff>139700</xdr:rowOff>
    </xdr:to>
    <xdr:sp macro="" textlink="">
      <xdr:nvSpPr>
        <xdr:cNvPr id="250" name="フローチャート : 判断 249">
          <a:extLst>
            <a:ext uri="{FF2B5EF4-FFF2-40B4-BE49-F238E27FC236}">
              <a16:creationId xmlns:a16="http://schemas.microsoft.com/office/drawing/2014/main" xmlns="" id="{00000000-0008-0000-0400-0000FA000000}"/>
            </a:ext>
          </a:extLst>
        </xdr:cNvPr>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124477</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52" name="フローチャート : 判断 251">
          <a:extLst>
            <a:ext uri="{FF2B5EF4-FFF2-40B4-BE49-F238E27FC236}">
              <a16:creationId xmlns:a16="http://schemas.microsoft.com/office/drawing/2014/main" xmlns="" id="{00000000-0008-0000-0400-0000FC00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48277</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54</xdr:row>
      <xdr:rowOff>76200</xdr:rowOff>
    </xdr:from>
    <xdr:to>
      <xdr:col>24</xdr:col>
      <xdr:colOff>73025</xdr:colOff>
      <xdr:row>55</xdr:row>
      <xdr:rowOff>6350</xdr:rowOff>
    </xdr:to>
    <xdr:sp macro="" textlink="">
      <xdr:nvSpPr>
        <xdr:cNvPr id="259" name="円/楕円 258">
          <a:extLst>
            <a:ext uri="{FF2B5EF4-FFF2-40B4-BE49-F238E27FC236}">
              <a16:creationId xmlns:a16="http://schemas.microsoft.com/office/drawing/2014/main" xmlns="" id="{00000000-0008-0000-0400-000003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156227</xdr:rowOff>
    </xdr:from>
    <xdr:ext cx="762000" cy="259045"/>
    <xdr:sp macro="" textlink="">
      <xdr:nvSpPr>
        <xdr:cNvPr id="260" name="その他該当値テキスト">
          <a:extLst>
            <a:ext uri="{FF2B5EF4-FFF2-40B4-BE49-F238E27FC236}">
              <a16:creationId xmlns:a16="http://schemas.microsoft.com/office/drawing/2014/main" xmlns="" id="{00000000-0008-0000-0400-000004010000}"/>
            </a:ext>
          </a:extLst>
        </xdr:cNvPr>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152400</xdr:rowOff>
    </xdr:from>
    <xdr:to>
      <xdr:col>22</xdr:col>
      <xdr:colOff>606425</xdr:colOff>
      <xdr:row>55</xdr:row>
      <xdr:rowOff>82550</xdr:rowOff>
    </xdr:to>
    <xdr:sp macro="" textlink="">
      <xdr:nvSpPr>
        <xdr:cNvPr id="261" name="円/楕円 260">
          <a:extLst>
            <a:ext uri="{FF2B5EF4-FFF2-40B4-BE49-F238E27FC236}">
              <a16:creationId xmlns:a16="http://schemas.microsoft.com/office/drawing/2014/main" xmlns="" id="{00000000-0008-0000-0400-000005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92727</xdr:rowOff>
    </xdr:from>
    <xdr:ext cx="7366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0</xdr:rowOff>
    </xdr:from>
    <xdr:to>
      <xdr:col>21</xdr:col>
      <xdr:colOff>403225</xdr:colOff>
      <xdr:row>54</xdr:row>
      <xdr:rowOff>101600</xdr:rowOff>
    </xdr:to>
    <xdr:sp macro="" textlink="">
      <xdr:nvSpPr>
        <xdr:cNvPr id="263" name="円/楕円 262">
          <a:extLst>
            <a:ext uri="{FF2B5EF4-FFF2-40B4-BE49-F238E27FC236}">
              <a16:creationId xmlns:a16="http://schemas.microsoft.com/office/drawing/2014/main" xmlns="" id="{00000000-0008-0000-0400-000007010000}"/>
            </a:ext>
          </a:extLst>
        </xdr:cNvPr>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111777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76200</xdr:rowOff>
    </xdr:from>
    <xdr:to>
      <xdr:col>20</xdr:col>
      <xdr:colOff>200025</xdr:colOff>
      <xdr:row>55</xdr:row>
      <xdr:rowOff>6350</xdr:rowOff>
    </xdr:to>
    <xdr:sp macro="" textlink="">
      <xdr:nvSpPr>
        <xdr:cNvPr id="265" name="円/楕円 264">
          <a:extLst>
            <a:ext uri="{FF2B5EF4-FFF2-40B4-BE49-F238E27FC236}">
              <a16:creationId xmlns:a16="http://schemas.microsoft.com/office/drawing/2014/main" xmlns="" id="{00000000-0008-0000-0400-000009010000}"/>
            </a:ext>
          </a:extLst>
        </xdr:cNvPr>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16527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76200</xdr:rowOff>
    </xdr:from>
    <xdr:to>
      <xdr:col>18</xdr:col>
      <xdr:colOff>682625</xdr:colOff>
      <xdr:row>55</xdr:row>
      <xdr:rowOff>6350</xdr:rowOff>
    </xdr:to>
    <xdr:sp macro="" textlink="">
      <xdr:nvSpPr>
        <xdr:cNvPr id="267" name="円/楕円 266">
          <a:extLst>
            <a:ext uri="{FF2B5EF4-FFF2-40B4-BE49-F238E27FC236}">
              <a16:creationId xmlns:a16="http://schemas.microsoft.com/office/drawing/2014/main" xmlns="" id="{00000000-0008-0000-0400-00000B010000}"/>
            </a:ext>
          </a:extLst>
        </xdr:cNvPr>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16527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9" name="正方形/長方形 268">
          <a:extLst>
            <a:ext uri="{FF2B5EF4-FFF2-40B4-BE49-F238E27FC236}">
              <a16:creationId xmlns:a16="http://schemas.microsoft.com/office/drawing/2014/main" xmlns=""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補助費等に係る経常収支比率がグループ内平均を上回っているのは、県立医科大学や県立病院への交付金・補助金が要因として考えられる。</a:t>
          </a:r>
          <a:endParaRPr kumimoji="1" lang="en-US" altLang="ja-JP" sz="1200">
            <a:latin typeface="ＭＳ Ｐゴシック"/>
          </a:endParaRPr>
        </a:p>
        <a:p>
          <a:r>
            <a:rPr kumimoji="1" lang="ja-JP" altLang="en-US" sz="1200">
              <a:latin typeface="ＭＳ Ｐゴシック"/>
            </a:rPr>
            <a:t>社会保障制度関係経費に係る補助費の増加により、長期的に増加傾向にある。</a:t>
          </a:r>
          <a:endParaRPr kumimoji="1" lang="en-US" altLang="ja-JP" sz="1200">
            <a:latin typeface="ＭＳ Ｐゴシック"/>
          </a:endParaRPr>
        </a:p>
        <a:p>
          <a:r>
            <a:rPr kumimoji="1" lang="ja-JP" altLang="en-US" sz="1200">
              <a:latin typeface="ＭＳ Ｐゴシック"/>
            </a:rPr>
            <a:t>県単独の補助金等について、従前よりその必要性を見極め、廃止や見直しを行っているところであるが、今後も効果検証や行政と民間、国・県・市町村間の役割分担の明確化等により見直しを図る。</a:t>
          </a:r>
        </a:p>
      </xdr:txBody>
    </xdr:sp>
    <xdr:clientData/>
  </xdr:twoCellAnchor>
  <xdr:oneCellAnchor>
    <xdr:from>
      <xdr:col>18</xdr:col>
      <xdr:colOff>34925</xdr:colOff>
      <xdr:row>29</xdr:row>
      <xdr:rowOff>107950</xdr:rowOff>
    </xdr:from>
    <xdr:ext cx="298543" cy="225703"/>
    <xdr:sp macro="" textlink="">
      <xdr:nvSpPr>
        <xdr:cNvPr id="278" name="テキスト ボックス 277">
          <a:extLst>
            <a:ext uri="{FF2B5EF4-FFF2-40B4-BE49-F238E27FC236}">
              <a16:creationId xmlns:a16="http://schemas.microsoft.com/office/drawing/2014/main" xmlns=""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9" name="直線コネクタ 278">
          <a:extLst>
            <a:ext uri="{FF2B5EF4-FFF2-40B4-BE49-F238E27FC236}">
              <a16:creationId xmlns:a16="http://schemas.microsoft.com/office/drawing/2014/main" xmlns=""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81" name="直線コネクタ 280">
          <a:extLst>
            <a:ext uri="{FF2B5EF4-FFF2-40B4-BE49-F238E27FC236}">
              <a16:creationId xmlns:a16="http://schemas.microsoft.com/office/drawing/2014/main" xmlns="" id="{00000000-0008-0000-0400-000019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5" name="補助費等グラフ枠">
          <a:extLst>
            <a:ext uri="{FF2B5EF4-FFF2-40B4-BE49-F238E27FC236}">
              <a16:creationId xmlns:a16="http://schemas.microsoft.com/office/drawing/2014/main" xmlns=""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29028</xdr:rowOff>
    </xdr:from>
    <xdr:to>
      <xdr:col>24</xdr:col>
      <xdr:colOff>22225</xdr:colOff>
      <xdr:row>40</xdr:row>
      <xdr:rowOff>143328</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flipV="1">
          <a:off x="16510000" y="55154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115405</xdr:rowOff>
    </xdr:from>
    <xdr:ext cx="762000" cy="259045"/>
    <xdr:sp macro="" textlink="">
      <xdr:nvSpPr>
        <xdr:cNvPr id="297" name="補助費等最小値テキスト">
          <a:extLst>
            <a:ext uri="{FF2B5EF4-FFF2-40B4-BE49-F238E27FC236}">
              <a16:creationId xmlns:a16="http://schemas.microsoft.com/office/drawing/2014/main" xmlns="" id="{00000000-0008-0000-0400-000029010000}"/>
            </a:ext>
          </a:extLst>
        </xdr:cNvPr>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619125</xdr:colOff>
      <xdr:row>40</xdr:row>
      <xdr:rowOff>143328</xdr:rowOff>
    </xdr:from>
    <xdr:to>
      <xdr:col>24</xdr:col>
      <xdr:colOff>111125</xdr:colOff>
      <xdr:row>40</xdr:row>
      <xdr:rowOff>143328</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30</xdr:row>
      <xdr:rowOff>115405</xdr:rowOff>
    </xdr:from>
    <xdr:ext cx="762000" cy="259045"/>
    <xdr:sp macro="" textlink="">
      <xdr:nvSpPr>
        <xdr:cNvPr id="299" name="補助費等最大値テキスト">
          <a:extLst>
            <a:ext uri="{FF2B5EF4-FFF2-40B4-BE49-F238E27FC236}">
              <a16:creationId xmlns:a16="http://schemas.microsoft.com/office/drawing/2014/main" xmlns="" id="{00000000-0008-0000-0400-00002B010000}"/>
            </a:ext>
          </a:extLst>
        </xdr:cNvPr>
        <xdr:cNvSpPr txBox="1"/>
      </xdr:nvSpPr>
      <xdr:spPr>
        <a:xfrm>
          <a:off x="16598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619125</xdr:colOff>
      <xdr:row>32</xdr:row>
      <xdr:rowOff>29028</xdr:rowOff>
    </xdr:from>
    <xdr:to>
      <xdr:col>24</xdr:col>
      <xdr:colOff>111125</xdr:colOff>
      <xdr:row>32</xdr:row>
      <xdr:rowOff>29028</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38</xdr:row>
      <xdr:rowOff>159657</xdr:rowOff>
    </xdr:from>
    <xdr:to>
      <xdr:col>24</xdr:col>
      <xdr:colOff>22225</xdr:colOff>
      <xdr:row>39</xdr:row>
      <xdr:rowOff>135165</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5671800" y="6674757"/>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84563</xdr:rowOff>
    </xdr:from>
    <xdr:ext cx="762000" cy="259045"/>
    <xdr:sp macro="" textlink="">
      <xdr:nvSpPr>
        <xdr:cNvPr id="302" name="補助費等平均値テキスト">
          <a:extLst>
            <a:ext uri="{FF2B5EF4-FFF2-40B4-BE49-F238E27FC236}">
              <a16:creationId xmlns:a16="http://schemas.microsoft.com/office/drawing/2014/main" xmlns="" id="{00000000-0008-0000-0400-00002E010000}"/>
            </a:ext>
          </a:extLst>
        </xdr:cNvPr>
        <xdr:cNvSpPr txBox="1"/>
      </xdr:nvSpPr>
      <xdr:spPr>
        <a:xfrm>
          <a:off x="16598900" y="6256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68036</xdr:rowOff>
    </xdr:from>
    <xdr:to>
      <xdr:col>24</xdr:col>
      <xdr:colOff>73025</xdr:colOff>
      <xdr:row>37</xdr:row>
      <xdr:rowOff>169636</xdr:rowOff>
    </xdr:to>
    <xdr:sp macro="" textlink="">
      <xdr:nvSpPr>
        <xdr:cNvPr id="303" name="フローチャート : 判断 302">
          <a:extLst>
            <a:ext uri="{FF2B5EF4-FFF2-40B4-BE49-F238E27FC236}">
              <a16:creationId xmlns:a16="http://schemas.microsoft.com/office/drawing/2014/main" xmlns="" id="{00000000-0008-0000-0400-00002F010000}"/>
            </a:ext>
          </a:extLst>
        </xdr:cNvPr>
        <xdr:cNvSpPr/>
      </xdr:nvSpPr>
      <xdr:spPr>
        <a:xfrm>
          <a:off x="16459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38</xdr:row>
      <xdr:rowOff>29028</xdr:rowOff>
    </xdr:from>
    <xdr:to>
      <xdr:col>22</xdr:col>
      <xdr:colOff>555625</xdr:colOff>
      <xdr:row>38</xdr:row>
      <xdr:rowOff>159657</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4782800" y="6544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108857</xdr:rowOff>
    </xdr:from>
    <xdr:to>
      <xdr:col>22</xdr:col>
      <xdr:colOff>606425</xdr:colOff>
      <xdr:row>37</xdr:row>
      <xdr:rowOff>39007</xdr:rowOff>
    </xdr:to>
    <xdr:sp macro="" textlink="">
      <xdr:nvSpPr>
        <xdr:cNvPr id="305" name="フローチャート : 判断 304">
          <a:extLst>
            <a:ext uri="{FF2B5EF4-FFF2-40B4-BE49-F238E27FC236}">
              <a16:creationId xmlns:a16="http://schemas.microsoft.com/office/drawing/2014/main" xmlns="" id="{00000000-0008-0000-0400-000031010000}"/>
            </a:ext>
          </a:extLst>
        </xdr:cNvPr>
        <xdr:cNvSpPr/>
      </xdr:nvSpPr>
      <xdr:spPr>
        <a:xfrm>
          <a:off x="15621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49184</xdr:rowOff>
    </xdr:from>
    <xdr:ext cx="736600" cy="259045"/>
    <xdr:sp macro="" textlink="">
      <xdr:nvSpPr>
        <xdr:cNvPr id="306" name="テキスト ボックス 305">
          <a:extLst>
            <a:ext uri="{FF2B5EF4-FFF2-40B4-BE49-F238E27FC236}">
              <a16:creationId xmlns:a16="http://schemas.microsoft.com/office/drawing/2014/main" xmlns="" id="{00000000-0008-0000-0400-000032010000}"/>
            </a:ext>
          </a:extLst>
        </xdr:cNvPr>
        <xdr:cNvSpPr txBox="1"/>
      </xdr:nvSpPr>
      <xdr:spPr>
        <a:xfrm>
          <a:off x="15290800" y="604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20</xdr:col>
      <xdr:colOff>149225</xdr:colOff>
      <xdr:row>37</xdr:row>
      <xdr:rowOff>151493</xdr:rowOff>
    </xdr:from>
    <xdr:to>
      <xdr:col>21</xdr:col>
      <xdr:colOff>352425</xdr:colOff>
      <xdr:row>38</xdr:row>
      <xdr:rowOff>29028</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3893800" y="6495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51707</xdr:rowOff>
    </xdr:from>
    <xdr:to>
      <xdr:col>21</xdr:col>
      <xdr:colOff>403225</xdr:colOff>
      <xdr:row>35</xdr:row>
      <xdr:rowOff>153307</xdr:rowOff>
    </xdr:to>
    <xdr:sp macro="" textlink="">
      <xdr:nvSpPr>
        <xdr:cNvPr id="308" name="フローチャート : 判断 307">
          <a:extLst>
            <a:ext uri="{FF2B5EF4-FFF2-40B4-BE49-F238E27FC236}">
              <a16:creationId xmlns:a16="http://schemas.microsoft.com/office/drawing/2014/main" xmlns="" id="{00000000-0008-0000-0400-000034010000}"/>
            </a:ext>
          </a:extLst>
        </xdr:cNvPr>
        <xdr:cNvSpPr/>
      </xdr:nvSpPr>
      <xdr:spPr>
        <a:xfrm>
          <a:off x="14732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163484</xdr:rowOff>
    </xdr:from>
    <xdr:ext cx="762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4401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631825</xdr:colOff>
      <xdr:row>37</xdr:row>
      <xdr:rowOff>20864</xdr:rowOff>
    </xdr:from>
    <xdr:to>
      <xdr:col>20</xdr:col>
      <xdr:colOff>149225</xdr:colOff>
      <xdr:row>37</xdr:row>
      <xdr:rowOff>151493</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3004800" y="63645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11" name="フローチャート : 判断 310">
          <a:extLst>
            <a:ext uri="{FF2B5EF4-FFF2-40B4-BE49-F238E27FC236}">
              <a16:creationId xmlns:a16="http://schemas.microsoft.com/office/drawing/2014/main" xmlns="" id="{00000000-0008-0000-0400-000037010000}"/>
            </a:ext>
          </a:extLst>
        </xdr:cNvPr>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41020</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157843</xdr:rowOff>
    </xdr:from>
    <xdr:to>
      <xdr:col>18</xdr:col>
      <xdr:colOff>682625</xdr:colOff>
      <xdr:row>35</xdr:row>
      <xdr:rowOff>87993</xdr:rowOff>
    </xdr:to>
    <xdr:sp macro="" textlink="">
      <xdr:nvSpPr>
        <xdr:cNvPr id="313" name="フローチャート : 判断 312">
          <a:extLst>
            <a:ext uri="{FF2B5EF4-FFF2-40B4-BE49-F238E27FC236}">
              <a16:creationId xmlns:a16="http://schemas.microsoft.com/office/drawing/2014/main" xmlns="" id="{00000000-0008-0000-0400-000039010000}"/>
            </a:ext>
          </a:extLst>
        </xdr:cNvPr>
        <xdr:cNvSpPr/>
      </xdr:nvSpPr>
      <xdr:spPr>
        <a:xfrm>
          <a:off x="12954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98170</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2623800" y="575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39</xdr:row>
      <xdr:rowOff>84365</xdr:rowOff>
    </xdr:from>
    <xdr:to>
      <xdr:col>24</xdr:col>
      <xdr:colOff>73025</xdr:colOff>
      <xdr:row>40</xdr:row>
      <xdr:rowOff>14515</xdr:rowOff>
    </xdr:to>
    <xdr:sp macro="" textlink="">
      <xdr:nvSpPr>
        <xdr:cNvPr id="320" name="円/楕円 319">
          <a:extLst>
            <a:ext uri="{FF2B5EF4-FFF2-40B4-BE49-F238E27FC236}">
              <a16:creationId xmlns:a16="http://schemas.microsoft.com/office/drawing/2014/main" xmlns="" id="{00000000-0008-0000-0400-000040010000}"/>
            </a:ext>
          </a:extLst>
        </xdr:cNvPr>
        <xdr:cNvSpPr/>
      </xdr:nvSpPr>
      <xdr:spPr>
        <a:xfrm>
          <a:off x="164592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39</xdr:row>
      <xdr:rowOff>56442</xdr:rowOff>
    </xdr:from>
    <xdr:ext cx="762000" cy="259045"/>
    <xdr:sp macro="" textlink="">
      <xdr:nvSpPr>
        <xdr:cNvPr id="321" name="補助費等該当値テキスト">
          <a:extLst>
            <a:ext uri="{FF2B5EF4-FFF2-40B4-BE49-F238E27FC236}">
              <a16:creationId xmlns:a16="http://schemas.microsoft.com/office/drawing/2014/main" xmlns="" id="{00000000-0008-0000-0400-000041010000}"/>
            </a:ext>
          </a:extLst>
        </xdr:cNvPr>
        <xdr:cNvSpPr txBox="1"/>
      </xdr:nvSpPr>
      <xdr:spPr>
        <a:xfrm>
          <a:off x="165989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22</xdr:col>
      <xdr:colOff>504825</xdr:colOff>
      <xdr:row>38</xdr:row>
      <xdr:rowOff>108857</xdr:rowOff>
    </xdr:from>
    <xdr:to>
      <xdr:col>22</xdr:col>
      <xdr:colOff>606425</xdr:colOff>
      <xdr:row>39</xdr:row>
      <xdr:rowOff>39007</xdr:rowOff>
    </xdr:to>
    <xdr:sp macro="" textlink="">
      <xdr:nvSpPr>
        <xdr:cNvPr id="322" name="円/楕円 321">
          <a:extLst>
            <a:ext uri="{FF2B5EF4-FFF2-40B4-BE49-F238E27FC236}">
              <a16:creationId xmlns:a16="http://schemas.microsoft.com/office/drawing/2014/main" xmlns="" id="{00000000-0008-0000-0400-000042010000}"/>
            </a:ext>
          </a:extLst>
        </xdr:cNvPr>
        <xdr:cNvSpPr/>
      </xdr:nvSpPr>
      <xdr:spPr>
        <a:xfrm>
          <a:off x="1562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39</xdr:row>
      <xdr:rowOff>23784</xdr:rowOff>
    </xdr:from>
    <xdr:ext cx="7366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5290800" y="671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21</xdr:col>
      <xdr:colOff>301625</xdr:colOff>
      <xdr:row>37</xdr:row>
      <xdr:rowOff>149678</xdr:rowOff>
    </xdr:from>
    <xdr:to>
      <xdr:col>21</xdr:col>
      <xdr:colOff>403225</xdr:colOff>
      <xdr:row>38</xdr:row>
      <xdr:rowOff>79828</xdr:rowOff>
    </xdr:to>
    <xdr:sp macro="" textlink="">
      <xdr:nvSpPr>
        <xdr:cNvPr id="324" name="円/楕円 323">
          <a:extLst>
            <a:ext uri="{FF2B5EF4-FFF2-40B4-BE49-F238E27FC236}">
              <a16:creationId xmlns:a16="http://schemas.microsoft.com/office/drawing/2014/main" xmlns="" id="{00000000-0008-0000-0400-000044010000}"/>
            </a:ext>
          </a:extLst>
        </xdr:cNvPr>
        <xdr:cNvSpPr/>
      </xdr:nvSpPr>
      <xdr:spPr>
        <a:xfrm>
          <a:off x="14732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64605</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401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20</xdr:col>
      <xdr:colOff>98425</xdr:colOff>
      <xdr:row>37</xdr:row>
      <xdr:rowOff>100693</xdr:rowOff>
    </xdr:from>
    <xdr:to>
      <xdr:col>20</xdr:col>
      <xdr:colOff>200025</xdr:colOff>
      <xdr:row>38</xdr:row>
      <xdr:rowOff>30843</xdr:rowOff>
    </xdr:to>
    <xdr:sp macro="" textlink="">
      <xdr:nvSpPr>
        <xdr:cNvPr id="326" name="円/楕円 325">
          <a:extLst>
            <a:ext uri="{FF2B5EF4-FFF2-40B4-BE49-F238E27FC236}">
              <a16:creationId xmlns:a16="http://schemas.microsoft.com/office/drawing/2014/main" xmlns="" id="{00000000-0008-0000-0400-000046010000}"/>
            </a:ext>
          </a:extLst>
        </xdr:cNvPr>
        <xdr:cNvSpPr/>
      </xdr:nvSpPr>
      <xdr:spPr>
        <a:xfrm>
          <a:off x="13843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38</xdr:row>
      <xdr:rowOff>15620</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3512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581025</xdr:colOff>
      <xdr:row>36</xdr:row>
      <xdr:rowOff>141514</xdr:rowOff>
    </xdr:from>
    <xdr:to>
      <xdr:col>18</xdr:col>
      <xdr:colOff>682625</xdr:colOff>
      <xdr:row>37</xdr:row>
      <xdr:rowOff>71664</xdr:rowOff>
    </xdr:to>
    <xdr:sp macro="" textlink="">
      <xdr:nvSpPr>
        <xdr:cNvPr id="328" name="円/楕円 327">
          <a:extLst>
            <a:ext uri="{FF2B5EF4-FFF2-40B4-BE49-F238E27FC236}">
              <a16:creationId xmlns:a16="http://schemas.microsoft.com/office/drawing/2014/main" xmlns="" id="{00000000-0008-0000-0400-000048010000}"/>
            </a:ext>
          </a:extLst>
        </xdr:cNvPr>
        <xdr:cNvSpPr/>
      </xdr:nvSpPr>
      <xdr:spPr>
        <a:xfrm>
          <a:off x="12954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56441</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623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後年度の公債費負担を軽減するため、通常債発行額の抑制に努めるとともに、通常債を発行する際には財源的に有利なものを活用してきた結果、公債費に係る経常収支比率はグループ内平均を下回っている。</a:t>
          </a:r>
          <a:endParaRPr kumimoji="1" lang="en-US" altLang="ja-JP" sz="1200">
            <a:latin typeface="ＭＳ Ｐゴシック"/>
          </a:endParaRPr>
        </a:p>
        <a:p>
          <a:r>
            <a:rPr kumimoji="1" lang="ja-JP" altLang="en-US" sz="1200">
              <a:latin typeface="ＭＳ Ｐゴシック"/>
            </a:rPr>
            <a:t>なお、平成</a:t>
          </a:r>
          <a:r>
            <a:rPr kumimoji="1" lang="en-US" altLang="ja-JP" sz="1200">
              <a:latin typeface="ＭＳ Ｐゴシック"/>
            </a:rPr>
            <a:t>28</a:t>
          </a:r>
          <a:r>
            <a:rPr kumimoji="1" lang="ja-JP" altLang="en-US" sz="1200">
              <a:latin typeface="ＭＳ Ｐゴシック"/>
            </a:rPr>
            <a:t>年度においては、臨時財政対策債に係る元金償還額等が増加したため、前年度より</a:t>
          </a:r>
          <a:r>
            <a:rPr kumimoji="1" lang="en-US" altLang="ja-JP" sz="1200">
              <a:latin typeface="ＭＳ Ｐゴシック"/>
            </a:rPr>
            <a:t>1.3</a:t>
          </a:r>
          <a:r>
            <a:rPr kumimoji="1" lang="ja-JP" altLang="en-US" sz="1200">
              <a:latin typeface="ＭＳ Ｐゴシック"/>
            </a:rPr>
            <a:t>ポイントの増加となっている。</a:t>
          </a:r>
          <a:endParaRPr kumimoji="1" lang="en-US" altLang="ja-JP" sz="1200">
            <a:latin typeface="ＭＳ Ｐゴシック"/>
          </a:endParaRPr>
        </a:p>
        <a:p>
          <a:r>
            <a:rPr kumimoji="1" lang="ja-JP" altLang="en-US" sz="1200">
              <a:latin typeface="ＭＳ Ｐゴシック"/>
            </a:rPr>
            <a:t>今後も引き続き、公共事業の選択と集中の徹底等により通常債の発行を抑制するとともに、財源的に有利な通常債の発行に努める。</a:t>
          </a:r>
        </a:p>
      </xdr:txBody>
    </xdr:sp>
    <xdr:clientData/>
  </xdr:twoCellAnchor>
  <xdr:oneCellAnchor>
    <xdr:from>
      <xdr:col>1</xdr:col>
      <xdr:colOff>28575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a:extLst>
            <a:ext uri="{FF2B5EF4-FFF2-40B4-BE49-F238E27FC236}">
              <a16:creationId xmlns:a16="http://schemas.microsoft.com/office/drawing/2014/main" xmlns=""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a:extLst>
            <a:ext uri="{FF2B5EF4-FFF2-40B4-BE49-F238E27FC236}">
              <a16:creationId xmlns:a16="http://schemas.microsoft.com/office/drawing/2014/main" xmlns="" id="{00000000-0008-0000-0400-000056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a:extLst>
            <a:ext uri="{FF2B5EF4-FFF2-40B4-BE49-F238E27FC236}">
              <a16:creationId xmlns:a16="http://schemas.microsoft.com/office/drawing/2014/main" xmlns=""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115570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flipV="1">
          <a:off x="4826000" y="124714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54" name="公債費最小値テキスト">
          <a:extLst>
            <a:ext uri="{FF2B5EF4-FFF2-40B4-BE49-F238E27FC236}">
              <a16:creationId xmlns:a16="http://schemas.microsoft.com/office/drawing/2014/main" xmlns="" id="{00000000-0008-0000-0400-000062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56" name="公債費最大値テキスト">
          <a:extLst>
            <a:ext uri="{FF2B5EF4-FFF2-40B4-BE49-F238E27FC236}">
              <a16:creationId xmlns:a16="http://schemas.microsoft.com/office/drawing/2014/main" xmlns="" id="{00000000-0008-0000-0400-000064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115570</xdr:rowOff>
    </xdr:from>
    <xdr:to>
      <xdr:col>7</xdr:col>
      <xdr:colOff>15875</xdr:colOff>
      <xdr:row>75</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3987800" y="1263142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59" name="公債費平均値テキスト">
          <a:extLst>
            <a:ext uri="{FF2B5EF4-FFF2-40B4-BE49-F238E27FC236}">
              <a16:creationId xmlns:a16="http://schemas.microsoft.com/office/drawing/2014/main" xmlns="" id="{00000000-0008-0000-0400-000067010000}"/>
            </a:ext>
          </a:extLst>
        </xdr:cNvPr>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60" name="フローチャート : 判断 359">
          <a:extLst>
            <a:ext uri="{FF2B5EF4-FFF2-40B4-BE49-F238E27FC236}">
              <a16:creationId xmlns:a16="http://schemas.microsoft.com/office/drawing/2014/main" xmlns="" id="{00000000-0008-0000-0400-000068010000}"/>
            </a:ext>
          </a:extLst>
        </xdr:cNvPr>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1270</xdr:rowOff>
    </xdr:from>
    <xdr:to>
      <xdr:col>5</xdr:col>
      <xdr:colOff>549275</xdr:colOff>
      <xdr:row>73</xdr:row>
      <xdr:rowOff>115570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3098800" y="12517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7620</xdr:rowOff>
    </xdr:from>
    <xdr:to>
      <xdr:col>5</xdr:col>
      <xdr:colOff>600075</xdr:colOff>
      <xdr:row>78</xdr:row>
      <xdr:rowOff>109220</xdr:rowOff>
    </xdr:to>
    <xdr:sp macro="" textlink="">
      <xdr:nvSpPr>
        <xdr:cNvPr id="362" name="フローチャート : 判断 361">
          <a:extLst>
            <a:ext uri="{FF2B5EF4-FFF2-40B4-BE49-F238E27FC236}">
              <a16:creationId xmlns:a16="http://schemas.microsoft.com/office/drawing/2014/main" xmlns="" id="{00000000-0008-0000-0400-00006A010000}"/>
            </a:ext>
          </a:extLst>
        </xdr:cNvPr>
        <xdr:cNvSpPr/>
      </xdr:nvSpPr>
      <xdr:spPr>
        <a:xfrm>
          <a:off x="3937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93997</xdr:rowOff>
    </xdr:from>
    <xdr:ext cx="7366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1270</xdr:rowOff>
    </xdr:from>
    <xdr:to>
      <xdr:col>4</xdr:col>
      <xdr:colOff>346075</xdr:colOff>
      <xdr:row>73</xdr:row>
      <xdr:rowOff>69850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2209800" y="12517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121920</xdr:rowOff>
    </xdr:from>
    <xdr:to>
      <xdr:col>4</xdr:col>
      <xdr:colOff>396875</xdr:colOff>
      <xdr:row>77</xdr:row>
      <xdr:rowOff>52070</xdr:rowOff>
    </xdr:to>
    <xdr:sp macro="" textlink="">
      <xdr:nvSpPr>
        <xdr:cNvPr id="365" name="フローチャート : 判断 364">
          <a:extLst>
            <a:ext uri="{FF2B5EF4-FFF2-40B4-BE49-F238E27FC236}">
              <a16:creationId xmlns:a16="http://schemas.microsoft.com/office/drawing/2014/main" xmlns="" id="{00000000-0008-0000-0400-00006D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36847</xdr:rowOff>
    </xdr:from>
    <xdr:ext cx="762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46990</xdr:rowOff>
    </xdr:from>
    <xdr:to>
      <xdr:col>3</xdr:col>
      <xdr:colOff>142875</xdr:colOff>
      <xdr:row>73</xdr:row>
      <xdr:rowOff>69850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1320800" y="12562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110489</xdr:rowOff>
    </xdr:from>
    <xdr:to>
      <xdr:col>3</xdr:col>
      <xdr:colOff>193675</xdr:colOff>
      <xdr:row>80</xdr:row>
      <xdr:rowOff>40639</xdr:rowOff>
    </xdr:to>
    <xdr:sp macro="" textlink="">
      <xdr:nvSpPr>
        <xdr:cNvPr id="368" name="フローチャート : 判断 367">
          <a:extLst>
            <a:ext uri="{FF2B5EF4-FFF2-40B4-BE49-F238E27FC236}">
              <a16:creationId xmlns:a16="http://schemas.microsoft.com/office/drawing/2014/main" xmlns="" id="{00000000-0008-0000-0400-000070010000}"/>
            </a:ext>
          </a:extLst>
        </xdr:cNvPr>
        <xdr:cNvSpPr/>
      </xdr:nvSpPr>
      <xdr:spPr>
        <a:xfrm>
          <a:off x="2159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25416</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0" name="フローチャート : 判断 369">
          <a:extLst>
            <a:ext uri="{FF2B5EF4-FFF2-40B4-BE49-F238E27FC236}">
              <a16:creationId xmlns:a16="http://schemas.microsoft.com/office/drawing/2014/main" xmlns="" id="{00000000-0008-0000-0400-000072010000}"/>
            </a:ext>
          </a:extLst>
        </xdr:cNvPr>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19050</xdr:rowOff>
    </xdr:from>
    <xdr:to>
      <xdr:col>7</xdr:col>
      <xdr:colOff>66675</xdr:colOff>
      <xdr:row>75</xdr:row>
      <xdr:rowOff>120650</xdr:rowOff>
    </xdr:to>
    <xdr:sp macro="" textlink="">
      <xdr:nvSpPr>
        <xdr:cNvPr id="377" name="円/楕円 376">
          <a:extLst>
            <a:ext uri="{FF2B5EF4-FFF2-40B4-BE49-F238E27FC236}">
              <a16:creationId xmlns:a16="http://schemas.microsoft.com/office/drawing/2014/main" xmlns="" id="{00000000-0008-0000-0400-000079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35577</xdr:rowOff>
    </xdr:from>
    <xdr:ext cx="762000" cy="259045"/>
    <xdr:sp macro="" textlink="">
      <xdr:nvSpPr>
        <xdr:cNvPr id="378" name="公債費該当値テキスト">
          <a:extLst>
            <a:ext uri="{FF2B5EF4-FFF2-40B4-BE49-F238E27FC236}">
              <a16:creationId xmlns:a16="http://schemas.microsoft.com/office/drawing/2014/main" xmlns="" id="{00000000-0008-0000-0400-00007A010000}"/>
            </a:ext>
          </a:extLst>
        </xdr:cNvPr>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64770</xdr:rowOff>
    </xdr:from>
    <xdr:to>
      <xdr:col>5</xdr:col>
      <xdr:colOff>600075</xdr:colOff>
      <xdr:row>73</xdr:row>
      <xdr:rowOff>166370</xdr:rowOff>
    </xdr:to>
    <xdr:sp macro="" textlink="">
      <xdr:nvSpPr>
        <xdr:cNvPr id="379" name="円/楕円 378">
          <a:extLst>
            <a:ext uri="{FF2B5EF4-FFF2-40B4-BE49-F238E27FC236}">
              <a16:creationId xmlns:a16="http://schemas.microsoft.com/office/drawing/2014/main" xmlns="" id="{00000000-0008-0000-0400-00007B010000}"/>
            </a:ext>
          </a:extLst>
        </xdr:cNvPr>
        <xdr:cNvSpPr/>
      </xdr:nvSpPr>
      <xdr:spPr>
        <a:xfrm>
          <a:off x="3937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5097</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72</xdr:row>
      <xdr:rowOff>121920</xdr:rowOff>
    </xdr:from>
    <xdr:to>
      <xdr:col>4</xdr:col>
      <xdr:colOff>396875</xdr:colOff>
      <xdr:row>73</xdr:row>
      <xdr:rowOff>52070</xdr:rowOff>
    </xdr:to>
    <xdr:sp macro="" textlink="">
      <xdr:nvSpPr>
        <xdr:cNvPr id="381" name="円/楕円 380">
          <a:extLst>
            <a:ext uri="{FF2B5EF4-FFF2-40B4-BE49-F238E27FC236}">
              <a16:creationId xmlns:a16="http://schemas.microsoft.com/office/drawing/2014/main" xmlns="" id="{00000000-0008-0000-0400-00007D010000}"/>
            </a:ext>
          </a:extLst>
        </xdr:cNvPr>
        <xdr:cNvSpPr/>
      </xdr:nvSpPr>
      <xdr:spPr>
        <a:xfrm>
          <a:off x="3048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62247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717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19050</xdr:rowOff>
    </xdr:from>
    <xdr:to>
      <xdr:col>3</xdr:col>
      <xdr:colOff>193675</xdr:colOff>
      <xdr:row>73</xdr:row>
      <xdr:rowOff>120650</xdr:rowOff>
    </xdr:to>
    <xdr:sp macro="" textlink="">
      <xdr:nvSpPr>
        <xdr:cNvPr id="383" name="円/楕円 382">
          <a:extLst>
            <a:ext uri="{FF2B5EF4-FFF2-40B4-BE49-F238E27FC236}">
              <a16:creationId xmlns:a16="http://schemas.microsoft.com/office/drawing/2014/main" xmlns="" id="{00000000-0008-0000-0400-00007F010000}"/>
            </a:ext>
          </a:extLst>
        </xdr:cNvPr>
        <xdr:cNvSpPr/>
      </xdr:nvSpPr>
      <xdr:spPr>
        <a:xfrm>
          <a:off x="2159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130827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828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72</xdr:row>
      <xdr:rowOff>167640</xdr:rowOff>
    </xdr:from>
    <xdr:to>
      <xdr:col>1</xdr:col>
      <xdr:colOff>676275</xdr:colOff>
      <xdr:row>73</xdr:row>
      <xdr:rowOff>97790</xdr:rowOff>
    </xdr:to>
    <xdr:sp macro="" textlink="">
      <xdr:nvSpPr>
        <xdr:cNvPr id="385" name="円/楕円 384">
          <a:extLst>
            <a:ext uri="{FF2B5EF4-FFF2-40B4-BE49-F238E27FC236}">
              <a16:creationId xmlns:a16="http://schemas.microsoft.com/office/drawing/2014/main" xmlns="" id="{00000000-0008-0000-0400-000081010000}"/>
            </a:ext>
          </a:extLst>
        </xdr:cNvPr>
        <xdr:cNvSpPr/>
      </xdr:nvSpPr>
      <xdr:spPr>
        <a:xfrm>
          <a:off x="1270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107967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939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7" name="正方形/長方形 386">
          <a:extLst>
            <a:ext uri="{FF2B5EF4-FFF2-40B4-BE49-F238E27FC236}">
              <a16:creationId xmlns:a16="http://schemas.microsoft.com/office/drawing/2014/main" xmlns=""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公債費以外に係る経常収支比率がグループ内平均を上回っているのは、補助費等が他団体と比べて高いことによる。今後も補助金の見直し等を行い、経常的な経費の抑制に努める。</a:t>
          </a:r>
        </a:p>
      </xdr:txBody>
    </xdr:sp>
    <xdr:clientData/>
  </xdr:twoCellAnchor>
  <xdr:oneCellAnchor>
    <xdr:from>
      <xdr:col>18</xdr:col>
      <xdr:colOff>34925</xdr:colOff>
      <xdr:row>69</xdr:row>
      <xdr:rowOff>107950</xdr:rowOff>
    </xdr:from>
    <xdr:ext cx="298543" cy="225703"/>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7" name="直線コネクタ 396">
          <a:extLst>
            <a:ext uri="{FF2B5EF4-FFF2-40B4-BE49-F238E27FC236}">
              <a16:creationId xmlns:a16="http://schemas.microsoft.com/office/drawing/2014/main" xmlns=""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9" name="直線コネクタ 398">
          <a:extLst>
            <a:ext uri="{FF2B5EF4-FFF2-40B4-BE49-F238E27FC236}">
              <a16:creationId xmlns:a16="http://schemas.microsoft.com/office/drawing/2014/main" xmlns="" id="{00000000-0008-0000-0400-00008F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3" name="公債費以外グラフ枠">
          <a:extLst>
            <a:ext uri="{FF2B5EF4-FFF2-40B4-BE49-F238E27FC236}">
              <a16:creationId xmlns:a16="http://schemas.microsoft.com/office/drawing/2014/main" xmlns=""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53522</xdr:rowOff>
    </xdr:from>
    <xdr:to>
      <xdr:col>24</xdr:col>
      <xdr:colOff>22225</xdr:colOff>
      <xdr:row>81</xdr:row>
      <xdr:rowOff>69850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flipV="1">
          <a:off x="16510000" y="12569372"/>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41927</xdr:rowOff>
    </xdr:from>
    <xdr:ext cx="762000" cy="259045"/>
    <xdr:sp macro="" textlink="">
      <xdr:nvSpPr>
        <xdr:cNvPr id="415" name="公債費以外最小値テキスト">
          <a:extLst>
            <a:ext uri="{FF2B5EF4-FFF2-40B4-BE49-F238E27FC236}">
              <a16:creationId xmlns:a16="http://schemas.microsoft.com/office/drawing/2014/main" xmlns="" id="{00000000-0008-0000-0400-00009F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619125</xdr:colOff>
      <xdr:row>81</xdr:row>
      <xdr:rowOff>69850</xdr:rowOff>
    </xdr:from>
    <xdr:to>
      <xdr:col>24</xdr:col>
      <xdr:colOff>111125</xdr:colOff>
      <xdr:row>81</xdr:row>
      <xdr:rowOff>69850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139899</xdr:rowOff>
    </xdr:from>
    <xdr:ext cx="762000" cy="259045"/>
    <xdr:sp macro="" textlink="">
      <xdr:nvSpPr>
        <xdr:cNvPr id="417" name="公債費以外最大値テキスト">
          <a:extLst>
            <a:ext uri="{FF2B5EF4-FFF2-40B4-BE49-F238E27FC236}">
              <a16:creationId xmlns:a16="http://schemas.microsoft.com/office/drawing/2014/main" xmlns="" id="{00000000-0008-0000-0400-0000A1010000}"/>
            </a:ext>
          </a:extLst>
        </xdr:cNvPr>
        <xdr:cNvSpPr txBox="1"/>
      </xdr:nvSpPr>
      <xdr:spPr>
        <a:xfrm>
          <a:off x="165989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619125</xdr:colOff>
      <xdr:row>73</xdr:row>
      <xdr:rowOff>53522</xdr:rowOff>
    </xdr:from>
    <xdr:to>
      <xdr:col>24</xdr:col>
      <xdr:colOff>111125</xdr:colOff>
      <xdr:row>73</xdr:row>
      <xdr:rowOff>53522</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6421100" y="1256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76</xdr:row>
      <xdr:rowOff>61686</xdr:rowOff>
    </xdr:from>
    <xdr:to>
      <xdr:col>24</xdr:col>
      <xdr:colOff>22225</xdr:colOff>
      <xdr:row>78</xdr:row>
      <xdr:rowOff>45357</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5671800" y="13091886"/>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92727</xdr:rowOff>
    </xdr:from>
    <xdr:ext cx="762000" cy="259045"/>
    <xdr:sp macro="" textlink="">
      <xdr:nvSpPr>
        <xdr:cNvPr id="420" name="公債費以外平均値テキスト">
          <a:extLst>
            <a:ext uri="{FF2B5EF4-FFF2-40B4-BE49-F238E27FC236}">
              <a16:creationId xmlns:a16="http://schemas.microsoft.com/office/drawing/2014/main" xmlns="" id="{00000000-0008-0000-0400-0000A4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76200</xdr:rowOff>
    </xdr:from>
    <xdr:to>
      <xdr:col>24</xdr:col>
      <xdr:colOff>73025</xdr:colOff>
      <xdr:row>77</xdr:row>
      <xdr:rowOff>6350</xdr:rowOff>
    </xdr:to>
    <xdr:sp macro="" textlink="">
      <xdr:nvSpPr>
        <xdr:cNvPr id="421" name="フローチャート : 判断 420">
          <a:extLst>
            <a:ext uri="{FF2B5EF4-FFF2-40B4-BE49-F238E27FC236}">
              <a16:creationId xmlns:a16="http://schemas.microsoft.com/office/drawing/2014/main" xmlns="" id="{00000000-0008-0000-0400-0000A5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76</xdr:row>
      <xdr:rowOff>61686</xdr:rowOff>
    </xdr:from>
    <xdr:to>
      <xdr:col>22</xdr:col>
      <xdr:colOff>555625</xdr:colOff>
      <xdr:row>76</xdr:row>
      <xdr:rowOff>127000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flipV="1">
          <a:off x="14782800" y="130918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74</xdr:row>
      <xdr:rowOff>92528</xdr:rowOff>
    </xdr:from>
    <xdr:to>
      <xdr:col>22</xdr:col>
      <xdr:colOff>606425</xdr:colOff>
      <xdr:row>75</xdr:row>
      <xdr:rowOff>22678</xdr:rowOff>
    </xdr:to>
    <xdr:sp macro="" textlink="">
      <xdr:nvSpPr>
        <xdr:cNvPr id="423" name="フローチャート : 判断 422">
          <a:extLst>
            <a:ext uri="{FF2B5EF4-FFF2-40B4-BE49-F238E27FC236}">
              <a16:creationId xmlns:a16="http://schemas.microsoft.com/office/drawing/2014/main" xmlns="" id="{00000000-0008-0000-0400-0000A7010000}"/>
            </a:ext>
          </a:extLst>
        </xdr:cNvPr>
        <xdr:cNvSpPr/>
      </xdr:nvSpPr>
      <xdr:spPr>
        <a:xfrm>
          <a:off x="15621000" y="1277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32855</xdr:rowOff>
    </xdr:from>
    <xdr:ext cx="7366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5290800" y="1254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149225</xdr:colOff>
      <xdr:row>74</xdr:row>
      <xdr:rowOff>159657</xdr:rowOff>
    </xdr:from>
    <xdr:to>
      <xdr:col>21</xdr:col>
      <xdr:colOff>352425</xdr:colOff>
      <xdr:row>76</xdr:row>
      <xdr:rowOff>127000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3893800" y="1284695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75</xdr:row>
      <xdr:rowOff>35378</xdr:rowOff>
    </xdr:from>
    <xdr:to>
      <xdr:col>21</xdr:col>
      <xdr:colOff>403225</xdr:colOff>
      <xdr:row>75</xdr:row>
      <xdr:rowOff>136978</xdr:rowOff>
    </xdr:to>
    <xdr:sp macro="" textlink="">
      <xdr:nvSpPr>
        <xdr:cNvPr id="426" name="フローチャート : 判断 425">
          <a:extLst>
            <a:ext uri="{FF2B5EF4-FFF2-40B4-BE49-F238E27FC236}">
              <a16:creationId xmlns:a16="http://schemas.microsoft.com/office/drawing/2014/main" xmlns="" id="{00000000-0008-0000-0400-0000AA010000}"/>
            </a:ext>
          </a:extLst>
        </xdr:cNvPr>
        <xdr:cNvSpPr/>
      </xdr:nvSpPr>
      <xdr:spPr>
        <a:xfrm>
          <a:off x="147320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147155</xdr:rowOff>
    </xdr:from>
    <xdr:ext cx="762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4401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159657</xdr:rowOff>
    </xdr:from>
    <xdr:to>
      <xdr:col>20</xdr:col>
      <xdr:colOff>149225</xdr:colOff>
      <xdr:row>77</xdr:row>
      <xdr:rowOff>135164</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flipV="1">
          <a:off x="13004800" y="12846957"/>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72</xdr:row>
      <xdr:rowOff>125185</xdr:rowOff>
    </xdr:from>
    <xdr:to>
      <xdr:col>20</xdr:col>
      <xdr:colOff>200025</xdr:colOff>
      <xdr:row>73</xdr:row>
      <xdr:rowOff>55335</xdr:rowOff>
    </xdr:to>
    <xdr:sp macro="" textlink="">
      <xdr:nvSpPr>
        <xdr:cNvPr id="429" name="フローチャート : 判断 428">
          <a:extLst>
            <a:ext uri="{FF2B5EF4-FFF2-40B4-BE49-F238E27FC236}">
              <a16:creationId xmlns:a16="http://schemas.microsoft.com/office/drawing/2014/main" xmlns="" id="{00000000-0008-0000-0400-0000AD010000}"/>
            </a:ext>
          </a:extLst>
        </xdr:cNvPr>
        <xdr:cNvSpPr/>
      </xdr:nvSpPr>
      <xdr:spPr>
        <a:xfrm>
          <a:off x="13843000" y="1246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65512</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3512800" y="1223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117022</xdr:rowOff>
    </xdr:from>
    <xdr:to>
      <xdr:col>18</xdr:col>
      <xdr:colOff>682625</xdr:colOff>
      <xdr:row>74</xdr:row>
      <xdr:rowOff>47172</xdr:rowOff>
    </xdr:to>
    <xdr:sp macro="" textlink="">
      <xdr:nvSpPr>
        <xdr:cNvPr id="431" name="フローチャート : 判断 430">
          <a:extLst>
            <a:ext uri="{FF2B5EF4-FFF2-40B4-BE49-F238E27FC236}">
              <a16:creationId xmlns:a16="http://schemas.microsoft.com/office/drawing/2014/main" xmlns="" id="{00000000-0008-0000-0400-0000AF010000}"/>
            </a:ext>
          </a:extLst>
        </xdr:cNvPr>
        <xdr:cNvSpPr/>
      </xdr:nvSpPr>
      <xdr:spPr>
        <a:xfrm>
          <a:off x="12954000" y="1263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57349</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2623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77</xdr:row>
      <xdr:rowOff>166007</xdr:rowOff>
    </xdr:from>
    <xdr:to>
      <xdr:col>24</xdr:col>
      <xdr:colOff>73025</xdr:colOff>
      <xdr:row>78</xdr:row>
      <xdr:rowOff>96157</xdr:rowOff>
    </xdr:to>
    <xdr:sp macro="" textlink="">
      <xdr:nvSpPr>
        <xdr:cNvPr id="438" name="円/楕円 437">
          <a:extLst>
            <a:ext uri="{FF2B5EF4-FFF2-40B4-BE49-F238E27FC236}">
              <a16:creationId xmlns:a16="http://schemas.microsoft.com/office/drawing/2014/main" xmlns="" id="{00000000-0008-0000-0400-0000B6010000}"/>
            </a:ext>
          </a:extLst>
        </xdr:cNvPr>
        <xdr:cNvSpPr/>
      </xdr:nvSpPr>
      <xdr:spPr>
        <a:xfrm>
          <a:off x="164592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77</xdr:row>
      <xdr:rowOff>138084</xdr:rowOff>
    </xdr:from>
    <xdr:ext cx="762000" cy="259045"/>
    <xdr:sp macro="" textlink="">
      <xdr:nvSpPr>
        <xdr:cNvPr id="439" name="公債費以外該当値テキスト">
          <a:extLst>
            <a:ext uri="{FF2B5EF4-FFF2-40B4-BE49-F238E27FC236}">
              <a16:creationId xmlns:a16="http://schemas.microsoft.com/office/drawing/2014/main" xmlns="" id="{00000000-0008-0000-0400-0000B7010000}"/>
            </a:ext>
          </a:extLst>
        </xdr:cNvPr>
        <xdr:cNvSpPr txBox="1"/>
      </xdr:nvSpPr>
      <xdr:spPr>
        <a:xfrm>
          <a:off x="165989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10886</xdr:rowOff>
    </xdr:from>
    <xdr:to>
      <xdr:col>22</xdr:col>
      <xdr:colOff>606425</xdr:colOff>
      <xdr:row>76</xdr:row>
      <xdr:rowOff>112486</xdr:rowOff>
    </xdr:to>
    <xdr:sp macro="" textlink="">
      <xdr:nvSpPr>
        <xdr:cNvPr id="440" name="円/楕円 439">
          <a:extLst>
            <a:ext uri="{FF2B5EF4-FFF2-40B4-BE49-F238E27FC236}">
              <a16:creationId xmlns:a16="http://schemas.microsoft.com/office/drawing/2014/main" xmlns="" id="{00000000-0008-0000-0400-0000B8010000}"/>
            </a:ext>
          </a:extLst>
        </xdr:cNvPr>
        <xdr:cNvSpPr/>
      </xdr:nvSpPr>
      <xdr:spPr>
        <a:xfrm>
          <a:off x="15621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97263</xdr:rowOff>
    </xdr:from>
    <xdr:ext cx="7366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290800" y="1312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21</xdr:col>
      <xdr:colOff>301625</xdr:colOff>
      <xdr:row>76</xdr:row>
      <xdr:rowOff>76200</xdr:rowOff>
    </xdr:from>
    <xdr:to>
      <xdr:col>21</xdr:col>
      <xdr:colOff>403225</xdr:colOff>
      <xdr:row>77</xdr:row>
      <xdr:rowOff>6350</xdr:rowOff>
    </xdr:to>
    <xdr:sp macro="" textlink="">
      <xdr:nvSpPr>
        <xdr:cNvPr id="442" name="円/楕円 441">
          <a:extLst>
            <a:ext uri="{FF2B5EF4-FFF2-40B4-BE49-F238E27FC236}">
              <a16:creationId xmlns:a16="http://schemas.microsoft.com/office/drawing/2014/main" xmlns="" id="{00000000-0008-0000-0400-0000BA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162577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108857</xdr:rowOff>
    </xdr:from>
    <xdr:to>
      <xdr:col>20</xdr:col>
      <xdr:colOff>200025</xdr:colOff>
      <xdr:row>75</xdr:row>
      <xdr:rowOff>39007</xdr:rowOff>
    </xdr:to>
    <xdr:sp macro="" textlink="">
      <xdr:nvSpPr>
        <xdr:cNvPr id="444" name="円/楕円 443">
          <a:extLst>
            <a:ext uri="{FF2B5EF4-FFF2-40B4-BE49-F238E27FC236}">
              <a16:creationId xmlns:a16="http://schemas.microsoft.com/office/drawing/2014/main" xmlns="" id="{00000000-0008-0000-0400-0000BC010000}"/>
            </a:ext>
          </a:extLst>
        </xdr:cNvPr>
        <xdr:cNvSpPr/>
      </xdr:nvSpPr>
      <xdr:spPr>
        <a:xfrm>
          <a:off x="13843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23784</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512800" y="128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581025</xdr:colOff>
      <xdr:row>77</xdr:row>
      <xdr:rowOff>84364</xdr:rowOff>
    </xdr:from>
    <xdr:to>
      <xdr:col>18</xdr:col>
      <xdr:colOff>682625</xdr:colOff>
      <xdr:row>78</xdr:row>
      <xdr:rowOff>14514</xdr:rowOff>
    </xdr:to>
    <xdr:sp macro="" textlink="">
      <xdr:nvSpPr>
        <xdr:cNvPr id="446" name="円/楕円 445">
          <a:extLst>
            <a:ext uri="{FF2B5EF4-FFF2-40B4-BE49-F238E27FC236}">
              <a16:creationId xmlns:a16="http://schemas.microsoft.com/office/drawing/2014/main" xmlns="" id="{00000000-0008-0000-0400-0000BE010000}"/>
            </a:ext>
          </a:extLst>
        </xdr:cNvPr>
        <xdr:cNvSpPr/>
      </xdr:nvSpPr>
      <xdr:spPr>
        <a:xfrm>
          <a:off x="12954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170741</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2623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28915</xdr:rowOff>
    </xdr:from>
    <xdr:to>
      <xdr:col>4</xdr:col>
      <xdr:colOff>1117600</xdr:colOff>
      <xdr:row>18</xdr:row>
      <xdr:rowOff>54747</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133940"/>
          <a:ext cx="0" cy="10545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26824</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1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96,372</a:t>
          </a:r>
          <a:endParaRPr kumimoji="1" lang="ja-JP" altLang="en-US" sz="1000" b="1">
            <a:latin typeface="ＭＳ Ｐゴシック"/>
          </a:endParaRPr>
        </a:p>
      </xdr:txBody>
    </xdr:sp>
    <xdr:clientData/>
  </xdr:oneCellAnchor>
  <xdr:twoCellAnchor>
    <xdr:from>
      <xdr:col>4</xdr:col>
      <xdr:colOff>1028700</xdr:colOff>
      <xdr:row>18</xdr:row>
      <xdr:rowOff>54747</xdr:rowOff>
    </xdr:from>
    <xdr:to>
      <xdr:col>5</xdr:col>
      <xdr:colOff>73025</xdr:colOff>
      <xdr:row>18</xdr:row>
      <xdr:rowOff>54747</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188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115292</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7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119,437</a:t>
          </a:r>
          <a:endParaRPr kumimoji="1" lang="ja-JP" altLang="en-US" sz="1000" b="1">
            <a:latin typeface="ＭＳ Ｐゴシック"/>
          </a:endParaRPr>
        </a:p>
      </xdr:txBody>
    </xdr:sp>
    <xdr:clientData/>
  </xdr:oneCellAnchor>
  <xdr:twoCellAnchor>
    <xdr:from>
      <xdr:col>4</xdr:col>
      <xdr:colOff>1028700</xdr:colOff>
      <xdr:row>12</xdr:row>
      <xdr:rowOff>28915</xdr:rowOff>
    </xdr:from>
    <xdr:to>
      <xdr:col>5</xdr:col>
      <xdr:colOff>73025</xdr:colOff>
      <xdr:row>12</xdr:row>
      <xdr:rowOff>28915</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133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54747</xdr:rowOff>
    </xdr:from>
    <xdr:to>
      <xdr:col>4</xdr:col>
      <xdr:colOff>1117600</xdr:colOff>
      <xdr:row>18</xdr:row>
      <xdr:rowOff>66543</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3188472"/>
          <a:ext cx="647700" cy="11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13</xdr:row>
      <xdr:rowOff>36339</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312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111,025</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19812</xdr:rowOff>
    </xdr:from>
    <xdr:to>
      <xdr:col>5</xdr:col>
      <xdr:colOff>34925</xdr:colOff>
      <xdr:row>14</xdr:row>
      <xdr:rowOff>121412</xdr:rowOff>
    </xdr:to>
    <xdr:sp macro="" textlink="">
      <xdr:nvSpPr>
        <xdr:cNvPr id="50" name="フローチャート : 判断 49">
          <a:extLst>
            <a:ext uri="{FF2B5EF4-FFF2-40B4-BE49-F238E27FC236}">
              <a16:creationId xmlns:a16="http://schemas.microsoft.com/office/drawing/2014/main" xmlns="" id="{00000000-0008-0000-0500-000032000000}"/>
            </a:ext>
          </a:extLst>
        </xdr:cNvPr>
        <xdr:cNvSpPr/>
      </xdr:nvSpPr>
      <xdr:spPr bwMode="auto">
        <a:xfrm>
          <a:off x="5600700" y="2467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163652</xdr:rowOff>
    </xdr:from>
    <xdr:to>
      <xdr:col>4</xdr:col>
      <xdr:colOff>469900</xdr:colOff>
      <xdr:row>18</xdr:row>
      <xdr:rowOff>66543</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4305300" y="3125927"/>
          <a:ext cx="698500" cy="74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58720</xdr:rowOff>
    </xdr:from>
    <xdr:to>
      <xdr:col>4</xdr:col>
      <xdr:colOff>520700</xdr:colOff>
      <xdr:row>14</xdr:row>
      <xdr:rowOff>160320</xdr:rowOff>
    </xdr:to>
    <xdr:sp macro="" textlink="">
      <xdr:nvSpPr>
        <xdr:cNvPr id="52" name="フローチャート : 判断 51">
          <a:extLst>
            <a:ext uri="{FF2B5EF4-FFF2-40B4-BE49-F238E27FC236}">
              <a16:creationId xmlns:a16="http://schemas.microsoft.com/office/drawing/2014/main" xmlns="" id="{00000000-0008-0000-0500-000034000000}"/>
            </a:ext>
          </a:extLst>
        </xdr:cNvPr>
        <xdr:cNvSpPr/>
      </xdr:nvSpPr>
      <xdr:spPr bwMode="auto">
        <a:xfrm>
          <a:off x="4953000" y="2506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170497</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2275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110,174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163652</xdr:rowOff>
    </xdr:from>
    <xdr:to>
      <xdr:col>3</xdr:col>
      <xdr:colOff>904875</xdr:colOff>
      <xdr:row>19</xdr:row>
      <xdr:rowOff>29007</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3125927"/>
          <a:ext cx="698500" cy="208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168311</xdr:rowOff>
    </xdr:from>
    <xdr:to>
      <xdr:col>3</xdr:col>
      <xdr:colOff>955675</xdr:colOff>
      <xdr:row>14</xdr:row>
      <xdr:rowOff>98461</xdr:rowOff>
    </xdr:to>
    <xdr:sp macro="" textlink="">
      <xdr:nvSpPr>
        <xdr:cNvPr id="55" name="フローチャート : 判断 54">
          <a:extLst>
            <a:ext uri="{FF2B5EF4-FFF2-40B4-BE49-F238E27FC236}">
              <a16:creationId xmlns:a16="http://schemas.microsoft.com/office/drawing/2014/main" xmlns="" id="{00000000-0008-0000-0500-000037000000}"/>
            </a:ext>
          </a:extLst>
        </xdr:cNvPr>
        <xdr:cNvSpPr/>
      </xdr:nvSpPr>
      <xdr:spPr bwMode="auto">
        <a:xfrm>
          <a:off x="4254500" y="2444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108638</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221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99736</xdr:rowOff>
    </xdr:from>
    <xdr:to>
      <xdr:col>3</xdr:col>
      <xdr:colOff>206375</xdr:colOff>
      <xdr:row>19</xdr:row>
      <xdr:rowOff>29007</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a:off x="2908300" y="3062011"/>
          <a:ext cx="698500" cy="272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142113</xdr:rowOff>
    </xdr:from>
    <xdr:to>
      <xdr:col>3</xdr:col>
      <xdr:colOff>257175</xdr:colOff>
      <xdr:row>14</xdr:row>
      <xdr:rowOff>72263</xdr:rowOff>
    </xdr:to>
    <xdr:sp macro="" textlink="">
      <xdr:nvSpPr>
        <xdr:cNvPr id="58" name="フローチャート : 判断 57">
          <a:extLst>
            <a:ext uri="{FF2B5EF4-FFF2-40B4-BE49-F238E27FC236}">
              <a16:creationId xmlns:a16="http://schemas.microsoft.com/office/drawing/2014/main" xmlns="" id="{00000000-0008-0000-0500-00003A000000}"/>
            </a:ext>
          </a:extLst>
        </xdr:cNvPr>
        <xdr:cNvSpPr/>
      </xdr:nvSpPr>
      <xdr:spPr bwMode="auto">
        <a:xfrm>
          <a:off x="3556000" y="2418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82440</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218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3216</xdr:rowOff>
    </xdr:from>
    <xdr:to>
      <xdr:col>2</xdr:col>
      <xdr:colOff>692150</xdr:colOff>
      <xdr:row>13</xdr:row>
      <xdr:rowOff>104816</xdr:rowOff>
    </xdr:to>
    <xdr:sp macro="" textlink="">
      <xdr:nvSpPr>
        <xdr:cNvPr id="60" name="フローチャート : 判断 59">
          <a:extLst>
            <a:ext uri="{FF2B5EF4-FFF2-40B4-BE49-F238E27FC236}">
              <a16:creationId xmlns:a16="http://schemas.microsoft.com/office/drawing/2014/main" xmlns="" id="{00000000-0008-0000-0500-00003C000000}"/>
            </a:ext>
          </a:extLst>
        </xdr:cNvPr>
        <xdr:cNvSpPr/>
      </xdr:nvSpPr>
      <xdr:spPr bwMode="auto">
        <a:xfrm>
          <a:off x="2857500" y="2279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114993</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20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3947</xdr:rowOff>
    </xdr:from>
    <xdr:to>
      <xdr:col>5</xdr:col>
      <xdr:colOff>34925</xdr:colOff>
      <xdr:row>18</xdr:row>
      <xdr:rowOff>105547</xdr:rowOff>
    </xdr:to>
    <xdr:sp macro="" textlink="">
      <xdr:nvSpPr>
        <xdr:cNvPr id="67" name="円/楕円 66">
          <a:extLst>
            <a:ext uri="{FF2B5EF4-FFF2-40B4-BE49-F238E27FC236}">
              <a16:creationId xmlns:a16="http://schemas.microsoft.com/office/drawing/2014/main" xmlns="" id="{00000000-0008-0000-0500-000043000000}"/>
            </a:ext>
          </a:extLst>
        </xdr:cNvPr>
        <xdr:cNvSpPr/>
      </xdr:nvSpPr>
      <xdr:spPr bwMode="auto">
        <a:xfrm>
          <a:off x="5600700" y="3137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83974</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304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96,372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15743</xdr:rowOff>
    </xdr:from>
    <xdr:to>
      <xdr:col>4</xdr:col>
      <xdr:colOff>520700</xdr:colOff>
      <xdr:row>18</xdr:row>
      <xdr:rowOff>117343</xdr:rowOff>
    </xdr:to>
    <xdr:sp macro="" textlink="">
      <xdr:nvSpPr>
        <xdr:cNvPr id="69" name="円/楕円 68">
          <a:extLst>
            <a:ext uri="{FF2B5EF4-FFF2-40B4-BE49-F238E27FC236}">
              <a16:creationId xmlns:a16="http://schemas.microsoft.com/office/drawing/2014/main" xmlns="" id="{00000000-0008-0000-0500-000045000000}"/>
            </a:ext>
          </a:extLst>
        </xdr:cNvPr>
        <xdr:cNvSpPr/>
      </xdr:nvSpPr>
      <xdr:spPr bwMode="auto">
        <a:xfrm>
          <a:off x="4953000" y="3149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102120</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3235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96,114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112852</xdr:rowOff>
    </xdr:from>
    <xdr:to>
      <xdr:col>3</xdr:col>
      <xdr:colOff>955675</xdr:colOff>
      <xdr:row>18</xdr:row>
      <xdr:rowOff>43002</xdr:rowOff>
    </xdr:to>
    <xdr:sp macro="" textlink="">
      <xdr:nvSpPr>
        <xdr:cNvPr id="71" name="円/楕円 70">
          <a:extLst>
            <a:ext uri="{FF2B5EF4-FFF2-40B4-BE49-F238E27FC236}">
              <a16:creationId xmlns:a16="http://schemas.microsoft.com/office/drawing/2014/main" xmlns="" id="{00000000-0008-0000-0500-000047000000}"/>
            </a:ext>
          </a:extLst>
        </xdr:cNvPr>
        <xdr:cNvSpPr/>
      </xdr:nvSpPr>
      <xdr:spPr bwMode="auto">
        <a:xfrm>
          <a:off x="4254500" y="3075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27779</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316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97,740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149657</xdr:rowOff>
    </xdr:from>
    <xdr:to>
      <xdr:col>3</xdr:col>
      <xdr:colOff>257175</xdr:colOff>
      <xdr:row>19</xdr:row>
      <xdr:rowOff>79807</xdr:rowOff>
    </xdr:to>
    <xdr:sp macro="" textlink="">
      <xdr:nvSpPr>
        <xdr:cNvPr id="73" name="円/楕円 72">
          <a:extLst>
            <a:ext uri="{FF2B5EF4-FFF2-40B4-BE49-F238E27FC236}">
              <a16:creationId xmlns:a16="http://schemas.microsoft.com/office/drawing/2014/main" xmlns="" id="{00000000-0008-0000-0500-000049000000}"/>
            </a:ext>
          </a:extLst>
        </xdr:cNvPr>
        <xdr:cNvSpPr/>
      </xdr:nvSpPr>
      <xdr:spPr bwMode="auto">
        <a:xfrm>
          <a:off x="3556000" y="3283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64584</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336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93,185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48936</xdr:rowOff>
    </xdr:from>
    <xdr:to>
      <xdr:col>2</xdr:col>
      <xdr:colOff>692150</xdr:colOff>
      <xdr:row>17</xdr:row>
      <xdr:rowOff>150536</xdr:rowOff>
    </xdr:to>
    <xdr:sp macro="" textlink="">
      <xdr:nvSpPr>
        <xdr:cNvPr id="75" name="円/楕円 74">
          <a:extLst>
            <a:ext uri="{FF2B5EF4-FFF2-40B4-BE49-F238E27FC236}">
              <a16:creationId xmlns:a16="http://schemas.microsoft.com/office/drawing/2014/main" xmlns="" id="{00000000-0008-0000-0500-00004B000000}"/>
            </a:ext>
          </a:extLst>
        </xdr:cNvPr>
        <xdr:cNvSpPr/>
      </xdr:nvSpPr>
      <xdr:spPr bwMode="auto">
        <a:xfrm>
          <a:off x="2857500" y="3011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135313</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309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a:extLst>
            <a:ext uri="{FF2B5EF4-FFF2-40B4-BE49-F238E27FC236}">
              <a16:creationId xmlns:a16="http://schemas.microsoft.com/office/drawing/2014/main" xmlns=""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82743</xdr:rowOff>
    </xdr:from>
    <xdr:to>
      <xdr:col>4</xdr:col>
      <xdr:colOff>1117600</xdr:colOff>
      <xdr:row>37</xdr:row>
      <xdr:rowOff>260045</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flipV="1">
          <a:off x="5651500" y="6350193"/>
          <a:ext cx="0" cy="10345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232122</xdr:rowOff>
    </xdr:from>
    <xdr:ext cx="762000" cy="259045"/>
    <xdr:sp macro="" textlink="">
      <xdr:nvSpPr>
        <xdr:cNvPr id="105" name="人口1人当たり決算額の推移最小値テキスト445">
          <a:extLst>
            <a:ext uri="{FF2B5EF4-FFF2-40B4-BE49-F238E27FC236}">
              <a16:creationId xmlns:a16="http://schemas.microsoft.com/office/drawing/2014/main" xmlns="" id="{00000000-0008-0000-0500-000069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22,090</a:t>
          </a:r>
          <a:endParaRPr kumimoji="1" lang="ja-JP" altLang="en-US" sz="1000" b="1">
            <a:latin typeface="ＭＳ Ｐゴシック"/>
          </a:endParaRPr>
        </a:p>
      </xdr:txBody>
    </xdr:sp>
    <xdr:clientData/>
  </xdr:oneCellAnchor>
  <xdr:twoCellAnchor>
    <xdr:from>
      <xdr:col>4</xdr:col>
      <xdr:colOff>1028700</xdr:colOff>
      <xdr:row>37</xdr:row>
      <xdr:rowOff>260045</xdr:rowOff>
    </xdr:from>
    <xdr:to>
      <xdr:col>5</xdr:col>
      <xdr:colOff>73025</xdr:colOff>
      <xdr:row>37</xdr:row>
      <xdr:rowOff>260045</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169120</xdr:rowOff>
    </xdr:from>
    <xdr:ext cx="762000" cy="259045"/>
    <xdr:sp macro="" textlink="">
      <xdr:nvSpPr>
        <xdr:cNvPr id="107" name="人口1人当たり決算額の推移最大値テキスト445">
          <a:extLst>
            <a:ext uri="{FF2B5EF4-FFF2-40B4-BE49-F238E27FC236}">
              <a16:creationId xmlns:a16="http://schemas.microsoft.com/office/drawing/2014/main" xmlns="" id="{00000000-0008-0000-0500-00006B000000}"/>
            </a:ext>
          </a:extLst>
        </xdr:cNvPr>
        <xdr:cNvSpPr txBox="1"/>
      </xdr:nvSpPr>
      <xdr:spPr>
        <a:xfrm>
          <a:off x="5740400" y="609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44,718</a:t>
          </a:r>
          <a:endParaRPr kumimoji="1" lang="ja-JP" altLang="en-US" sz="1000" b="1">
            <a:latin typeface="ＭＳ Ｐゴシック"/>
          </a:endParaRPr>
        </a:p>
      </xdr:txBody>
    </xdr:sp>
    <xdr:clientData/>
  </xdr:oneCellAnchor>
  <xdr:twoCellAnchor>
    <xdr:from>
      <xdr:col>4</xdr:col>
      <xdr:colOff>1028700</xdr:colOff>
      <xdr:row>34</xdr:row>
      <xdr:rowOff>82743</xdr:rowOff>
    </xdr:from>
    <xdr:to>
      <xdr:col>5</xdr:col>
      <xdr:colOff>73025</xdr:colOff>
      <xdr:row>34</xdr:row>
      <xdr:rowOff>82743</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63501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260045</xdr:rowOff>
    </xdr:from>
    <xdr:to>
      <xdr:col>4</xdr:col>
      <xdr:colOff>1117600</xdr:colOff>
      <xdr:row>37</xdr:row>
      <xdr:rowOff>272618</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003800" y="7384745"/>
          <a:ext cx="6477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107586</xdr:rowOff>
    </xdr:from>
    <xdr:ext cx="762000" cy="259045"/>
    <xdr:sp macro="" textlink="">
      <xdr:nvSpPr>
        <xdr:cNvPr id="110" name="人口1人当たり決算額の推移平均値テキスト445">
          <a:extLst>
            <a:ext uri="{FF2B5EF4-FFF2-40B4-BE49-F238E27FC236}">
              <a16:creationId xmlns:a16="http://schemas.microsoft.com/office/drawing/2014/main" xmlns="" id="{00000000-0008-0000-0500-00006E000000}"/>
            </a:ext>
          </a:extLst>
        </xdr:cNvPr>
        <xdr:cNvSpPr txBox="1"/>
      </xdr:nvSpPr>
      <xdr:spPr>
        <a:xfrm>
          <a:off x="5740400" y="6717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32,175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262509</xdr:rowOff>
    </xdr:from>
    <xdr:to>
      <xdr:col>5</xdr:col>
      <xdr:colOff>34925</xdr:colOff>
      <xdr:row>36</xdr:row>
      <xdr:rowOff>21209</xdr:rowOff>
    </xdr:to>
    <xdr:sp macro="" textlink="">
      <xdr:nvSpPr>
        <xdr:cNvPr id="111" name="フローチャート : 判断 110">
          <a:extLst>
            <a:ext uri="{FF2B5EF4-FFF2-40B4-BE49-F238E27FC236}">
              <a16:creationId xmlns:a16="http://schemas.microsoft.com/office/drawing/2014/main" xmlns="" id="{00000000-0008-0000-0500-00006F000000}"/>
            </a:ext>
          </a:extLst>
        </xdr:cNvPr>
        <xdr:cNvSpPr/>
      </xdr:nvSpPr>
      <xdr:spPr bwMode="auto">
        <a:xfrm>
          <a:off x="5600700" y="687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272618</xdr:rowOff>
    </xdr:from>
    <xdr:to>
      <xdr:col>4</xdr:col>
      <xdr:colOff>469900</xdr:colOff>
      <xdr:row>37</xdr:row>
      <xdr:rowOff>280253</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4305300" y="7397318"/>
          <a:ext cx="698500" cy="7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243307</xdr:rowOff>
    </xdr:from>
    <xdr:to>
      <xdr:col>4</xdr:col>
      <xdr:colOff>520700</xdr:colOff>
      <xdr:row>36</xdr:row>
      <xdr:rowOff>2007</xdr:rowOff>
    </xdr:to>
    <xdr:sp macro="" textlink="">
      <xdr:nvSpPr>
        <xdr:cNvPr id="113" name="フローチャート : 判断 112">
          <a:extLst>
            <a:ext uri="{FF2B5EF4-FFF2-40B4-BE49-F238E27FC236}">
              <a16:creationId xmlns:a16="http://schemas.microsoft.com/office/drawing/2014/main" xmlns="" id="{00000000-0008-0000-0500-000071000000}"/>
            </a:ext>
          </a:extLst>
        </xdr:cNvPr>
        <xdr:cNvSpPr/>
      </xdr:nvSpPr>
      <xdr:spPr bwMode="auto">
        <a:xfrm>
          <a:off x="49530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12184</xdr:rowOff>
    </xdr:from>
    <xdr:ext cx="7366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4622800" y="662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32,595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196677</xdr:rowOff>
    </xdr:from>
    <xdr:to>
      <xdr:col>3</xdr:col>
      <xdr:colOff>904875</xdr:colOff>
      <xdr:row>37</xdr:row>
      <xdr:rowOff>280253</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3606800" y="7321377"/>
          <a:ext cx="698500" cy="83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149078</xdr:rowOff>
    </xdr:from>
    <xdr:to>
      <xdr:col>3</xdr:col>
      <xdr:colOff>955675</xdr:colOff>
      <xdr:row>37</xdr:row>
      <xdr:rowOff>79228</xdr:rowOff>
    </xdr:to>
    <xdr:sp macro="" textlink="">
      <xdr:nvSpPr>
        <xdr:cNvPr id="116" name="フローチャート : 判断 115">
          <a:extLst>
            <a:ext uri="{FF2B5EF4-FFF2-40B4-BE49-F238E27FC236}">
              <a16:creationId xmlns:a16="http://schemas.microsoft.com/office/drawing/2014/main" xmlns="" id="{00000000-0008-0000-0500-000074000000}"/>
            </a:ext>
          </a:extLst>
        </xdr:cNvPr>
        <xdr:cNvSpPr/>
      </xdr:nvSpPr>
      <xdr:spPr bwMode="auto">
        <a:xfrm>
          <a:off x="4254500" y="7102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260855</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924300" y="687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196677</xdr:rowOff>
    </xdr:from>
    <xdr:to>
      <xdr:col>3</xdr:col>
      <xdr:colOff>206375</xdr:colOff>
      <xdr:row>37</xdr:row>
      <xdr:rowOff>222326</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2908300" y="7321377"/>
          <a:ext cx="698500" cy="25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79446</xdr:rowOff>
    </xdr:from>
    <xdr:to>
      <xdr:col>3</xdr:col>
      <xdr:colOff>257175</xdr:colOff>
      <xdr:row>35</xdr:row>
      <xdr:rowOff>181046</xdr:rowOff>
    </xdr:to>
    <xdr:sp macro="" textlink="">
      <xdr:nvSpPr>
        <xdr:cNvPr id="119" name="フローチャート : 判断 118">
          <a:extLst>
            <a:ext uri="{FF2B5EF4-FFF2-40B4-BE49-F238E27FC236}">
              <a16:creationId xmlns:a16="http://schemas.microsoft.com/office/drawing/2014/main" xmlns="" id="{00000000-0008-0000-0500-000077000000}"/>
            </a:ext>
          </a:extLst>
        </xdr:cNvPr>
        <xdr:cNvSpPr/>
      </xdr:nvSpPr>
      <xdr:spPr bwMode="auto">
        <a:xfrm>
          <a:off x="35560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191223</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2258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81138</xdr:rowOff>
    </xdr:from>
    <xdr:to>
      <xdr:col>2</xdr:col>
      <xdr:colOff>692150</xdr:colOff>
      <xdr:row>35</xdr:row>
      <xdr:rowOff>182738</xdr:rowOff>
    </xdr:to>
    <xdr:sp macro="" textlink="">
      <xdr:nvSpPr>
        <xdr:cNvPr id="121" name="フローチャート : 判断 120">
          <a:extLst>
            <a:ext uri="{FF2B5EF4-FFF2-40B4-BE49-F238E27FC236}">
              <a16:creationId xmlns:a16="http://schemas.microsoft.com/office/drawing/2014/main" xmlns="" id="{00000000-0008-0000-0500-000079000000}"/>
            </a:ext>
          </a:extLst>
        </xdr:cNvPr>
        <xdr:cNvSpPr/>
      </xdr:nvSpPr>
      <xdr:spPr bwMode="auto">
        <a:xfrm>
          <a:off x="28575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192915</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2527300" y="646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209245</xdr:rowOff>
    </xdr:from>
    <xdr:to>
      <xdr:col>5</xdr:col>
      <xdr:colOff>34925</xdr:colOff>
      <xdr:row>37</xdr:row>
      <xdr:rowOff>310845</xdr:rowOff>
    </xdr:to>
    <xdr:sp macro="" textlink="">
      <xdr:nvSpPr>
        <xdr:cNvPr id="128" name="円/楕円 127">
          <a:extLst>
            <a:ext uri="{FF2B5EF4-FFF2-40B4-BE49-F238E27FC236}">
              <a16:creationId xmlns:a16="http://schemas.microsoft.com/office/drawing/2014/main" xmlns="" id="{00000000-0008-0000-0500-000080000000}"/>
            </a:ext>
          </a:extLst>
        </xdr:cNvPr>
        <xdr:cNvSpPr/>
      </xdr:nvSpPr>
      <xdr:spPr bwMode="auto">
        <a:xfrm>
          <a:off x="5600700" y="7333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117822</xdr:rowOff>
    </xdr:from>
    <xdr:ext cx="762000" cy="259045"/>
    <xdr:sp macro="" textlink="">
      <xdr:nvSpPr>
        <xdr:cNvPr id="129" name="人口1人当たり決算額の推移該当値テキスト445">
          <a:extLst>
            <a:ext uri="{FF2B5EF4-FFF2-40B4-BE49-F238E27FC236}">
              <a16:creationId xmlns:a16="http://schemas.microsoft.com/office/drawing/2014/main" xmlns="" id="{00000000-0008-0000-0500-000081000000}"/>
            </a:ext>
          </a:extLst>
        </xdr:cNvPr>
        <xdr:cNvSpPr txBox="1"/>
      </xdr:nvSpPr>
      <xdr:spPr>
        <a:xfrm>
          <a:off x="5740400" y="724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22,090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221818</xdr:rowOff>
    </xdr:from>
    <xdr:to>
      <xdr:col>4</xdr:col>
      <xdr:colOff>520700</xdr:colOff>
      <xdr:row>37</xdr:row>
      <xdr:rowOff>323418</xdr:rowOff>
    </xdr:to>
    <xdr:sp macro="" textlink="">
      <xdr:nvSpPr>
        <xdr:cNvPr id="130" name="円/楕円 129">
          <a:extLst>
            <a:ext uri="{FF2B5EF4-FFF2-40B4-BE49-F238E27FC236}">
              <a16:creationId xmlns:a16="http://schemas.microsoft.com/office/drawing/2014/main" xmlns="" id="{00000000-0008-0000-0500-000082000000}"/>
            </a:ext>
          </a:extLst>
        </xdr:cNvPr>
        <xdr:cNvSpPr/>
      </xdr:nvSpPr>
      <xdr:spPr bwMode="auto">
        <a:xfrm>
          <a:off x="4953000" y="7346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308195</xdr:rowOff>
    </xdr:from>
    <xdr:ext cx="7366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622800" y="7432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21,815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229453</xdr:rowOff>
    </xdr:from>
    <xdr:to>
      <xdr:col>3</xdr:col>
      <xdr:colOff>955675</xdr:colOff>
      <xdr:row>37</xdr:row>
      <xdr:rowOff>331053</xdr:rowOff>
    </xdr:to>
    <xdr:sp macro="" textlink="">
      <xdr:nvSpPr>
        <xdr:cNvPr id="132" name="円/楕円 131">
          <a:extLst>
            <a:ext uri="{FF2B5EF4-FFF2-40B4-BE49-F238E27FC236}">
              <a16:creationId xmlns:a16="http://schemas.microsoft.com/office/drawing/2014/main" xmlns="" id="{00000000-0008-0000-0500-000084000000}"/>
            </a:ext>
          </a:extLst>
        </xdr:cNvPr>
        <xdr:cNvSpPr/>
      </xdr:nvSpPr>
      <xdr:spPr bwMode="auto">
        <a:xfrm>
          <a:off x="4254500" y="7354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315830</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924300" y="744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21,648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145877</xdr:rowOff>
    </xdr:from>
    <xdr:to>
      <xdr:col>3</xdr:col>
      <xdr:colOff>257175</xdr:colOff>
      <xdr:row>37</xdr:row>
      <xdr:rowOff>247477</xdr:rowOff>
    </xdr:to>
    <xdr:sp macro="" textlink="">
      <xdr:nvSpPr>
        <xdr:cNvPr id="134" name="円/楕円 133">
          <a:extLst>
            <a:ext uri="{FF2B5EF4-FFF2-40B4-BE49-F238E27FC236}">
              <a16:creationId xmlns:a16="http://schemas.microsoft.com/office/drawing/2014/main" xmlns="" id="{00000000-0008-0000-0500-000086000000}"/>
            </a:ext>
          </a:extLst>
        </xdr:cNvPr>
        <xdr:cNvSpPr/>
      </xdr:nvSpPr>
      <xdr:spPr bwMode="auto">
        <a:xfrm>
          <a:off x="3556000" y="7270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232254</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225800" y="735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23,476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171526</xdr:rowOff>
    </xdr:from>
    <xdr:to>
      <xdr:col>2</xdr:col>
      <xdr:colOff>692150</xdr:colOff>
      <xdr:row>37</xdr:row>
      <xdr:rowOff>273126</xdr:rowOff>
    </xdr:to>
    <xdr:sp macro="" textlink="">
      <xdr:nvSpPr>
        <xdr:cNvPr id="136" name="円/楕円 135">
          <a:extLst>
            <a:ext uri="{FF2B5EF4-FFF2-40B4-BE49-F238E27FC236}">
              <a16:creationId xmlns:a16="http://schemas.microsoft.com/office/drawing/2014/main" xmlns="" id="{00000000-0008-0000-0500-000088000000}"/>
            </a:ext>
          </a:extLst>
        </xdr:cNvPr>
        <xdr:cNvSpPr/>
      </xdr:nvSpPr>
      <xdr:spPr bwMode="auto">
        <a:xfrm>
          <a:off x="2857500" y="7296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257903</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527300" y="738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1,380,181
1,368,900
3,690.94
493,578,569
486,336,035
1,804,058
321,627,164
1,111,794,120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160.6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a:extLst>
            <a:ext uri="{FF2B5EF4-FFF2-40B4-BE49-F238E27FC236}">
              <a16:creationId xmlns:a16="http://schemas.microsoft.com/office/drawing/2014/main" xmlns="" id="{00000000-0008-0000-0600-00001F000000}"/>
            </a:ext>
          </a:extLst>
        </xdr:cNvPr>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a:extLst>
            <a:ext uri="{FF2B5EF4-FFF2-40B4-BE49-F238E27FC236}">
              <a16:creationId xmlns:a16="http://schemas.microsoft.com/office/drawing/2014/main" xmlns="" id="{00000000-0008-0000-0600-000020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a:extLst>
            <a:ext uri="{FF2B5EF4-FFF2-40B4-BE49-F238E27FC236}">
              <a16:creationId xmlns:a16="http://schemas.microsoft.com/office/drawing/2014/main" xmlns=""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a:extLst>
            <a:ext uri="{FF2B5EF4-FFF2-40B4-BE49-F238E27FC236}">
              <a16:creationId xmlns:a16="http://schemas.microsoft.com/office/drawing/2014/main" xmlns=""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25629</xdr:rowOff>
    </xdr:from>
    <xdr:to>
      <xdr:col>6</xdr:col>
      <xdr:colOff>510540</xdr:colOff>
      <xdr:row>37</xdr:row>
      <xdr:rowOff>76241</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flipV="1">
          <a:off x="4633595" y="5340579"/>
          <a:ext cx="1270" cy="107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80068</xdr:rowOff>
    </xdr:from>
    <xdr:ext cx="599010" cy="259045"/>
    <xdr:sp macro="" textlink="">
      <xdr:nvSpPr>
        <xdr:cNvPr id="55" name="人件費最小値テキスト">
          <a:extLst>
            <a:ext uri="{FF2B5EF4-FFF2-40B4-BE49-F238E27FC236}">
              <a16:creationId xmlns:a16="http://schemas.microsoft.com/office/drawing/2014/main" xmlns="" id="{00000000-0008-0000-0600-000037000000}"/>
            </a:ext>
          </a:extLst>
        </xdr:cNvPr>
        <xdr:cNvSpPr txBox="1"/>
      </xdr:nvSpPr>
      <xdr:spPr>
        <a:xfrm>
          <a:off x="4686300" y="642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105,138</a:t>
          </a:r>
          <a:endParaRPr kumimoji="1" lang="ja-JP" altLang="en-US" sz="1000" b="1">
            <a:latin typeface="ＭＳ Ｐゴシック"/>
          </a:endParaRPr>
        </a:p>
      </xdr:txBody>
    </xdr:sp>
    <xdr:clientData/>
  </xdr:oneCellAnchor>
  <xdr:twoCellAnchor>
    <xdr:from>
      <xdr:col>6</xdr:col>
      <xdr:colOff>422275</xdr:colOff>
      <xdr:row>37</xdr:row>
      <xdr:rowOff>76241</xdr:rowOff>
    </xdr:from>
    <xdr:to>
      <xdr:col>6</xdr:col>
      <xdr:colOff>600075</xdr:colOff>
      <xdr:row>37</xdr:row>
      <xdr:rowOff>76241</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641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143756</xdr:rowOff>
    </xdr:from>
    <xdr:ext cx="599010" cy="259045"/>
    <xdr:sp macro="" textlink="">
      <xdr:nvSpPr>
        <xdr:cNvPr id="57" name="人件費最大値テキスト">
          <a:extLst>
            <a:ext uri="{FF2B5EF4-FFF2-40B4-BE49-F238E27FC236}">
              <a16:creationId xmlns:a16="http://schemas.microsoft.com/office/drawing/2014/main" xmlns="" id="{00000000-0008-0000-0600-000039000000}"/>
            </a:ext>
          </a:extLst>
        </xdr:cNvPr>
        <xdr:cNvSpPr txBox="1"/>
      </xdr:nvSpPr>
      <xdr:spPr>
        <a:xfrm>
          <a:off x="4686300" y="511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128,745</a:t>
          </a:r>
          <a:endParaRPr kumimoji="1" lang="ja-JP" altLang="en-US" sz="1000" b="1">
            <a:latin typeface="ＭＳ Ｐゴシック"/>
          </a:endParaRPr>
        </a:p>
      </xdr:txBody>
    </xdr:sp>
    <xdr:clientData/>
  </xdr:oneCellAnchor>
  <xdr:twoCellAnchor>
    <xdr:from>
      <xdr:col>6</xdr:col>
      <xdr:colOff>422275</xdr:colOff>
      <xdr:row>31</xdr:row>
      <xdr:rowOff>25629</xdr:rowOff>
    </xdr:from>
    <xdr:to>
      <xdr:col>6</xdr:col>
      <xdr:colOff>600075</xdr:colOff>
      <xdr:row>31</xdr:row>
      <xdr:rowOff>25629</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76241</xdr:rowOff>
    </xdr:from>
    <xdr:to>
      <xdr:col>6</xdr:col>
      <xdr:colOff>511175</xdr:colOff>
      <xdr:row>37</xdr:row>
      <xdr:rowOff>97637</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flipV="1">
          <a:off x="3797300" y="6419891"/>
          <a:ext cx="838200" cy="2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88643</xdr:rowOff>
    </xdr:from>
    <xdr:ext cx="599010" cy="259045"/>
    <xdr:sp macro="" textlink="">
      <xdr:nvSpPr>
        <xdr:cNvPr id="60" name="人件費平均値テキスト">
          <a:extLst>
            <a:ext uri="{FF2B5EF4-FFF2-40B4-BE49-F238E27FC236}">
              <a16:creationId xmlns:a16="http://schemas.microsoft.com/office/drawing/2014/main" xmlns="" id="{00000000-0008-0000-0600-00003C000000}"/>
            </a:ext>
          </a:extLst>
        </xdr:cNvPr>
        <xdr:cNvSpPr txBox="1"/>
      </xdr:nvSpPr>
      <xdr:spPr>
        <a:xfrm>
          <a:off x="4686300" y="5575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119,256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65766</xdr:rowOff>
    </xdr:from>
    <xdr:to>
      <xdr:col>6</xdr:col>
      <xdr:colOff>561975</xdr:colOff>
      <xdr:row>33</xdr:row>
      <xdr:rowOff>167366</xdr:rowOff>
    </xdr:to>
    <xdr:sp macro="" textlink="">
      <xdr:nvSpPr>
        <xdr:cNvPr id="61" name="フローチャート : 判断 60">
          <a:extLst>
            <a:ext uri="{FF2B5EF4-FFF2-40B4-BE49-F238E27FC236}">
              <a16:creationId xmlns:a16="http://schemas.microsoft.com/office/drawing/2014/main" xmlns="" id="{00000000-0008-0000-0600-00003D000000}"/>
            </a:ext>
          </a:extLst>
        </xdr:cNvPr>
        <xdr:cNvSpPr/>
      </xdr:nvSpPr>
      <xdr:spPr>
        <a:xfrm>
          <a:off x="4584700" y="572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50135</xdr:rowOff>
    </xdr:from>
    <xdr:to>
      <xdr:col>5</xdr:col>
      <xdr:colOff>358775</xdr:colOff>
      <xdr:row>37</xdr:row>
      <xdr:rowOff>97637</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2908300" y="6393785"/>
          <a:ext cx="889000" cy="4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94981</xdr:rowOff>
    </xdr:from>
    <xdr:to>
      <xdr:col>5</xdr:col>
      <xdr:colOff>409575</xdr:colOff>
      <xdr:row>34</xdr:row>
      <xdr:rowOff>25131</xdr:rowOff>
    </xdr:to>
    <xdr:sp macro="" textlink="">
      <xdr:nvSpPr>
        <xdr:cNvPr id="63" name="フローチャート : 判断 62">
          <a:extLst>
            <a:ext uri="{FF2B5EF4-FFF2-40B4-BE49-F238E27FC236}">
              <a16:creationId xmlns:a16="http://schemas.microsoft.com/office/drawing/2014/main" xmlns="" id="{00000000-0008-0000-0600-00003F000000}"/>
            </a:ext>
          </a:extLst>
        </xdr:cNvPr>
        <xdr:cNvSpPr/>
      </xdr:nvSpPr>
      <xdr:spPr>
        <a:xfrm>
          <a:off x="3746500" y="575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32</xdr:row>
      <xdr:rowOff>41658</xdr:rowOff>
    </xdr:from>
    <xdr:ext cx="599010" cy="259045"/>
    <xdr:sp macro="" textlink="">
      <xdr:nvSpPr>
        <xdr:cNvPr id="64" name="テキスト ボックス 63">
          <a:extLst>
            <a:ext uri="{FF2B5EF4-FFF2-40B4-BE49-F238E27FC236}">
              <a16:creationId xmlns:a16="http://schemas.microsoft.com/office/drawing/2014/main" xmlns="" id="{00000000-0008-0000-0600-000040000000}"/>
            </a:ext>
          </a:extLst>
        </xdr:cNvPr>
        <xdr:cNvSpPr txBox="1"/>
      </xdr:nvSpPr>
      <xdr:spPr>
        <a:xfrm>
          <a:off x="3485094" y="552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118,617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50135</xdr:rowOff>
    </xdr:from>
    <xdr:to>
      <xdr:col>4</xdr:col>
      <xdr:colOff>155575</xdr:colOff>
      <xdr:row>38</xdr:row>
      <xdr:rowOff>94026</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flipV="1">
          <a:off x="2019300" y="6393785"/>
          <a:ext cx="889000" cy="2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48163</xdr:rowOff>
    </xdr:from>
    <xdr:to>
      <xdr:col>4</xdr:col>
      <xdr:colOff>206375</xdr:colOff>
      <xdr:row>33</xdr:row>
      <xdr:rowOff>149763</xdr:rowOff>
    </xdr:to>
    <xdr:sp macro="" textlink="">
      <xdr:nvSpPr>
        <xdr:cNvPr id="66" name="フローチャート : 判断 65">
          <a:extLst>
            <a:ext uri="{FF2B5EF4-FFF2-40B4-BE49-F238E27FC236}">
              <a16:creationId xmlns:a16="http://schemas.microsoft.com/office/drawing/2014/main" xmlns="" id="{00000000-0008-0000-0600-000042000000}"/>
            </a:ext>
          </a:extLst>
        </xdr:cNvPr>
        <xdr:cNvSpPr/>
      </xdr:nvSpPr>
      <xdr:spPr>
        <a:xfrm>
          <a:off x="2857500" y="570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166290</xdr:rowOff>
    </xdr:from>
    <xdr:ext cx="599010"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2608794" y="548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119,641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69657</xdr:rowOff>
    </xdr:from>
    <xdr:to>
      <xdr:col>2</xdr:col>
      <xdr:colOff>638175</xdr:colOff>
      <xdr:row>38</xdr:row>
      <xdr:rowOff>94026</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a:off x="1130300" y="6070407"/>
          <a:ext cx="889000" cy="53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15519</xdr:rowOff>
    </xdr:from>
    <xdr:to>
      <xdr:col>3</xdr:col>
      <xdr:colOff>3175</xdr:colOff>
      <xdr:row>33</xdr:row>
      <xdr:rowOff>117119</xdr:rowOff>
    </xdr:to>
    <xdr:sp macro="" textlink="">
      <xdr:nvSpPr>
        <xdr:cNvPr id="69" name="フローチャート : 判断 68">
          <a:extLst>
            <a:ext uri="{FF2B5EF4-FFF2-40B4-BE49-F238E27FC236}">
              <a16:creationId xmlns:a16="http://schemas.microsoft.com/office/drawing/2014/main" xmlns="" id="{00000000-0008-0000-0600-000045000000}"/>
            </a:ext>
          </a:extLst>
        </xdr:cNvPr>
        <xdr:cNvSpPr/>
      </xdr:nvSpPr>
      <xdr:spPr>
        <a:xfrm>
          <a:off x="1968500" y="567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133646</xdr:rowOff>
    </xdr:from>
    <xdr:ext cx="599010"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1719794" y="544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20</xdr:rowOff>
    </xdr:from>
    <xdr:to>
      <xdr:col>1</xdr:col>
      <xdr:colOff>485775</xdr:colOff>
      <xdr:row>32</xdr:row>
      <xdr:rowOff>101620</xdr:rowOff>
    </xdr:to>
    <xdr:sp macro="" textlink="">
      <xdr:nvSpPr>
        <xdr:cNvPr id="71" name="フローチャート : 判断 70">
          <a:extLst>
            <a:ext uri="{FF2B5EF4-FFF2-40B4-BE49-F238E27FC236}">
              <a16:creationId xmlns:a16="http://schemas.microsoft.com/office/drawing/2014/main" xmlns="" id="{00000000-0008-0000-0600-000047000000}"/>
            </a:ext>
          </a:extLst>
        </xdr:cNvPr>
        <xdr:cNvSpPr/>
      </xdr:nvSpPr>
      <xdr:spPr>
        <a:xfrm>
          <a:off x="1079500" y="54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118147</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830794" y="52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25441</xdr:rowOff>
    </xdr:from>
    <xdr:to>
      <xdr:col>6</xdr:col>
      <xdr:colOff>561975</xdr:colOff>
      <xdr:row>37</xdr:row>
      <xdr:rowOff>127041</xdr:rowOff>
    </xdr:to>
    <xdr:sp macro="" textlink="">
      <xdr:nvSpPr>
        <xdr:cNvPr id="78" name="円/楕円 77">
          <a:extLst>
            <a:ext uri="{FF2B5EF4-FFF2-40B4-BE49-F238E27FC236}">
              <a16:creationId xmlns:a16="http://schemas.microsoft.com/office/drawing/2014/main" xmlns="" id="{00000000-0008-0000-0600-00004E000000}"/>
            </a:ext>
          </a:extLst>
        </xdr:cNvPr>
        <xdr:cNvSpPr/>
      </xdr:nvSpPr>
      <xdr:spPr>
        <a:xfrm>
          <a:off x="4584700" y="636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111818</xdr:rowOff>
    </xdr:from>
    <xdr:ext cx="599010" cy="259045"/>
    <xdr:sp macro="" textlink="">
      <xdr:nvSpPr>
        <xdr:cNvPr id="79" name="人件費該当値テキスト">
          <a:extLst>
            <a:ext uri="{FF2B5EF4-FFF2-40B4-BE49-F238E27FC236}">
              <a16:creationId xmlns:a16="http://schemas.microsoft.com/office/drawing/2014/main" xmlns="" id="{00000000-0008-0000-0600-00004F000000}"/>
            </a:ext>
          </a:extLst>
        </xdr:cNvPr>
        <xdr:cNvSpPr txBox="1"/>
      </xdr:nvSpPr>
      <xdr:spPr>
        <a:xfrm>
          <a:off x="4686300" y="628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105,138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46837</xdr:rowOff>
    </xdr:from>
    <xdr:to>
      <xdr:col>5</xdr:col>
      <xdr:colOff>409575</xdr:colOff>
      <xdr:row>37</xdr:row>
      <xdr:rowOff>148437</xdr:rowOff>
    </xdr:to>
    <xdr:sp macro="" textlink="">
      <xdr:nvSpPr>
        <xdr:cNvPr id="80" name="円/楕円 79">
          <a:extLst>
            <a:ext uri="{FF2B5EF4-FFF2-40B4-BE49-F238E27FC236}">
              <a16:creationId xmlns:a16="http://schemas.microsoft.com/office/drawing/2014/main" xmlns="" id="{00000000-0008-0000-0600-000050000000}"/>
            </a:ext>
          </a:extLst>
        </xdr:cNvPr>
        <xdr:cNvSpPr/>
      </xdr:nvSpPr>
      <xdr:spPr>
        <a:xfrm>
          <a:off x="3746500" y="63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37</xdr:row>
      <xdr:rowOff>139564</xdr:rowOff>
    </xdr:from>
    <xdr:ext cx="59901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3485094" y="648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104,670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170785</xdr:rowOff>
    </xdr:from>
    <xdr:to>
      <xdr:col>4</xdr:col>
      <xdr:colOff>206375</xdr:colOff>
      <xdr:row>37</xdr:row>
      <xdr:rowOff>100935</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2857500" y="634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92062</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2608794" y="643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105,709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43226</xdr:rowOff>
    </xdr:from>
    <xdr:to>
      <xdr:col>3</xdr:col>
      <xdr:colOff>3175</xdr:colOff>
      <xdr:row>38</xdr:row>
      <xdr:rowOff>144826</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1968500" y="655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135953</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1719794" y="665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100,999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18857</xdr:rowOff>
    </xdr:from>
    <xdr:to>
      <xdr:col>1</xdr:col>
      <xdr:colOff>485775</xdr:colOff>
      <xdr:row>35</xdr:row>
      <xdr:rowOff>120457</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1079500" y="60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111584</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830794" y="61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a:extLst>
            <a:ext uri="{FF2B5EF4-FFF2-40B4-BE49-F238E27FC236}">
              <a16:creationId xmlns:a16="http://schemas.microsoft.com/office/drawing/2014/main" xmlns=""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a:extLst>
            <a:ext uri="{FF2B5EF4-FFF2-40B4-BE49-F238E27FC236}">
              <a16:creationId xmlns:a16="http://schemas.microsoft.com/office/drawing/2014/main" xmlns=""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58</xdr:row>
      <xdr:rowOff>128105</xdr:rowOff>
    </xdr:from>
    <xdr:ext cx="467179"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294821" y="10072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161145</xdr:rowOff>
    </xdr:from>
    <xdr:to>
      <xdr:col>6</xdr:col>
      <xdr:colOff>510540</xdr:colOff>
      <xdr:row>58</xdr:row>
      <xdr:rowOff>113247</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733645"/>
          <a:ext cx="1270" cy="1323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117074</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06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10,443</a:t>
          </a:r>
          <a:endParaRPr kumimoji="1" lang="ja-JP" altLang="en-US" sz="1000" b="1">
            <a:latin typeface="ＭＳ Ｐゴシック"/>
          </a:endParaRPr>
        </a:p>
      </xdr:txBody>
    </xdr:sp>
    <xdr:clientData/>
  </xdr:oneCellAnchor>
  <xdr:twoCellAnchor>
    <xdr:from>
      <xdr:col>6</xdr:col>
      <xdr:colOff>422275</xdr:colOff>
      <xdr:row>58</xdr:row>
      <xdr:rowOff>113247</xdr:rowOff>
    </xdr:from>
    <xdr:to>
      <xdr:col>6</xdr:col>
      <xdr:colOff>600075</xdr:colOff>
      <xdr:row>58</xdr:row>
      <xdr:rowOff>113247</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05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107822</xdr:rowOff>
    </xdr:from>
    <xdr:ext cx="534377"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50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22,603</a:t>
          </a:r>
          <a:endParaRPr kumimoji="1" lang="ja-JP" altLang="en-US" sz="1000" b="1">
            <a:latin typeface="ＭＳ Ｐゴシック"/>
          </a:endParaRPr>
        </a:p>
      </xdr:txBody>
    </xdr:sp>
    <xdr:clientData/>
  </xdr:oneCellAnchor>
  <xdr:twoCellAnchor>
    <xdr:from>
      <xdr:col>6</xdr:col>
      <xdr:colOff>422275</xdr:colOff>
      <xdr:row>50</xdr:row>
      <xdr:rowOff>161145</xdr:rowOff>
    </xdr:from>
    <xdr:to>
      <xdr:col>6</xdr:col>
      <xdr:colOff>600075</xdr:colOff>
      <xdr:row>50</xdr:row>
      <xdr:rowOff>161145</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73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29319</xdr:rowOff>
    </xdr:from>
    <xdr:to>
      <xdr:col>6</xdr:col>
      <xdr:colOff>511175</xdr:colOff>
      <xdr:row>57</xdr:row>
      <xdr:rowOff>121086</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3797300" y="9801969"/>
          <a:ext cx="838200" cy="9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95993</xdr:rowOff>
    </xdr:from>
    <xdr:ext cx="534377"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525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13,495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73116</xdr:rowOff>
    </xdr:from>
    <xdr:to>
      <xdr:col>6</xdr:col>
      <xdr:colOff>561975</xdr:colOff>
      <xdr:row>57</xdr:row>
      <xdr:rowOff>3266</xdr:rowOff>
    </xdr:to>
    <xdr:sp macro="" textlink="">
      <xdr:nvSpPr>
        <xdr:cNvPr id="119" name="フローチャート : 判断 118">
          <a:extLst>
            <a:ext uri="{FF2B5EF4-FFF2-40B4-BE49-F238E27FC236}">
              <a16:creationId xmlns:a16="http://schemas.microsoft.com/office/drawing/2014/main" xmlns="" id="{00000000-0008-0000-0600-000077000000}"/>
            </a:ext>
          </a:extLst>
        </xdr:cNvPr>
        <xdr:cNvSpPr/>
      </xdr:nvSpPr>
      <xdr:spPr>
        <a:xfrm>
          <a:off x="4584700" y="967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29319</xdr:rowOff>
    </xdr:from>
    <xdr:to>
      <xdr:col>5</xdr:col>
      <xdr:colOff>358775</xdr:colOff>
      <xdr:row>58</xdr:row>
      <xdr:rowOff>6568</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908300" y="9801969"/>
          <a:ext cx="889000" cy="14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36322</xdr:rowOff>
    </xdr:from>
    <xdr:to>
      <xdr:col>5</xdr:col>
      <xdr:colOff>409575</xdr:colOff>
      <xdr:row>56</xdr:row>
      <xdr:rowOff>137922</xdr:rowOff>
    </xdr:to>
    <xdr:sp macro="" textlink="">
      <xdr:nvSpPr>
        <xdr:cNvPr id="121" name="フローチャート : 判断 120">
          <a:extLst>
            <a:ext uri="{FF2B5EF4-FFF2-40B4-BE49-F238E27FC236}">
              <a16:creationId xmlns:a16="http://schemas.microsoft.com/office/drawing/2014/main" xmlns="" id="{00000000-0008-0000-0600-000079000000}"/>
            </a:ext>
          </a:extLst>
        </xdr:cNvPr>
        <xdr:cNvSpPr/>
      </xdr:nvSpPr>
      <xdr:spPr>
        <a:xfrm>
          <a:off x="3746500" y="96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154449</xdr:rowOff>
    </xdr:from>
    <xdr:ext cx="534377"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517411" y="941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6568</xdr:rowOff>
    </xdr:from>
    <xdr:to>
      <xdr:col>4</xdr:col>
      <xdr:colOff>155575</xdr:colOff>
      <xdr:row>58</xdr:row>
      <xdr:rowOff>59037</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9950668"/>
          <a:ext cx="889000" cy="5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44269</xdr:rowOff>
    </xdr:from>
    <xdr:to>
      <xdr:col>4</xdr:col>
      <xdr:colOff>206375</xdr:colOff>
      <xdr:row>54</xdr:row>
      <xdr:rowOff>145869</xdr:rowOff>
    </xdr:to>
    <xdr:sp macro="" textlink="">
      <xdr:nvSpPr>
        <xdr:cNvPr id="124" name="フローチャート : 判断 123">
          <a:extLst>
            <a:ext uri="{FF2B5EF4-FFF2-40B4-BE49-F238E27FC236}">
              <a16:creationId xmlns:a16="http://schemas.microsoft.com/office/drawing/2014/main" xmlns="" id="{00000000-0008-0000-0600-00007C000000}"/>
            </a:ext>
          </a:extLst>
        </xdr:cNvPr>
        <xdr:cNvSpPr/>
      </xdr:nvSpPr>
      <xdr:spPr>
        <a:xfrm>
          <a:off x="2857500" y="930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162396</xdr:rowOff>
    </xdr:from>
    <xdr:ext cx="534377"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41111" y="907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54791</xdr:rowOff>
    </xdr:from>
    <xdr:to>
      <xdr:col>2</xdr:col>
      <xdr:colOff>638175</xdr:colOff>
      <xdr:row>58</xdr:row>
      <xdr:rowOff>59037</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a:off x="1130300" y="9998891"/>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149860</xdr:rowOff>
    </xdr:from>
    <xdr:to>
      <xdr:col>3</xdr:col>
      <xdr:colOff>3175</xdr:colOff>
      <xdr:row>56</xdr:row>
      <xdr:rowOff>80010</xdr:rowOff>
    </xdr:to>
    <xdr:sp macro="" textlink="">
      <xdr:nvSpPr>
        <xdr:cNvPr id="127" name="フローチャート : 判断 126">
          <a:extLst>
            <a:ext uri="{FF2B5EF4-FFF2-40B4-BE49-F238E27FC236}">
              <a16:creationId xmlns:a16="http://schemas.microsoft.com/office/drawing/2014/main" xmlns="" id="{00000000-0008-0000-0600-00007F000000}"/>
            </a:ext>
          </a:extLst>
        </xdr:cNvPr>
        <xdr:cNvSpPr/>
      </xdr:nvSpPr>
      <xdr:spPr>
        <a:xfrm>
          <a:off x="19685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96537</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52111" y="93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13244</xdr:rowOff>
    </xdr:from>
    <xdr:to>
      <xdr:col>1</xdr:col>
      <xdr:colOff>485775</xdr:colOff>
      <xdr:row>56</xdr:row>
      <xdr:rowOff>114844</xdr:rowOff>
    </xdr:to>
    <xdr:sp macro="" textlink="">
      <xdr:nvSpPr>
        <xdr:cNvPr id="129" name="フローチャート : 判断 128">
          <a:extLst>
            <a:ext uri="{FF2B5EF4-FFF2-40B4-BE49-F238E27FC236}">
              <a16:creationId xmlns:a16="http://schemas.microsoft.com/office/drawing/2014/main" xmlns="" id="{00000000-0008-0000-0600-000081000000}"/>
            </a:ext>
          </a:extLst>
        </xdr:cNvPr>
        <xdr:cNvSpPr/>
      </xdr:nvSpPr>
      <xdr:spPr>
        <a:xfrm>
          <a:off x="1079500" y="96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131371</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63111" y="938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70286</xdr:rowOff>
    </xdr:from>
    <xdr:to>
      <xdr:col>6</xdr:col>
      <xdr:colOff>561975</xdr:colOff>
      <xdr:row>58</xdr:row>
      <xdr:rowOff>436</xdr:rowOff>
    </xdr:to>
    <xdr:sp macro="" textlink="">
      <xdr:nvSpPr>
        <xdr:cNvPr id="136" name="円/楕円 135">
          <a:extLst>
            <a:ext uri="{FF2B5EF4-FFF2-40B4-BE49-F238E27FC236}">
              <a16:creationId xmlns:a16="http://schemas.microsoft.com/office/drawing/2014/main" xmlns="" id="{00000000-0008-0000-0600-000088000000}"/>
            </a:ext>
          </a:extLst>
        </xdr:cNvPr>
        <xdr:cNvSpPr/>
      </xdr:nvSpPr>
      <xdr:spPr>
        <a:xfrm>
          <a:off x="4584700" y="984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48713</xdr:rowOff>
    </xdr:from>
    <xdr:ext cx="534377"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82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149969</xdr:rowOff>
    </xdr:from>
    <xdr:to>
      <xdr:col>5</xdr:col>
      <xdr:colOff>409575</xdr:colOff>
      <xdr:row>57</xdr:row>
      <xdr:rowOff>80119</xdr:rowOff>
    </xdr:to>
    <xdr:sp macro="" textlink="">
      <xdr:nvSpPr>
        <xdr:cNvPr id="138" name="円/楕円 137">
          <a:extLst>
            <a:ext uri="{FF2B5EF4-FFF2-40B4-BE49-F238E27FC236}">
              <a16:creationId xmlns:a16="http://schemas.microsoft.com/office/drawing/2014/main" xmlns="" id="{00000000-0008-0000-0600-00008A000000}"/>
            </a:ext>
          </a:extLst>
        </xdr:cNvPr>
        <xdr:cNvSpPr/>
      </xdr:nvSpPr>
      <xdr:spPr>
        <a:xfrm>
          <a:off x="3746500" y="97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71246</xdr:rowOff>
    </xdr:from>
    <xdr:ext cx="534377"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517411" y="984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127218</xdr:rowOff>
    </xdr:from>
    <xdr:to>
      <xdr:col>4</xdr:col>
      <xdr:colOff>206375</xdr:colOff>
      <xdr:row>58</xdr:row>
      <xdr:rowOff>57368</xdr:rowOff>
    </xdr:to>
    <xdr:sp macro="" textlink="">
      <xdr:nvSpPr>
        <xdr:cNvPr id="140" name="円/楕円 139">
          <a:extLst>
            <a:ext uri="{FF2B5EF4-FFF2-40B4-BE49-F238E27FC236}">
              <a16:creationId xmlns:a16="http://schemas.microsoft.com/office/drawing/2014/main" xmlns="" id="{00000000-0008-0000-0600-00008C000000}"/>
            </a:ext>
          </a:extLst>
        </xdr:cNvPr>
        <xdr:cNvSpPr/>
      </xdr:nvSpPr>
      <xdr:spPr>
        <a:xfrm>
          <a:off x="2857500" y="989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48495</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41111" y="999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8237</xdr:rowOff>
    </xdr:from>
    <xdr:to>
      <xdr:col>3</xdr:col>
      <xdr:colOff>3175</xdr:colOff>
      <xdr:row>58</xdr:row>
      <xdr:rowOff>109837</xdr:rowOff>
    </xdr:to>
    <xdr:sp macro="" textlink="">
      <xdr:nvSpPr>
        <xdr:cNvPr id="142" name="円/楕円 141">
          <a:extLst>
            <a:ext uri="{FF2B5EF4-FFF2-40B4-BE49-F238E27FC236}">
              <a16:creationId xmlns:a16="http://schemas.microsoft.com/office/drawing/2014/main" xmlns="" id="{00000000-0008-0000-0600-00008E000000}"/>
            </a:ext>
          </a:extLst>
        </xdr:cNvPr>
        <xdr:cNvSpPr/>
      </xdr:nvSpPr>
      <xdr:spPr>
        <a:xfrm>
          <a:off x="1968500" y="99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100964</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52111" y="100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3991</xdr:rowOff>
    </xdr:from>
    <xdr:to>
      <xdr:col>1</xdr:col>
      <xdr:colOff>485775</xdr:colOff>
      <xdr:row>58</xdr:row>
      <xdr:rowOff>105591</xdr:rowOff>
    </xdr:to>
    <xdr:sp macro="" textlink="">
      <xdr:nvSpPr>
        <xdr:cNvPr id="144" name="円/楕円 143">
          <a:extLst>
            <a:ext uri="{FF2B5EF4-FFF2-40B4-BE49-F238E27FC236}">
              <a16:creationId xmlns:a16="http://schemas.microsoft.com/office/drawing/2014/main" xmlns="" id="{00000000-0008-0000-0600-000090000000}"/>
            </a:ext>
          </a:extLst>
        </xdr:cNvPr>
        <xdr:cNvSpPr/>
      </xdr:nvSpPr>
      <xdr:spPr>
        <a:xfrm>
          <a:off x="1079500" y="994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96718</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63111" y="10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a:extLst>
            <a:ext uri="{FF2B5EF4-FFF2-40B4-BE49-F238E27FC236}">
              <a16:creationId xmlns:a16="http://schemas.microsoft.com/office/drawing/2014/main" xmlns=""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41021</xdr:rowOff>
    </xdr:from>
    <xdr:to>
      <xdr:col>6</xdr:col>
      <xdr:colOff>510540</xdr:colOff>
      <xdr:row>78</xdr:row>
      <xdr:rowOff>141605</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213971"/>
          <a:ext cx="1270" cy="1300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145432</xdr:rowOff>
    </xdr:from>
    <xdr:ext cx="469744"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a:t>
          </a:r>
          <a:endParaRPr kumimoji="1" lang="ja-JP" altLang="en-US" sz="1000" b="1">
            <a:latin typeface="ＭＳ Ｐゴシック"/>
          </a:endParaRPr>
        </a:p>
      </xdr:txBody>
    </xdr:sp>
    <xdr:clientData/>
  </xdr:oneCellAnchor>
  <xdr:twoCellAnchor>
    <xdr:from>
      <xdr:col>6</xdr:col>
      <xdr:colOff>422275</xdr:colOff>
      <xdr:row>78</xdr:row>
      <xdr:rowOff>141605</xdr:rowOff>
    </xdr:from>
    <xdr:to>
      <xdr:col>6</xdr:col>
      <xdr:colOff>600075</xdr:colOff>
      <xdr:row>78</xdr:row>
      <xdr:rowOff>141605</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5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159148</xdr:rowOff>
    </xdr:from>
    <xdr:ext cx="469744"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198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9,218</a:t>
          </a:r>
          <a:endParaRPr kumimoji="1" lang="ja-JP" altLang="en-US" sz="1000" b="1">
            <a:latin typeface="ＭＳ Ｐゴシック"/>
          </a:endParaRPr>
        </a:p>
      </xdr:txBody>
    </xdr:sp>
    <xdr:clientData/>
  </xdr:oneCellAnchor>
  <xdr:twoCellAnchor>
    <xdr:from>
      <xdr:col>6</xdr:col>
      <xdr:colOff>422275</xdr:colOff>
      <xdr:row>71</xdr:row>
      <xdr:rowOff>41021</xdr:rowOff>
    </xdr:from>
    <xdr:to>
      <xdr:col>6</xdr:col>
      <xdr:colOff>600075</xdr:colOff>
      <xdr:row>71</xdr:row>
      <xdr:rowOff>41021</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213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141605</xdr:rowOff>
    </xdr:from>
    <xdr:to>
      <xdr:col>6</xdr:col>
      <xdr:colOff>511175</xdr:colOff>
      <xdr:row>79</xdr:row>
      <xdr:rowOff>25972</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3797300" y="13514705"/>
          <a:ext cx="838200" cy="5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92346</xdr:rowOff>
    </xdr:from>
    <xdr:ext cx="469744"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2779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69469</xdr:rowOff>
    </xdr:from>
    <xdr:to>
      <xdr:col>6</xdr:col>
      <xdr:colOff>561975</xdr:colOff>
      <xdr:row>75</xdr:row>
      <xdr:rowOff>171069</xdr:rowOff>
    </xdr:to>
    <xdr:sp macro="" textlink="">
      <xdr:nvSpPr>
        <xdr:cNvPr id="175" name="フローチャート : 判断 174">
          <a:extLst>
            <a:ext uri="{FF2B5EF4-FFF2-40B4-BE49-F238E27FC236}">
              <a16:creationId xmlns:a16="http://schemas.microsoft.com/office/drawing/2014/main" xmlns="" id="{00000000-0008-0000-0600-0000AF000000}"/>
            </a:ext>
          </a:extLst>
        </xdr:cNvPr>
        <xdr:cNvSpPr/>
      </xdr:nvSpPr>
      <xdr:spPr>
        <a:xfrm>
          <a:off x="4584700" y="129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25972</xdr:rowOff>
    </xdr:from>
    <xdr:to>
      <xdr:col>5</xdr:col>
      <xdr:colOff>358775</xdr:colOff>
      <xdr:row>79</xdr:row>
      <xdr:rowOff>35497</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908300" y="1357052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106426</xdr:rowOff>
    </xdr:from>
    <xdr:to>
      <xdr:col>5</xdr:col>
      <xdr:colOff>409575</xdr:colOff>
      <xdr:row>76</xdr:row>
      <xdr:rowOff>36576</xdr:rowOff>
    </xdr:to>
    <xdr:sp macro="" textlink="">
      <xdr:nvSpPr>
        <xdr:cNvPr id="177" name="フローチャート : 判断 176">
          <a:extLst>
            <a:ext uri="{FF2B5EF4-FFF2-40B4-BE49-F238E27FC236}">
              <a16:creationId xmlns:a16="http://schemas.microsoft.com/office/drawing/2014/main" xmlns="" id="{00000000-0008-0000-0600-0000B1000000}"/>
            </a:ext>
          </a:extLst>
        </xdr:cNvPr>
        <xdr:cNvSpPr/>
      </xdr:nvSpPr>
      <xdr:spPr>
        <a:xfrm>
          <a:off x="37465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74</xdr:row>
      <xdr:rowOff>53103</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49727" y="1274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35497</xdr:rowOff>
    </xdr:from>
    <xdr:to>
      <xdr:col>4</xdr:col>
      <xdr:colOff>155575</xdr:colOff>
      <xdr:row>79</xdr:row>
      <xdr:rowOff>41783</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019300" y="13580047"/>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73</xdr:row>
      <xdr:rowOff>141669</xdr:rowOff>
    </xdr:from>
    <xdr:to>
      <xdr:col>4</xdr:col>
      <xdr:colOff>206375</xdr:colOff>
      <xdr:row>74</xdr:row>
      <xdr:rowOff>71819</xdr:rowOff>
    </xdr:to>
    <xdr:sp macro="" textlink="">
      <xdr:nvSpPr>
        <xdr:cNvPr id="180" name="フローチャート : 判断 179">
          <a:extLst>
            <a:ext uri="{FF2B5EF4-FFF2-40B4-BE49-F238E27FC236}">
              <a16:creationId xmlns:a16="http://schemas.microsoft.com/office/drawing/2014/main" xmlns="" id="{00000000-0008-0000-0600-0000B4000000}"/>
            </a:ext>
          </a:extLst>
        </xdr:cNvPr>
        <xdr:cNvSpPr/>
      </xdr:nvSpPr>
      <xdr:spPr>
        <a:xfrm>
          <a:off x="2857500" y="1265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88346</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73427" y="124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36449</xdr:rowOff>
    </xdr:from>
    <xdr:to>
      <xdr:col>2</xdr:col>
      <xdr:colOff>638175</xdr:colOff>
      <xdr:row>79</xdr:row>
      <xdr:rowOff>41783</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1130300" y="13580999"/>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128143</xdr:rowOff>
    </xdr:from>
    <xdr:to>
      <xdr:col>3</xdr:col>
      <xdr:colOff>3175</xdr:colOff>
      <xdr:row>76</xdr:row>
      <xdr:rowOff>58294</xdr:rowOff>
    </xdr:to>
    <xdr:sp macro="" textlink="">
      <xdr:nvSpPr>
        <xdr:cNvPr id="183" name="フローチャート : 判断 182">
          <a:extLst>
            <a:ext uri="{FF2B5EF4-FFF2-40B4-BE49-F238E27FC236}">
              <a16:creationId xmlns:a16="http://schemas.microsoft.com/office/drawing/2014/main" xmlns="" id="{00000000-0008-0000-0600-0000B7000000}"/>
            </a:ext>
          </a:extLst>
        </xdr:cNvPr>
        <xdr:cNvSpPr/>
      </xdr:nvSpPr>
      <xdr:spPr>
        <a:xfrm>
          <a:off x="1968500" y="129868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74820</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84427" y="1276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27178</xdr:rowOff>
    </xdr:from>
    <xdr:to>
      <xdr:col>1</xdr:col>
      <xdr:colOff>485775</xdr:colOff>
      <xdr:row>76</xdr:row>
      <xdr:rowOff>128778</xdr:rowOff>
    </xdr:to>
    <xdr:sp macro="" textlink="">
      <xdr:nvSpPr>
        <xdr:cNvPr id="185" name="フローチャート : 判断 184">
          <a:extLst>
            <a:ext uri="{FF2B5EF4-FFF2-40B4-BE49-F238E27FC236}">
              <a16:creationId xmlns:a16="http://schemas.microsoft.com/office/drawing/2014/main" xmlns="" id="{00000000-0008-0000-0600-0000B9000000}"/>
            </a:ext>
          </a:extLst>
        </xdr:cNvPr>
        <xdr:cNvSpPr/>
      </xdr:nvSpPr>
      <xdr:spPr>
        <a:xfrm>
          <a:off x="1079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145305</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7"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90805</xdr:rowOff>
    </xdr:from>
    <xdr:to>
      <xdr:col>6</xdr:col>
      <xdr:colOff>561975</xdr:colOff>
      <xdr:row>79</xdr:row>
      <xdr:rowOff>20955</xdr:rowOff>
    </xdr:to>
    <xdr:sp macro="" textlink="">
      <xdr:nvSpPr>
        <xdr:cNvPr id="192" name="円/楕円 191">
          <a:extLst>
            <a:ext uri="{FF2B5EF4-FFF2-40B4-BE49-F238E27FC236}">
              <a16:creationId xmlns:a16="http://schemas.microsoft.com/office/drawing/2014/main" xmlns="" id="{00000000-0008-0000-0600-0000C0000000}"/>
            </a:ext>
          </a:extLst>
        </xdr:cNvPr>
        <xdr:cNvSpPr/>
      </xdr:nvSpPr>
      <xdr:spPr>
        <a:xfrm>
          <a:off x="4584700" y="13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5732</xdr:rowOff>
    </xdr:from>
    <xdr:ext cx="469744"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37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146622</xdr:rowOff>
    </xdr:from>
    <xdr:to>
      <xdr:col>5</xdr:col>
      <xdr:colOff>409575</xdr:colOff>
      <xdr:row>79</xdr:row>
      <xdr:rowOff>76772</xdr:rowOff>
    </xdr:to>
    <xdr:sp macro="" textlink="">
      <xdr:nvSpPr>
        <xdr:cNvPr id="194" name="円/楕円 193">
          <a:extLst>
            <a:ext uri="{FF2B5EF4-FFF2-40B4-BE49-F238E27FC236}">
              <a16:creationId xmlns:a16="http://schemas.microsoft.com/office/drawing/2014/main" xmlns="" id="{00000000-0008-0000-0600-0000C2000000}"/>
            </a:ext>
          </a:extLst>
        </xdr:cNvPr>
        <xdr:cNvSpPr/>
      </xdr:nvSpPr>
      <xdr:spPr>
        <a:xfrm>
          <a:off x="3746500" y="135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79</xdr:row>
      <xdr:rowOff>67899</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49727" y="1361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156147</xdr:rowOff>
    </xdr:from>
    <xdr:to>
      <xdr:col>4</xdr:col>
      <xdr:colOff>206375</xdr:colOff>
      <xdr:row>79</xdr:row>
      <xdr:rowOff>86297</xdr:rowOff>
    </xdr:to>
    <xdr:sp macro="" textlink="">
      <xdr:nvSpPr>
        <xdr:cNvPr id="196" name="円/楕円 195">
          <a:extLst>
            <a:ext uri="{FF2B5EF4-FFF2-40B4-BE49-F238E27FC236}">
              <a16:creationId xmlns:a16="http://schemas.microsoft.com/office/drawing/2014/main" xmlns="" id="{00000000-0008-0000-0600-0000C4000000}"/>
            </a:ext>
          </a:extLst>
        </xdr:cNvPr>
        <xdr:cNvSpPr/>
      </xdr:nvSpPr>
      <xdr:spPr>
        <a:xfrm>
          <a:off x="2857500" y="135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77424</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73427" y="1362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162433</xdr:rowOff>
    </xdr:from>
    <xdr:to>
      <xdr:col>3</xdr:col>
      <xdr:colOff>3175</xdr:colOff>
      <xdr:row>79</xdr:row>
      <xdr:rowOff>92583</xdr:rowOff>
    </xdr:to>
    <xdr:sp macro="" textlink="">
      <xdr:nvSpPr>
        <xdr:cNvPr id="198" name="円/楕円 197">
          <a:extLst>
            <a:ext uri="{FF2B5EF4-FFF2-40B4-BE49-F238E27FC236}">
              <a16:creationId xmlns:a16="http://schemas.microsoft.com/office/drawing/2014/main" xmlns="" id="{00000000-0008-0000-0600-0000C6000000}"/>
            </a:ext>
          </a:extLst>
        </xdr:cNvPr>
        <xdr:cNvSpPr/>
      </xdr:nvSpPr>
      <xdr:spPr>
        <a:xfrm>
          <a:off x="1968500" y="135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83710</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784427" y="1362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157099</xdr:rowOff>
    </xdr:from>
    <xdr:to>
      <xdr:col>1</xdr:col>
      <xdr:colOff>485775</xdr:colOff>
      <xdr:row>79</xdr:row>
      <xdr:rowOff>87249</xdr:rowOff>
    </xdr:to>
    <xdr:sp macro="" textlink="">
      <xdr:nvSpPr>
        <xdr:cNvPr id="200" name="円/楕円 199">
          <a:extLst>
            <a:ext uri="{FF2B5EF4-FFF2-40B4-BE49-F238E27FC236}">
              <a16:creationId xmlns:a16="http://schemas.microsoft.com/office/drawing/2014/main" xmlns="" id="{00000000-0008-0000-0600-0000C8000000}"/>
            </a:ext>
          </a:extLst>
        </xdr:cNvPr>
        <xdr:cNvSpPr/>
      </xdr:nvSpPr>
      <xdr:spPr>
        <a:xfrm>
          <a:off x="1079500" y="135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78376</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95427" y="1362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a:extLst>
            <a:ext uri="{FF2B5EF4-FFF2-40B4-BE49-F238E27FC236}">
              <a16:creationId xmlns:a16="http://schemas.microsoft.com/office/drawing/2014/main" xmlns=""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89626</xdr:rowOff>
    </xdr:from>
    <xdr:to>
      <xdr:col>6</xdr:col>
      <xdr:colOff>510540</xdr:colOff>
      <xdr:row>98</xdr:row>
      <xdr:rowOff>117819</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20126"/>
          <a:ext cx="1270" cy="139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121646</xdr:rowOff>
    </xdr:from>
    <xdr:ext cx="469744"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92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4,401</a:t>
          </a:r>
          <a:endParaRPr kumimoji="1" lang="ja-JP" altLang="en-US" sz="1000" b="1">
            <a:latin typeface="ＭＳ Ｐゴシック"/>
          </a:endParaRPr>
        </a:p>
      </xdr:txBody>
    </xdr:sp>
    <xdr:clientData/>
  </xdr:oneCellAnchor>
  <xdr:twoCellAnchor>
    <xdr:from>
      <xdr:col>6</xdr:col>
      <xdr:colOff>422275</xdr:colOff>
      <xdr:row>98</xdr:row>
      <xdr:rowOff>117819</xdr:rowOff>
    </xdr:from>
    <xdr:to>
      <xdr:col>6</xdr:col>
      <xdr:colOff>600075</xdr:colOff>
      <xdr:row>98</xdr:row>
      <xdr:rowOff>117819</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919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36303</xdr:rowOff>
    </xdr:from>
    <xdr:ext cx="534377"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29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17,260</a:t>
          </a:r>
          <a:endParaRPr kumimoji="1" lang="ja-JP" altLang="en-US" sz="1000" b="1">
            <a:latin typeface="ＭＳ Ｐゴシック"/>
          </a:endParaRPr>
        </a:p>
      </xdr:txBody>
    </xdr:sp>
    <xdr:clientData/>
  </xdr:oneCellAnchor>
  <xdr:twoCellAnchor>
    <xdr:from>
      <xdr:col>6</xdr:col>
      <xdr:colOff>422275</xdr:colOff>
      <xdr:row>90</xdr:row>
      <xdr:rowOff>89626</xdr:rowOff>
    </xdr:from>
    <xdr:to>
      <xdr:col>6</xdr:col>
      <xdr:colOff>600075</xdr:colOff>
      <xdr:row>90</xdr:row>
      <xdr:rowOff>89626</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2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71120</xdr:rowOff>
    </xdr:from>
    <xdr:to>
      <xdr:col>6</xdr:col>
      <xdr:colOff>511175</xdr:colOff>
      <xdr:row>94</xdr:row>
      <xdr:rowOff>88102</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187420"/>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122409</xdr:rowOff>
    </xdr:from>
    <xdr:ext cx="469744"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238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143982</xdr:rowOff>
    </xdr:from>
    <xdr:to>
      <xdr:col>6</xdr:col>
      <xdr:colOff>561975</xdr:colOff>
      <xdr:row>95</xdr:row>
      <xdr:rowOff>74132</xdr:rowOff>
    </xdr:to>
    <xdr:sp macro="" textlink="">
      <xdr:nvSpPr>
        <xdr:cNvPr id="233" name="フローチャート : 判断 232">
          <a:extLst>
            <a:ext uri="{FF2B5EF4-FFF2-40B4-BE49-F238E27FC236}">
              <a16:creationId xmlns:a16="http://schemas.microsoft.com/office/drawing/2014/main" xmlns="" id="{00000000-0008-0000-0600-0000E9000000}"/>
            </a:ext>
          </a:extLst>
        </xdr:cNvPr>
        <xdr:cNvSpPr/>
      </xdr:nvSpPr>
      <xdr:spPr>
        <a:xfrm>
          <a:off x="4584700" y="1626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88102</xdr:rowOff>
    </xdr:from>
    <xdr:to>
      <xdr:col>5</xdr:col>
      <xdr:colOff>358775</xdr:colOff>
      <xdr:row>94</xdr:row>
      <xdr:rowOff>143836</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908300" y="16204402"/>
          <a:ext cx="889000" cy="5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162813</xdr:rowOff>
    </xdr:from>
    <xdr:to>
      <xdr:col>5</xdr:col>
      <xdr:colOff>409575</xdr:colOff>
      <xdr:row>95</xdr:row>
      <xdr:rowOff>92963</xdr:rowOff>
    </xdr:to>
    <xdr:sp macro="" textlink="">
      <xdr:nvSpPr>
        <xdr:cNvPr id="235" name="フローチャート : 判断 234">
          <a:extLst>
            <a:ext uri="{FF2B5EF4-FFF2-40B4-BE49-F238E27FC236}">
              <a16:creationId xmlns:a16="http://schemas.microsoft.com/office/drawing/2014/main" xmlns="" id="{00000000-0008-0000-0600-0000EB000000}"/>
            </a:ext>
          </a:extLst>
        </xdr:cNvPr>
        <xdr:cNvSpPr/>
      </xdr:nvSpPr>
      <xdr:spPr>
        <a:xfrm>
          <a:off x="3746500" y="162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84090</xdr:rowOff>
    </xdr:from>
    <xdr:ext cx="469744"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49727" y="1637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143836</xdr:rowOff>
    </xdr:from>
    <xdr:to>
      <xdr:col>4</xdr:col>
      <xdr:colOff>155575</xdr:colOff>
      <xdr:row>95</xdr:row>
      <xdr:rowOff>10705</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260136"/>
          <a:ext cx="889000" cy="3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90207</xdr:rowOff>
    </xdr:from>
    <xdr:to>
      <xdr:col>4</xdr:col>
      <xdr:colOff>206375</xdr:colOff>
      <xdr:row>97</xdr:row>
      <xdr:rowOff>20357</xdr:rowOff>
    </xdr:to>
    <xdr:sp macro="" textlink="">
      <xdr:nvSpPr>
        <xdr:cNvPr id="238" name="フローチャート : 判断 237">
          <a:extLst>
            <a:ext uri="{FF2B5EF4-FFF2-40B4-BE49-F238E27FC236}">
              <a16:creationId xmlns:a16="http://schemas.microsoft.com/office/drawing/2014/main" xmlns="" id="{00000000-0008-0000-0600-0000EE000000}"/>
            </a:ext>
          </a:extLst>
        </xdr:cNvPr>
        <xdr:cNvSpPr/>
      </xdr:nvSpPr>
      <xdr:spPr>
        <a:xfrm>
          <a:off x="2857500" y="165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11484</xdr:rowOff>
    </xdr:from>
    <xdr:ext cx="469744"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73427" y="1664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10705</xdr:rowOff>
    </xdr:from>
    <xdr:to>
      <xdr:col>2</xdr:col>
      <xdr:colOff>638175</xdr:colOff>
      <xdr:row>95</xdr:row>
      <xdr:rowOff>18433</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298455"/>
          <a:ext cx="889000" cy="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110781</xdr:rowOff>
    </xdr:from>
    <xdr:to>
      <xdr:col>3</xdr:col>
      <xdr:colOff>3175</xdr:colOff>
      <xdr:row>95</xdr:row>
      <xdr:rowOff>40931</xdr:rowOff>
    </xdr:to>
    <xdr:sp macro="" textlink="">
      <xdr:nvSpPr>
        <xdr:cNvPr id="241" name="フローチャート : 判断 240">
          <a:extLst>
            <a:ext uri="{FF2B5EF4-FFF2-40B4-BE49-F238E27FC236}">
              <a16:creationId xmlns:a16="http://schemas.microsoft.com/office/drawing/2014/main" xmlns="" id="{00000000-0008-0000-0600-0000F1000000}"/>
            </a:ext>
          </a:extLst>
        </xdr:cNvPr>
        <xdr:cNvSpPr/>
      </xdr:nvSpPr>
      <xdr:spPr>
        <a:xfrm>
          <a:off x="1968500" y="162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57458</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00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111434</xdr:rowOff>
    </xdr:from>
    <xdr:to>
      <xdr:col>1</xdr:col>
      <xdr:colOff>485775</xdr:colOff>
      <xdr:row>95</xdr:row>
      <xdr:rowOff>41584</xdr:rowOff>
    </xdr:to>
    <xdr:sp macro="" textlink="">
      <xdr:nvSpPr>
        <xdr:cNvPr id="243" name="フローチャート : 判断 242">
          <a:extLst>
            <a:ext uri="{FF2B5EF4-FFF2-40B4-BE49-F238E27FC236}">
              <a16:creationId xmlns:a16="http://schemas.microsoft.com/office/drawing/2014/main" xmlns="" id="{00000000-0008-0000-0600-0000F3000000}"/>
            </a:ext>
          </a:extLst>
        </xdr:cNvPr>
        <xdr:cNvSpPr/>
      </xdr:nvSpPr>
      <xdr:spPr>
        <a:xfrm>
          <a:off x="1079500" y="162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58111</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00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20320</xdr:rowOff>
    </xdr:from>
    <xdr:to>
      <xdr:col>6</xdr:col>
      <xdr:colOff>561975</xdr:colOff>
      <xdr:row>94</xdr:row>
      <xdr:rowOff>121920</xdr:rowOff>
    </xdr:to>
    <xdr:sp macro="" textlink="">
      <xdr:nvSpPr>
        <xdr:cNvPr id="250" name="円/楕円 249">
          <a:extLst>
            <a:ext uri="{FF2B5EF4-FFF2-40B4-BE49-F238E27FC236}">
              <a16:creationId xmlns:a16="http://schemas.microsoft.com/office/drawing/2014/main" xmlns="" id="{00000000-0008-0000-0600-0000FA000000}"/>
            </a:ext>
          </a:extLst>
        </xdr:cNvPr>
        <xdr:cNvSpPr/>
      </xdr:nvSpPr>
      <xdr:spPr>
        <a:xfrm>
          <a:off x="4584700" y="161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43197</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59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37302</xdr:rowOff>
    </xdr:from>
    <xdr:to>
      <xdr:col>5</xdr:col>
      <xdr:colOff>409575</xdr:colOff>
      <xdr:row>94</xdr:row>
      <xdr:rowOff>138902</xdr:rowOff>
    </xdr:to>
    <xdr:sp macro="" textlink="">
      <xdr:nvSpPr>
        <xdr:cNvPr id="252" name="円/楕円 251">
          <a:extLst>
            <a:ext uri="{FF2B5EF4-FFF2-40B4-BE49-F238E27FC236}">
              <a16:creationId xmlns:a16="http://schemas.microsoft.com/office/drawing/2014/main" xmlns="" id="{00000000-0008-0000-0600-0000FC000000}"/>
            </a:ext>
          </a:extLst>
        </xdr:cNvPr>
        <xdr:cNvSpPr/>
      </xdr:nvSpPr>
      <xdr:spPr>
        <a:xfrm>
          <a:off x="3746500" y="1615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92</xdr:row>
      <xdr:rowOff>155429</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17411" y="159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93036</xdr:rowOff>
    </xdr:from>
    <xdr:to>
      <xdr:col>4</xdr:col>
      <xdr:colOff>206375</xdr:colOff>
      <xdr:row>95</xdr:row>
      <xdr:rowOff>23186</xdr:rowOff>
    </xdr:to>
    <xdr:sp macro="" textlink="">
      <xdr:nvSpPr>
        <xdr:cNvPr id="254" name="円/楕円 253">
          <a:extLst>
            <a:ext uri="{FF2B5EF4-FFF2-40B4-BE49-F238E27FC236}">
              <a16:creationId xmlns:a16="http://schemas.microsoft.com/office/drawing/2014/main" xmlns="" id="{00000000-0008-0000-0600-0000FE000000}"/>
            </a:ext>
          </a:extLst>
        </xdr:cNvPr>
        <xdr:cNvSpPr/>
      </xdr:nvSpPr>
      <xdr:spPr>
        <a:xfrm>
          <a:off x="2857500" y="1620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39713</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598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131355</xdr:rowOff>
    </xdr:from>
    <xdr:to>
      <xdr:col>3</xdr:col>
      <xdr:colOff>3175</xdr:colOff>
      <xdr:row>95</xdr:row>
      <xdr:rowOff>61505</xdr:rowOff>
    </xdr:to>
    <xdr:sp macro="" textlink="">
      <xdr:nvSpPr>
        <xdr:cNvPr id="256" name="円/楕円 255">
          <a:extLst>
            <a:ext uri="{FF2B5EF4-FFF2-40B4-BE49-F238E27FC236}">
              <a16:creationId xmlns:a16="http://schemas.microsoft.com/office/drawing/2014/main" xmlns="" id="{00000000-0008-0000-0600-000000010000}"/>
            </a:ext>
          </a:extLst>
        </xdr:cNvPr>
        <xdr:cNvSpPr/>
      </xdr:nvSpPr>
      <xdr:spPr>
        <a:xfrm>
          <a:off x="1968500" y="162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52632</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34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139083</xdr:rowOff>
    </xdr:from>
    <xdr:to>
      <xdr:col>1</xdr:col>
      <xdr:colOff>485775</xdr:colOff>
      <xdr:row>95</xdr:row>
      <xdr:rowOff>69233</xdr:rowOff>
    </xdr:to>
    <xdr:sp macro="" textlink="">
      <xdr:nvSpPr>
        <xdr:cNvPr id="258" name="円/楕円 257">
          <a:extLst>
            <a:ext uri="{FF2B5EF4-FFF2-40B4-BE49-F238E27FC236}">
              <a16:creationId xmlns:a16="http://schemas.microsoft.com/office/drawing/2014/main" xmlns="" id="{00000000-0008-0000-0600-000002010000}"/>
            </a:ext>
          </a:extLst>
        </xdr:cNvPr>
        <xdr:cNvSpPr/>
      </xdr:nvSpPr>
      <xdr:spPr>
        <a:xfrm>
          <a:off x="1079500" y="162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60360</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3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a:extLst>
            <a:ext uri="{FF2B5EF4-FFF2-40B4-BE49-F238E27FC236}">
              <a16:creationId xmlns:a16="http://schemas.microsoft.com/office/drawing/2014/main" xmlns=""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a:extLst>
            <a:ext uri="{FF2B5EF4-FFF2-40B4-BE49-F238E27FC236}">
              <a16:creationId xmlns:a16="http://schemas.microsoft.com/office/drawing/2014/main" xmlns=""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24828</xdr:rowOff>
    </xdr:from>
    <xdr:to>
      <xdr:col>15</xdr:col>
      <xdr:colOff>180340</xdr:colOff>
      <xdr:row>35</xdr:row>
      <xdr:rowOff>69596</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flipV="1">
          <a:off x="10475595" y="5339778"/>
          <a:ext cx="1270" cy="730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73423</xdr:rowOff>
    </xdr:from>
    <xdr:ext cx="534377" cy="259045"/>
    <xdr:sp macro="" textlink="">
      <xdr:nvSpPr>
        <xdr:cNvPr id="283" name="補助費等最小値テキスト">
          <a:extLst>
            <a:ext uri="{FF2B5EF4-FFF2-40B4-BE49-F238E27FC236}">
              <a16:creationId xmlns:a16="http://schemas.microsoft.com/office/drawing/2014/main" xmlns="" id="{00000000-0008-0000-0600-00001B010000}"/>
            </a:ext>
          </a:extLst>
        </xdr:cNvPr>
        <xdr:cNvSpPr txBox="1"/>
      </xdr:nvSpPr>
      <xdr:spPr>
        <a:xfrm>
          <a:off x="10528300" y="607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87,340</a:t>
          </a:r>
          <a:endParaRPr kumimoji="1" lang="ja-JP" altLang="en-US" sz="1000" b="1">
            <a:latin typeface="ＭＳ Ｐゴシック"/>
          </a:endParaRPr>
        </a:p>
      </xdr:txBody>
    </xdr:sp>
    <xdr:clientData/>
  </xdr:oneCellAnchor>
  <xdr:twoCellAnchor>
    <xdr:from>
      <xdr:col>15</xdr:col>
      <xdr:colOff>92075</xdr:colOff>
      <xdr:row>35</xdr:row>
      <xdr:rowOff>69596</xdr:rowOff>
    </xdr:from>
    <xdr:to>
      <xdr:col>15</xdr:col>
      <xdr:colOff>269875</xdr:colOff>
      <xdr:row>35</xdr:row>
      <xdr:rowOff>69596</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10388600" y="607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142955</xdr:rowOff>
    </xdr:from>
    <xdr:ext cx="599010" cy="259045"/>
    <xdr:sp macro="" textlink="">
      <xdr:nvSpPr>
        <xdr:cNvPr id="285" name="補助費等最大値テキスト">
          <a:extLst>
            <a:ext uri="{FF2B5EF4-FFF2-40B4-BE49-F238E27FC236}">
              <a16:creationId xmlns:a16="http://schemas.microsoft.com/office/drawing/2014/main" xmlns="" id="{00000000-0008-0000-0600-00001D010000}"/>
            </a:ext>
          </a:extLst>
        </xdr:cNvPr>
        <xdr:cNvSpPr txBox="1"/>
      </xdr:nvSpPr>
      <xdr:spPr>
        <a:xfrm>
          <a:off x="10528300" y="511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106,515</a:t>
          </a:r>
          <a:endParaRPr kumimoji="1" lang="ja-JP" altLang="en-US" sz="1000" b="1">
            <a:latin typeface="ＭＳ Ｐゴシック"/>
          </a:endParaRPr>
        </a:p>
      </xdr:txBody>
    </xdr:sp>
    <xdr:clientData/>
  </xdr:oneCellAnchor>
  <xdr:twoCellAnchor>
    <xdr:from>
      <xdr:col>15</xdr:col>
      <xdr:colOff>92075</xdr:colOff>
      <xdr:row>31</xdr:row>
      <xdr:rowOff>24828</xdr:rowOff>
    </xdr:from>
    <xdr:to>
      <xdr:col>15</xdr:col>
      <xdr:colOff>269875</xdr:colOff>
      <xdr:row>31</xdr:row>
      <xdr:rowOff>24828</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10388600" y="53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64</xdr:rowOff>
    </xdr:from>
    <xdr:to>
      <xdr:col>15</xdr:col>
      <xdr:colOff>180975</xdr:colOff>
      <xdr:row>35</xdr:row>
      <xdr:rowOff>69596</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9639300" y="5829364"/>
          <a:ext cx="838200" cy="24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118292</xdr:rowOff>
    </xdr:from>
    <xdr:ext cx="534377" cy="259045"/>
    <xdr:sp macro="" textlink="">
      <xdr:nvSpPr>
        <xdr:cNvPr id="288" name="補助費等平均値テキスト">
          <a:extLst>
            <a:ext uri="{FF2B5EF4-FFF2-40B4-BE49-F238E27FC236}">
              <a16:creationId xmlns:a16="http://schemas.microsoft.com/office/drawing/2014/main" xmlns="" id="{00000000-0008-0000-0600-000020010000}"/>
            </a:ext>
          </a:extLst>
        </xdr:cNvPr>
        <xdr:cNvSpPr txBox="1"/>
      </xdr:nvSpPr>
      <xdr:spPr>
        <a:xfrm>
          <a:off x="10528300" y="5433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98,829</a:t>
          </a:r>
          <a:endParaRPr kumimoji="1" lang="ja-JP" altLang="en-US" sz="1000" b="1">
            <a:solidFill>
              <a:srgbClr val="000080"/>
            </a:solidFill>
            <a:latin typeface="ＭＳ Ｐゴシック"/>
          </a:endParaRPr>
        </a:p>
      </xdr:txBody>
    </xdr:sp>
    <xdr:clientData/>
  </xdr:oneCellAnchor>
  <xdr:twoCellAnchor>
    <xdr:from>
      <xdr:col>15</xdr:col>
      <xdr:colOff>130175</xdr:colOff>
      <xdr:row>32</xdr:row>
      <xdr:rowOff>95415</xdr:rowOff>
    </xdr:from>
    <xdr:to>
      <xdr:col>15</xdr:col>
      <xdr:colOff>231775</xdr:colOff>
      <xdr:row>33</xdr:row>
      <xdr:rowOff>25565</xdr:rowOff>
    </xdr:to>
    <xdr:sp macro="" textlink="">
      <xdr:nvSpPr>
        <xdr:cNvPr id="289" name="フローチャート : 判断 288">
          <a:extLst>
            <a:ext uri="{FF2B5EF4-FFF2-40B4-BE49-F238E27FC236}">
              <a16:creationId xmlns:a16="http://schemas.microsoft.com/office/drawing/2014/main" xmlns="" id="{00000000-0008-0000-0600-000021010000}"/>
            </a:ext>
          </a:extLst>
        </xdr:cNvPr>
        <xdr:cNvSpPr/>
      </xdr:nvSpPr>
      <xdr:spPr>
        <a:xfrm>
          <a:off x="10426700" y="558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64</xdr:rowOff>
    </xdr:from>
    <xdr:to>
      <xdr:col>14</xdr:col>
      <xdr:colOff>28575</xdr:colOff>
      <xdr:row>37</xdr:row>
      <xdr:rowOff>106477</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8750300" y="5829364"/>
          <a:ext cx="889000" cy="62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32</xdr:row>
      <xdr:rowOff>52705</xdr:rowOff>
    </xdr:from>
    <xdr:to>
      <xdr:col>14</xdr:col>
      <xdr:colOff>79375</xdr:colOff>
      <xdr:row>32</xdr:row>
      <xdr:rowOff>154305</xdr:rowOff>
    </xdr:to>
    <xdr:sp macro="" textlink="">
      <xdr:nvSpPr>
        <xdr:cNvPr id="291" name="フローチャート : 判断 290">
          <a:extLst>
            <a:ext uri="{FF2B5EF4-FFF2-40B4-BE49-F238E27FC236}">
              <a16:creationId xmlns:a16="http://schemas.microsoft.com/office/drawing/2014/main" xmlns="" id="{00000000-0008-0000-0600-000023010000}"/>
            </a:ext>
          </a:extLst>
        </xdr:cNvPr>
        <xdr:cNvSpPr/>
      </xdr:nvSpPr>
      <xdr:spPr>
        <a:xfrm>
          <a:off x="9588500" y="553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30</xdr:row>
      <xdr:rowOff>170832</xdr:rowOff>
    </xdr:from>
    <xdr:ext cx="534377" cy="259045"/>
    <xdr:sp macro="" textlink="">
      <xdr:nvSpPr>
        <xdr:cNvPr id="292" name="テキスト ボックス 291">
          <a:extLst>
            <a:ext uri="{FF2B5EF4-FFF2-40B4-BE49-F238E27FC236}">
              <a16:creationId xmlns:a16="http://schemas.microsoft.com/office/drawing/2014/main" xmlns="" id="{00000000-0008-0000-0600-000024010000}"/>
            </a:ext>
          </a:extLst>
        </xdr:cNvPr>
        <xdr:cNvSpPr txBox="1"/>
      </xdr:nvSpPr>
      <xdr:spPr>
        <a:xfrm>
          <a:off x="9359411" y="531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99,950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106477</xdr:rowOff>
    </xdr:from>
    <xdr:to>
      <xdr:col>12</xdr:col>
      <xdr:colOff>511175</xdr:colOff>
      <xdr:row>38</xdr:row>
      <xdr:rowOff>27077</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7861300" y="6450127"/>
          <a:ext cx="889000" cy="9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30</xdr:row>
      <xdr:rowOff>7404</xdr:rowOff>
    </xdr:from>
    <xdr:to>
      <xdr:col>12</xdr:col>
      <xdr:colOff>561975</xdr:colOff>
      <xdr:row>30</xdr:row>
      <xdr:rowOff>109004</xdr:rowOff>
    </xdr:to>
    <xdr:sp macro="" textlink="">
      <xdr:nvSpPr>
        <xdr:cNvPr id="294" name="フローチャート : 判断 293">
          <a:extLst>
            <a:ext uri="{FF2B5EF4-FFF2-40B4-BE49-F238E27FC236}">
              <a16:creationId xmlns:a16="http://schemas.microsoft.com/office/drawing/2014/main" xmlns="" id="{00000000-0008-0000-0600-000026010000}"/>
            </a:ext>
          </a:extLst>
        </xdr:cNvPr>
        <xdr:cNvSpPr/>
      </xdr:nvSpPr>
      <xdr:spPr>
        <a:xfrm>
          <a:off x="8699500" y="51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28</xdr:row>
      <xdr:rowOff>125531</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8450794" y="492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110,139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27077</xdr:rowOff>
    </xdr:from>
    <xdr:to>
      <xdr:col>11</xdr:col>
      <xdr:colOff>307975</xdr:colOff>
      <xdr:row>38</xdr:row>
      <xdr:rowOff>161684</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6972300" y="6542177"/>
          <a:ext cx="889000" cy="13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91110</xdr:rowOff>
    </xdr:from>
    <xdr:to>
      <xdr:col>11</xdr:col>
      <xdr:colOff>358775</xdr:colOff>
      <xdr:row>35</xdr:row>
      <xdr:rowOff>21260</xdr:rowOff>
    </xdr:to>
    <xdr:sp macro="" textlink="">
      <xdr:nvSpPr>
        <xdr:cNvPr id="297" name="フローチャート : 判断 296">
          <a:extLst>
            <a:ext uri="{FF2B5EF4-FFF2-40B4-BE49-F238E27FC236}">
              <a16:creationId xmlns:a16="http://schemas.microsoft.com/office/drawing/2014/main" xmlns="" id="{00000000-0008-0000-0600-000029010000}"/>
            </a:ext>
          </a:extLst>
        </xdr:cNvPr>
        <xdr:cNvSpPr/>
      </xdr:nvSpPr>
      <xdr:spPr>
        <a:xfrm>
          <a:off x="7810500" y="592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37787</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7594111" y="569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52324</xdr:rowOff>
    </xdr:from>
    <xdr:to>
      <xdr:col>10</xdr:col>
      <xdr:colOff>155575</xdr:colOff>
      <xdr:row>35</xdr:row>
      <xdr:rowOff>153924</xdr:rowOff>
    </xdr:to>
    <xdr:sp macro="" textlink="">
      <xdr:nvSpPr>
        <xdr:cNvPr id="299" name="フローチャート : 判断 298">
          <a:extLst>
            <a:ext uri="{FF2B5EF4-FFF2-40B4-BE49-F238E27FC236}">
              <a16:creationId xmlns:a16="http://schemas.microsoft.com/office/drawing/2014/main" xmlns="" id="{00000000-0008-0000-0600-00002B010000}"/>
            </a:ext>
          </a:extLst>
        </xdr:cNvPr>
        <xdr:cNvSpPr/>
      </xdr:nvSpPr>
      <xdr:spPr>
        <a:xfrm>
          <a:off x="6921500" y="60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170451</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6705111" y="58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18796</xdr:rowOff>
    </xdr:from>
    <xdr:to>
      <xdr:col>15</xdr:col>
      <xdr:colOff>231775</xdr:colOff>
      <xdr:row>35</xdr:row>
      <xdr:rowOff>120396</xdr:rowOff>
    </xdr:to>
    <xdr:sp macro="" textlink="">
      <xdr:nvSpPr>
        <xdr:cNvPr id="306" name="円/楕円 305">
          <a:extLst>
            <a:ext uri="{FF2B5EF4-FFF2-40B4-BE49-F238E27FC236}">
              <a16:creationId xmlns:a16="http://schemas.microsoft.com/office/drawing/2014/main" xmlns="" id="{00000000-0008-0000-0600-000032010000}"/>
            </a:ext>
          </a:extLst>
        </xdr:cNvPr>
        <xdr:cNvSpPr/>
      </xdr:nvSpPr>
      <xdr:spPr>
        <a:xfrm>
          <a:off x="10426700" y="60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105173</xdr:rowOff>
    </xdr:from>
    <xdr:ext cx="534377" cy="259045"/>
    <xdr:sp macro="" textlink="">
      <xdr:nvSpPr>
        <xdr:cNvPr id="307" name="補助費等該当値テキスト">
          <a:extLst>
            <a:ext uri="{FF2B5EF4-FFF2-40B4-BE49-F238E27FC236}">
              <a16:creationId xmlns:a16="http://schemas.microsoft.com/office/drawing/2014/main" xmlns="" id="{00000000-0008-0000-0600-000033010000}"/>
            </a:ext>
          </a:extLst>
        </xdr:cNvPr>
        <xdr:cNvSpPr txBox="1"/>
      </xdr:nvSpPr>
      <xdr:spPr>
        <a:xfrm>
          <a:off x="10528300" y="593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87,340</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120714</xdr:rowOff>
    </xdr:from>
    <xdr:to>
      <xdr:col>14</xdr:col>
      <xdr:colOff>79375</xdr:colOff>
      <xdr:row>34</xdr:row>
      <xdr:rowOff>50864</xdr:rowOff>
    </xdr:to>
    <xdr:sp macro="" textlink="">
      <xdr:nvSpPr>
        <xdr:cNvPr id="308" name="円/楕円 307">
          <a:extLst>
            <a:ext uri="{FF2B5EF4-FFF2-40B4-BE49-F238E27FC236}">
              <a16:creationId xmlns:a16="http://schemas.microsoft.com/office/drawing/2014/main" xmlns="" id="{00000000-0008-0000-0600-000034010000}"/>
            </a:ext>
          </a:extLst>
        </xdr:cNvPr>
        <xdr:cNvSpPr/>
      </xdr:nvSpPr>
      <xdr:spPr>
        <a:xfrm>
          <a:off x="9588500" y="57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41991</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9359411" y="587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93,665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55677</xdr:rowOff>
    </xdr:from>
    <xdr:to>
      <xdr:col>12</xdr:col>
      <xdr:colOff>561975</xdr:colOff>
      <xdr:row>37</xdr:row>
      <xdr:rowOff>157277</xdr:rowOff>
    </xdr:to>
    <xdr:sp macro="" textlink="">
      <xdr:nvSpPr>
        <xdr:cNvPr id="310" name="円/楕円 309">
          <a:extLst>
            <a:ext uri="{FF2B5EF4-FFF2-40B4-BE49-F238E27FC236}">
              <a16:creationId xmlns:a16="http://schemas.microsoft.com/office/drawing/2014/main" xmlns="" id="{00000000-0008-0000-0600-000036010000}"/>
            </a:ext>
          </a:extLst>
        </xdr:cNvPr>
        <xdr:cNvSpPr/>
      </xdr:nvSpPr>
      <xdr:spPr>
        <a:xfrm>
          <a:off x="8699500" y="63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148403</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8483111" y="64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77,372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147726</xdr:rowOff>
    </xdr:from>
    <xdr:to>
      <xdr:col>11</xdr:col>
      <xdr:colOff>358775</xdr:colOff>
      <xdr:row>38</xdr:row>
      <xdr:rowOff>77876</xdr:rowOff>
    </xdr:to>
    <xdr:sp macro="" textlink="">
      <xdr:nvSpPr>
        <xdr:cNvPr id="312" name="円/楕円 311">
          <a:extLst>
            <a:ext uri="{FF2B5EF4-FFF2-40B4-BE49-F238E27FC236}">
              <a16:creationId xmlns:a16="http://schemas.microsoft.com/office/drawing/2014/main" xmlns="" id="{00000000-0008-0000-0600-000038010000}"/>
            </a:ext>
          </a:extLst>
        </xdr:cNvPr>
        <xdr:cNvSpPr/>
      </xdr:nvSpPr>
      <xdr:spPr>
        <a:xfrm>
          <a:off x="7810500" y="64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69004</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594111" y="658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74,956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110884</xdr:rowOff>
    </xdr:from>
    <xdr:to>
      <xdr:col>10</xdr:col>
      <xdr:colOff>155575</xdr:colOff>
      <xdr:row>39</xdr:row>
      <xdr:rowOff>41034</xdr:rowOff>
    </xdr:to>
    <xdr:sp macro="" textlink="">
      <xdr:nvSpPr>
        <xdr:cNvPr id="314" name="円/楕円 313">
          <a:extLst>
            <a:ext uri="{FF2B5EF4-FFF2-40B4-BE49-F238E27FC236}">
              <a16:creationId xmlns:a16="http://schemas.microsoft.com/office/drawing/2014/main" xmlns="" id="{00000000-0008-0000-0600-00003A010000}"/>
            </a:ext>
          </a:extLst>
        </xdr:cNvPr>
        <xdr:cNvSpPr/>
      </xdr:nvSpPr>
      <xdr:spPr>
        <a:xfrm>
          <a:off x="6921500" y="662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32161</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6705111" y="671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a:extLst>
            <a:ext uri="{FF2B5EF4-FFF2-40B4-BE49-F238E27FC236}">
              <a16:creationId xmlns:a16="http://schemas.microsoft.com/office/drawing/2014/main" xmlns=""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169385</xdr:rowOff>
    </xdr:from>
    <xdr:to>
      <xdr:col>15</xdr:col>
      <xdr:colOff>180340</xdr:colOff>
      <xdr:row>57</xdr:row>
      <xdr:rowOff>76182</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741885"/>
          <a:ext cx="1270" cy="1106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80009</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985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51,195</a:t>
          </a:r>
          <a:endParaRPr kumimoji="1" lang="ja-JP" altLang="en-US" sz="1000" b="1">
            <a:latin typeface="ＭＳ Ｐゴシック"/>
          </a:endParaRPr>
        </a:p>
      </xdr:txBody>
    </xdr:sp>
    <xdr:clientData/>
  </xdr:oneCellAnchor>
  <xdr:twoCellAnchor>
    <xdr:from>
      <xdr:col>15</xdr:col>
      <xdr:colOff>92075</xdr:colOff>
      <xdr:row>57</xdr:row>
      <xdr:rowOff>76182</xdr:rowOff>
    </xdr:from>
    <xdr:to>
      <xdr:col>15</xdr:col>
      <xdr:colOff>269875</xdr:colOff>
      <xdr:row>57</xdr:row>
      <xdr:rowOff>76182</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984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116062</xdr:rowOff>
    </xdr:from>
    <xdr:ext cx="534377"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51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85,091</a:t>
          </a:r>
          <a:endParaRPr kumimoji="1" lang="ja-JP" altLang="en-US" sz="1000" b="1">
            <a:latin typeface="ＭＳ Ｐゴシック"/>
          </a:endParaRPr>
        </a:p>
      </xdr:txBody>
    </xdr:sp>
    <xdr:clientData/>
  </xdr:oneCellAnchor>
  <xdr:twoCellAnchor>
    <xdr:from>
      <xdr:col>15</xdr:col>
      <xdr:colOff>92075</xdr:colOff>
      <xdr:row>50</xdr:row>
      <xdr:rowOff>169385</xdr:rowOff>
    </xdr:from>
    <xdr:to>
      <xdr:col>15</xdr:col>
      <xdr:colOff>269875</xdr:colOff>
      <xdr:row>50</xdr:row>
      <xdr:rowOff>169385</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74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76182</xdr:rowOff>
    </xdr:from>
    <xdr:to>
      <xdr:col>15</xdr:col>
      <xdr:colOff>180975</xdr:colOff>
      <xdr:row>57</xdr:row>
      <xdr:rowOff>123927</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9639300" y="9848832"/>
          <a:ext cx="838200" cy="4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33890</xdr:rowOff>
    </xdr:from>
    <xdr:ext cx="534377"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894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72,635</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11013</xdr:rowOff>
    </xdr:from>
    <xdr:to>
      <xdr:col>15</xdr:col>
      <xdr:colOff>231775</xdr:colOff>
      <xdr:row>53</xdr:row>
      <xdr:rowOff>112613</xdr:rowOff>
    </xdr:to>
    <xdr:sp macro="" textlink="">
      <xdr:nvSpPr>
        <xdr:cNvPr id="347" name="フローチャート : 判断 346">
          <a:extLst>
            <a:ext uri="{FF2B5EF4-FFF2-40B4-BE49-F238E27FC236}">
              <a16:creationId xmlns:a16="http://schemas.microsoft.com/office/drawing/2014/main" xmlns="" id="{00000000-0008-0000-0600-00005B010000}"/>
            </a:ext>
          </a:extLst>
        </xdr:cNvPr>
        <xdr:cNvSpPr/>
      </xdr:nvSpPr>
      <xdr:spPr>
        <a:xfrm>
          <a:off x="10426700" y="9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123927</xdr:rowOff>
    </xdr:from>
    <xdr:to>
      <xdr:col>14</xdr:col>
      <xdr:colOff>28575</xdr:colOff>
      <xdr:row>57</xdr:row>
      <xdr:rowOff>167067</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8750300" y="9896577"/>
          <a:ext cx="8890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163979</xdr:rowOff>
    </xdr:from>
    <xdr:to>
      <xdr:col>14</xdr:col>
      <xdr:colOff>79375</xdr:colOff>
      <xdr:row>54</xdr:row>
      <xdr:rowOff>94129</xdr:rowOff>
    </xdr:to>
    <xdr:sp macro="" textlink="">
      <xdr:nvSpPr>
        <xdr:cNvPr id="349" name="フローチャート : 判断 348">
          <a:extLst>
            <a:ext uri="{FF2B5EF4-FFF2-40B4-BE49-F238E27FC236}">
              <a16:creationId xmlns:a16="http://schemas.microsoft.com/office/drawing/2014/main" xmlns="" id="{00000000-0008-0000-0600-00005D010000}"/>
            </a:ext>
          </a:extLst>
        </xdr:cNvPr>
        <xdr:cNvSpPr/>
      </xdr:nvSpPr>
      <xdr:spPr>
        <a:xfrm>
          <a:off x="9588500" y="925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52</xdr:row>
      <xdr:rowOff>110656</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59411" y="9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67,951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93653</xdr:rowOff>
    </xdr:from>
    <xdr:to>
      <xdr:col>12</xdr:col>
      <xdr:colOff>511175</xdr:colOff>
      <xdr:row>57</xdr:row>
      <xdr:rowOff>167067</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7861300" y="9866303"/>
          <a:ext cx="889000" cy="7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51</xdr:row>
      <xdr:rowOff>135893</xdr:rowOff>
    </xdr:from>
    <xdr:to>
      <xdr:col>12</xdr:col>
      <xdr:colOff>561975</xdr:colOff>
      <xdr:row>52</xdr:row>
      <xdr:rowOff>66043</xdr:rowOff>
    </xdr:to>
    <xdr:sp macro="" textlink="">
      <xdr:nvSpPr>
        <xdr:cNvPr id="352" name="フローチャート : 判断 351">
          <a:extLst>
            <a:ext uri="{FF2B5EF4-FFF2-40B4-BE49-F238E27FC236}">
              <a16:creationId xmlns:a16="http://schemas.microsoft.com/office/drawing/2014/main" xmlns="" id="{00000000-0008-0000-0600-000060010000}"/>
            </a:ext>
          </a:extLst>
        </xdr:cNvPr>
        <xdr:cNvSpPr/>
      </xdr:nvSpPr>
      <xdr:spPr>
        <a:xfrm>
          <a:off x="8699500" y="887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82570</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83111" y="865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93653</xdr:rowOff>
    </xdr:from>
    <xdr:to>
      <xdr:col>11</xdr:col>
      <xdr:colOff>307975</xdr:colOff>
      <xdr:row>58</xdr:row>
      <xdr:rowOff>52799</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6972300" y="9866303"/>
          <a:ext cx="889000" cy="13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50</xdr:row>
      <xdr:rowOff>3339</xdr:rowOff>
    </xdr:from>
    <xdr:to>
      <xdr:col>11</xdr:col>
      <xdr:colOff>358775</xdr:colOff>
      <xdr:row>50</xdr:row>
      <xdr:rowOff>104939</xdr:rowOff>
    </xdr:to>
    <xdr:sp macro="" textlink="">
      <xdr:nvSpPr>
        <xdr:cNvPr id="355" name="フローチャート : 判断 354">
          <a:extLst>
            <a:ext uri="{FF2B5EF4-FFF2-40B4-BE49-F238E27FC236}">
              <a16:creationId xmlns:a16="http://schemas.microsoft.com/office/drawing/2014/main" xmlns="" id="{00000000-0008-0000-0600-000063010000}"/>
            </a:ext>
          </a:extLst>
        </xdr:cNvPr>
        <xdr:cNvSpPr/>
      </xdr:nvSpPr>
      <xdr:spPr>
        <a:xfrm>
          <a:off x="7810500" y="857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48</xdr:row>
      <xdr:rowOff>121466</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94111" y="835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53975</xdr:colOff>
      <xdr:row>51</xdr:row>
      <xdr:rowOff>152484</xdr:rowOff>
    </xdr:from>
    <xdr:to>
      <xdr:col>10</xdr:col>
      <xdr:colOff>155575</xdr:colOff>
      <xdr:row>52</xdr:row>
      <xdr:rowOff>82634</xdr:rowOff>
    </xdr:to>
    <xdr:sp macro="" textlink="">
      <xdr:nvSpPr>
        <xdr:cNvPr id="357" name="フローチャート : 判断 356">
          <a:extLst>
            <a:ext uri="{FF2B5EF4-FFF2-40B4-BE49-F238E27FC236}">
              <a16:creationId xmlns:a16="http://schemas.microsoft.com/office/drawing/2014/main" xmlns="" id="{00000000-0008-0000-0600-000065010000}"/>
            </a:ext>
          </a:extLst>
        </xdr:cNvPr>
        <xdr:cNvSpPr/>
      </xdr:nvSpPr>
      <xdr:spPr>
        <a:xfrm>
          <a:off x="6921500" y="889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99161</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705111" y="867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25382</xdr:rowOff>
    </xdr:from>
    <xdr:to>
      <xdr:col>15</xdr:col>
      <xdr:colOff>231775</xdr:colOff>
      <xdr:row>57</xdr:row>
      <xdr:rowOff>126982</xdr:rowOff>
    </xdr:to>
    <xdr:sp macro="" textlink="">
      <xdr:nvSpPr>
        <xdr:cNvPr id="364" name="円/楕円 363">
          <a:extLst>
            <a:ext uri="{FF2B5EF4-FFF2-40B4-BE49-F238E27FC236}">
              <a16:creationId xmlns:a16="http://schemas.microsoft.com/office/drawing/2014/main" xmlns="" id="{00000000-0008-0000-0600-00006C010000}"/>
            </a:ext>
          </a:extLst>
        </xdr:cNvPr>
        <xdr:cNvSpPr/>
      </xdr:nvSpPr>
      <xdr:spPr>
        <a:xfrm>
          <a:off x="10426700" y="97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111759</xdr:rowOff>
    </xdr:from>
    <xdr:ext cx="534377"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7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51,195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73127</xdr:rowOff>
    </xdr:from>
    <xdr:to>
      <xdr:col>14</xdr:col>
      <xdr:colOff>79375</xdr:colOff>
      <xdr:row>58</xdr:row>
      <xdr:rowOff>3277</xdr:rowOff>
    </xdr:to>
    <xdr:sp macro="" textlink="">
      <xdr:nvSpPr>
        <xdr:cNvPr id="366" name="円/楕円 365">
          <a:extLst>
            <a:ext uri="{FF2B5EF4-FFF2-40B4-BE49-F238E27FC236}">
              <a16:creationId xmlns:a16="http://schemas.microsoft.com/office/drawing/2014/main" xmlns="" id="{00000000-0008-0000-0600-00006E010000}"/>
            </a:ext>
          </a:extLst>
        </xdr:cNvPr>
        <xdr:cNvSpPr/>
      </xdr:nvSpPr>
      <xdr:spPr>
        <a:xfrm>
          <a:off x="9588500" y="98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165854</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59411" y="99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116267</xdr:rowOff>
    </xdr:from>
    <xdr:to>
      <xdr:col>12</xdr:col>
      <xdr:colOff>561975</xdr:colOff>
      <xdr:row>58</xdr:row>
      <xdr:rowOff>46417</xdr:rowOff>
    </xdr:to>
    <xdr:sp macro="" textlink="">
      <xdr:nvSpPr>
        <xdr:cNvPr id="368" name="円/楕円 367">
          <a:extLst>
            <a:ext uri="{FF2B5EF4-FFF2-40B4-BE49-F238E27FC236}">
              <a16:creationId xmlns:a16="http://schemas.microsoft.com/office/drawing/2014/main" xmlns="" id="{00000000-0008-0000-0600-000070010000}"/>
            </a:ext>
          </a:extLst>
        </xdr:cNvPr>
        <xdr:cNvSpPr/>
      </xdr:nvSpPr>
      <xdr:spPr>
        <a:xfrm>
          <a:off x="8699500" y="988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37544</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83111" y="998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42853</xdr:rowOff>
    </xdr:from>
    <xdr:to>
      <xdr:col>11</xdr:col>
      <xdr:colOff>358775</xdr:colOff>
      <xdr:row>57</xdr:row>
      <xdr:rowOff>144453</xdr:rowOff>
    </xdr:to>
    <xdr:sp macro="" textlink="">
      <xdr:nvSpPr>
        <xdr:cNvPr id="370" name="円/楕円 369">
          <a:extLst>
            <a:ext uri="{FF2B5EF4-FFF2-40B4-BE49-F238E27FC236}">
              <a16:creationId xmlns:a16="http://schemas.microsoft.com/office/drawing/2014/main" xmlns="" id="{00000000-0008-0000-0600-000072010000}"/>
            </a:ext>
          </a:extLst>
        </xdr:cNvPr>
        <xdr:cNvSpPr/>
      </xdr:nvSpPr>
      <xdr:spPr>
        <a:xfrm>
          <a:off x="7810500" y="981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135580</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94111" y="990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1999</xdr:rowOff>
    </xdr:from>
    <xdr:to>
      <xdr:col>10</xdr:col>
      <xdr:colOff>155575</xdr:colOff>
      <xdr:row>58</xdr:row>
      <xdr:rowOff>103599</xdr:rowOff>
    </xdr:to>
    <xdr:sp macro="" textlink="">
      <xdr:nvSpPr>
        <xdr:cNvPr id="372" name="円/楕円 371">
          <a:extLst>
            <a:ext uri="{FF2B5EF4-FFF2-40B4-BE49-F238E27FC236}">
              <a16:creationId xmlns:a16="http://schemas.microsoft.com/office/drawing/2014/main" xmlns="" id="{00000000-0008-0000-0600-000074010000}"/>
            </a:ext>
          </a:extLst>
        </xdr:cNvPr>
        <xdr:cNvSpPr/>
      </xdr:nvSpPr>
      <xdr:spPr>
        <a:xfrm>
          <a:off x="6921500" y="994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94726</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05111" y="1003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a:extLst>
            <a:ext uri="{FF2B5EF4-FFF2-40B4-BE49-F238E27FC236}">
              <a16:creationId xmlns:a16="http://schemas.microsoft.com/office/drawing/2014/main" xmlns=""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159550</xdr:rowOff>
    </xdr:from>
    <xdr:to>
      <xdr:col>15</xdr:col>
      <xdr:colOff>180340</xdr:colOff>
      <xdr:row>78</xdr:row>
      <xdr:rowOff>34392</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flipV="1">
          <a:off x="10475595" y="11989600"/>
          <a:ext cx="1270" cy="1417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38219</xdr:rowOff>
    </xdr:from>
    <xdr:ext cx="469744" cy="259045"/>
    <xdr:sp macro="" textlink="">
      <xdr:nvSpPr>
        <xdr:cNvPr id="396" name="普通建設事業費 （ うち新規整備　）最小値テキスト">
          <a:extLst>
            <a:ext uri="{FF2B5EF4-FFF2-40B4-BE49-F238E27FC236}">
              <a16:creationId xmlns:a16="http://schemas.microsoft.com/office/drawing/2014/main" xmlns="" id="{00000000-0008-0000-0600-00008C010000}"/>
            </a:ext>
          </a:extLst>
        </xdr:cNvPr>
        <xdr:cNvSpPr txBox="1"/>
      </xdr:nvSpPr>
      <xdr:spPr>
        <a:xfrm>
          <a:off x="10528300" y="134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4,764</a:t>
          </a:r>
          <a:endParaRPr kumimoji="1" lang="ja-JP" altLang="en-US" sz="1000" b="1">
            <a:latin typeface="ＭＳ Ｐゴシック"/>
          </a:endParaRPr>
        </a:p>
      </xdr:txBody>
    </xdr:sp>
    <xdr:clientData/>
  </xdr:oneCellAnchor>
  <xdr:twoCellAnchor>
    <xdr:from>
      <xdr:col>15</xdr:col>
      <xdr:colOff>92075</xdr:colOff>
      <xdr:row>78</xdr:row>
      <xdr:rowOff>34392</xdr:rowOff>
    </xdr:from>
    <xdr:to>
      <xdr:col>15</xdr:col>
      <xdr:colOff>269875</xdr:colOff>
      <xdr:row>78</xdr:row>
      <xdr:rowOff>34392</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340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106227</xdr:rowOff>
    </xdr:from>
    <xdr:ext cx="534377" cy="259045"/>
    <xdr:sp macro="" textlink="">
      <xdr:nvSpPr>
        <xdr:cNvPr id="398" name="普通建設事業費 （ うち新規整備　）最大値テキスト">
          <a:extLst>
            <a:ext uri="{FF2B5EF4-FFF2-40B4-BE49-F238E27FC236}">
              <a16:creationId xmlns:a16="http://schemas.microsoft.com/office/drawing/2014/main" xmlns="" id="{00000000-0008-0000-0600-00008E010000}"/>
            </a:ext>
          </a:extLst>
        </xdr:cNvPr>
        <xdr:cNvSpPr txBox="1"/>
      </xdr:nvSpPr>
      <xdr:spPr>
        <a:xfrm>
          <a:off x="10528300" y="117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41,979</a:t>
          </a:r>
          <a:endParaRPr kumimoji="1" lang="ja-JP" altLang="en-US" sz="1000" b="1">
            <a:latin typeface="ＭＳ Ｐゴシック"/>
          </a:endParaRPr>
        </a:p>
      </xdr:txBody>
    </xdr:sp>
    <xdr:clientData/>
  </xdr:oneCellAnchor>
  <xdr:twoCellAnchor>
    <xdr:from>
      <xdr:col>15</xdr:col>
      <xdr:colOff>92075</xdr:colOff>
      <xdr:row>69</xdr:row>
      <xdr:rowOff>159550</xdr:rowOff>
    </xdr:from>
    <xdr:to>
      <xdr:col>15</xdr:col>
      <xdr:colOff>269875</xdr:colOff>
      <xdr:row>69</xdr:row>
      <xdr:rowOff>159550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19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65824</xdr:rowOff>
    </xdr:from>
    <xdr:to>
      <xdr:col>15</xdr:col>
      <xdr:colOff>180975</xdr:colOff>
      <xdr:row>78</xdr:row>
      <xdr:rowOff>34392</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9639300" y="12753124"/>
          <a:ext cx="838200" cy="65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59123</xdr:rowOff>
    </xdr:from>
    <xdr:ext cx="534377" cy="259045"/>
    <xdr:sp macro="" textlink="">
      <xdr:nvSpPr>
        <xdr:cNvPr id="401" name="普通建設事業費 （ うち新規整備　）平均値テキスト">
          <a:extLst>
            <a:ext uri="{FF2B5EF4-FFF2-40B4-BE49-F238E27FC236}">
              <a16:creationId xmlns:a16="http://schemas.microsoft.com/office/drawing/2014/main" xmlns="" id="{00000000-0008-0000-0600-000091010000}"/>
            </a:ext>
          </a:extLst>
        </xdr:cNvPr>
        <xdr:cNvSpPr txBox="1"/>
      </xdr:nvSpPr>
      <xdr:spPr>
        <a:xfrm>
          <a:off x="10528300" y="1240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25,882</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36246</xdr:rowOff>
    </xdr:from>
    <xdr:to>
      <xdr:col>15</xdr:col>
      <xdr:colOff>231775</xdr:colOff>
      <xdr:row>73</xdr:row>
      <xdr:rowOff>137846</xdr:rowOff>
    </xdr:to>
    <xdr:sp macro="" textlink="">
      <xdr:nvSpPr>
        <xdr:cNvPr id="402" name="フローチャート : 判断 401">
          <a:extLst>
            <a:ext uri="{FF2B5EF4-FFF2-40B4-BE49-F238E27FC236}">
              <a16:creationId xmlns:a16="http://schemas.microsoft.com/office/drawing/2014/main" xmlns="" id="{00000000-0008-0000-0600-000092010000}"/>
            </a:ext>
          </a:extLst>
        </xdr:cNvPr>
        <xdr:cNvSpPr/>
      </xdr:nvSpPr>
      <xdr:spPr>
        <a:xfrm>
          <a:off x="10426700" y="1255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57328</xdr:rowOff>
    </xdr:from>
    <xdr:to>
      <xdr:col>14</xdr:col>
      <xdr:colOff>28575</xdr:colOff>
      <xdr:row>74</xdr:row>
      <xdr:rowOff>65824</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8750300" y="12744628"/>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72</xdr:row>
      <xdr:rowOff>21234</xdr:rowOff>
    </xdr:from>
    <xdr:to>
      <xdr:col>14</xdr:col>
      <xdr:colOff>79375</xdr:colOff>
      <xdr:row>72</xdr:row>
      <xdr:rowOff>122834</xdr:rowOff>
    </xdr:to>
    <xdr:sp macro="" textlink="">
      <xdr:nvSpPr>
        <xdr:cNvPr id="404" name="フローチャート : 判断 403">
          <a:extLst>
            <a:ext uri="{FF2B5EF4-FFF2-40B4-BE49-F238E27FC236}">
              <a16:creationId xmlns:a16="http://schemas.microsoft.com/office/drawing/2014/main" xmlns="" id="{00000000-0008-0000-0600-000094010000}"/>
            </a:ext>
          </a:extLst>
        </xdr:cNvPr>
        <xdr:cNvSpPr/>
      </xdr:nvSpPr>
      <xdr:spPr>
        <a:xfrm>
          <a:off x="9588500" y="1236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70</xdr:row>
      <xdr:rowOff>139361</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9359411" y="1214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30,776</a:t>
          </a:r>
          <a:endParaRPr kumimoji="1" lang="ja-JP" altLang="en-US" sz="1000" b="1">
            <a:solidFill>
              <a:srgbClr val="000080"/>
            </a:solidFill>
            <a:latin typeface="ＭＳ Ｐゴシック"/>
          </a:endParaRPr>
        </a:p>
      </xdr:txBody>
    </xdr:sp>
    <xdr:clientData/>
  </xdr:oneCellAnchor>
  <xdr:twoCellAnchor>
    <xdr:from>
      <xdr:col>12</xdr:col>
      <xdr:colOff>460375</xdr:colOff>
      <xdr:row>71</xdr:row>
      <xdr:rowOff>143688</xdr:rowOff>
    </xdr:from>
    <xdr:to>
      <xdr:col>12</xdr:col>
      <xdr:colOff>561975</xdr:colOff>
      <xdr:row>72</xdr:row>
      <xdr:rowOff>73838</xdr:rowOff>
    </xdr:to>
    <xdr:sp macro="" textlink="">
      <xdr:nvSpPr>
        <xdr:cNvPr id="406" name="フローチャート : 判断 405">
          <a:extLst>
            <a:ext uri="{FF2B5EF4-FFF2-40B4-BE49-F238E27FC236}">
              <a16:creationId xmlns:a16="http://schemas.microsoft.com/office/drawing/2014/main" xmlns="" id="{00000000-0008-0000-0600-000096010000}"/>
            </a:ext>
          </a:extLst>
        </xdr:cNvPr>
        <xdr:cNvSpPr/>
      </xdr:nvSpPr>
      <xdr:spPr>
        <a:xfrm>
          <a:off x="8699500" y="1231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90365</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8483111" y="1209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155042</xdr:rowOff>
    </xdr:from>
    <xdr:to>
      <xdr:col>15</xdr:col>
      <xdr:colOff>231775</xdr:colOff>
      <xdr:row>78</xdr:row>
      <xdr:rowOff>85192</xdr:rowOff>
    </xdr:to>
    <xdr:sp macro="" textlink="">
      <xdr:nvSpPr>
        <xdr:cNvPr id="413" name="円/楕円 412">
          <a:extLst>
            <a:ext uri="{FF2B5EF4-FFF2-40B4-BE49-F238E27FC236}">
              <a16:creationId xmlns:a16="http://schemas.microsoft.com/office/drawing/2014/main" xmlns="" id="{00000000-0008-0000-0600-00009D010000}"/>
            </a:ext>
          </a:extLst>
        </xdr:cNvPr>
        <xdr:cNvSpPr/>
      </xdr:nvSpPr>
      <xdr:spPr>
        <a:xfrm>
          <a:off x="10426700" y="133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69969</xdr:rowOff>
    </xdr:from>
    <xdr:ext cx="469744" cy="259045"/>
    <xdr:sp macro="" textlink="">
      <xdr:nvSpPr>
        <xdr:cNvPr id="414" name="普通建設事業費 （ うち新規整備　）該当値テキスト">
          <a:extLst>
            <a:ext uri="{FF2B5EF4-FFF2-40B4-BE49-F238E27FC236}">
              <a16:creationId xmlns:a16="http://schemas.microsoft.com/office/drawing/2014/main" xmlns="" id="{00000000-0008-0000-0600-00009E010000}"/>
            </a:ext>
          </a:extLst>
        </xdr:cNvPr>
        <xdr:cNvSpPr txBox="1"/>
      </xdr:nvSpPr>
      <xdr:spPr>
        <a:xfrm>
          <a:off x="10528300"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15024</xdr:rowOff>
    </xdr:from>
    <xdr:to>
      <xdr:col>14</xdr:col>
      <xdr:colOff>79375</xdr:colOff>
      <xdr:row>74</xdr:row>
      <xdr:rowOff>116624</xdr:rowOff>
    </xdr:to>
    <xdr:sp macro="" textlink="">
      <xdr:nvSpPr>
        <xdr:cNvPr id="415" name="円/楕円 414">
          <a:extLst>
            <a:ext uri="{FF2B5EF4-FFF2-40B4-BE49-F238E27FC236}">
              <a16:creationId xmlns:a16="http://schemas.microsoft.com/office/drawing/2014/main" xmlns="" id="{00000000-0008-0000-0600-00009F010000}"/>
            </a:ext>
          </a:extLst>
        </xdr:cNvPr>
        <xdr:cNvSpPr/>
      </xdr:nvSpPr>
      <xdr:spPr>
        <a:xfrm>
          <a:off x="9588500" y="1270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107751</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359411" y="1279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21,939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6528</xdr:rowOff>
    </xdr:from>
    <xdr:to>
      <xdr:col>12</xdr:col>
      <xdr:colOff>561975</xdr:colOff>
      <xdr:row>74</xdr:row>
      <xdr:rowOff>108128</xdr:rowOff>
    </xdr:to>
    <xdr:sp macro="" textlink="">
      <xdr:nvSpPr>
        <xdr:cNvPr id="417" name="円/楕円 416">
          <a:extLst>
            <a:ext uri="{FF2B5EF4-FFF2-40B4-BE49-F238E27FC236}">
              <a16:creationId xmlns:a16="http://schemas.microsoft.com/office/drawing/2014/main" xmlns="" id="{00000000-0008-0000-0600-0000A1010000}"/>
            </a:ext>
          </a:extLst>
        </xdr:cNvPr>
        <xdr:cNvSpPr/>
      </xdr:nvSpPr>
      <xdr:spPr>
        <a:xfrm>
          <a:off x="8699500" y="126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99255</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483111" y="1278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a:extLst>
            <a:ext uri="{FF2B5EF4-FFF2-40B4-BE49-F238E27FC236}">
              <a16:creationId xmlns:a16="http://schemas.microsoft.com/office/drawing/2014/main" xmlns="" id="{00000000-0008-0000-06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0" name="正方形/長方形 419">
          <a:extLst>
            <a:ext uri="{FF2B5EF4-FFF2-40B4-BE49-F238E27FC236}">
              <a16:creationId xmlns:a16="http://schemas.microsoft.com/office/drawing/2014/main" xmlns="" id="{00000000-0008-0000-06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1" name="正方形/長方形 420">
          <a:extLst>
            <a:ext uri="{FF2B5EF4-FFF2-40B4-BE49-F238E27FC236}">
              <a16:creationId xmlns:a16="http://schemas.microsoft.com/office/drawing/2014/main" xmlns="" id="{00000000-0008-0000-06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2" name="正方形/長方形 421">
          <a:extLst>
            <a:ext uri="{FF2B5EF4-FFF2-40B4-BE49-F238E27FC236}">
              <a16:creationId xmlns:a16="http://schemas.microsoft.com/office/drawing/2014/main" xmlns="" id="{00000000-0008-0000-06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3" name="正方形/長方形 422">
          <a:extLst>
            <a:ext uri="{FF2B5EF4-FFF2-40B4-BE49-F238E27FC236}">
              <a16:creationId xmlns:a16="http://schemas.microsoft.com/office/drawing/2014/main" xmlns="" id="{00000000-0008-0000-06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a:extLst>
            <a:ext uri="{FF2B5EF4-FFF2-40B4-BE49-F238E27FC236}">
              <a16:creationId xmlns:a16="http://schemas.microsoft.com/office/drawing/2014/main" xmlns="" id="{00000000-0008-0000-06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a:extLst>
            <a:ext uri="{FF2B5EF4-FFF2-40B4-BE49-F238E27FC236}">
              <a16:creationId xmlns:a16="http://schemas.microsoft.com/office/drawing/2014/main" xmlns="" id="{00000000-0008-0000-06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a:extLst>
            <a:ext uri="{FF2B5EF4-FFF2-40B4-BE49-F238E27FC236}">
              <a16:creationId xmlns:a16="http://schemas.microsoft.com/office/drawing/2014/main" xmlns="" id="{00000000-0008-0000-0600-0000A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a:extLst>
            <a:ext uri="{FF2B5EF4-FFF2-40B4-BE49-F238E27FC236}">
              <a16:creationId xmlns:a16="http://schemas.microsoft.com/office/drawing/2014/main" xmlns="" id="{00000000-0008-0000-0600-0000A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a:extLst>
            <a:ext uri="{FF2B5EF4-FFF2-40B4-BE49-F238E27FC236}">
              <a16:creationId xmlns:a16="http://schemas.microsoft.com/office/drawing/2014/main" xmlns="" id="{00000000-0008-0000-0600-0000B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a:extLst>
            <a:ext uri="{FF2B5EF4-FFF2-40B4-BE49-F238E27FC236}">
              <a16:creationId xmlns:a16="http://schemas.microsoft.com/office/drawing/2014/main" xmlns="" id="{00000000-0008-0000-0600-0000B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114212</xdr:rowOff>
    </xdr:from>
    <xdr:to>
      <xdr:col>15</xdr:col>
      <xdr:colOff>180340</xdr:colOff>
      <xdr:row>98</xdr:row>
      <xdr:rowOff>125603</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flipV="1">
          <a:off x="10475595" y="15716162"/>
          <a:ext cx="1270" cy="121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129430</xdr:rowOff>
    </xdr:from>
    <xdr:ext cx="534377" cy="259045"/>
    <xdr:sp macro="" textlink="">
      <xdr:nvSpPr>
        <xdr:cNvPr id="442" name="普通建設事業費 （ うち更新整備　）最小値テキスト">
          <a:extLst>
            <a:ext uri="{FF2B5EF4-FFF2-40B4-BE49-F238E27FC236}">
              <a16:creationId xmlns:a16="http://schemas.microsoft.com/office/drawing/2014/main" xmlns="" id="{00000000-0008-0000-0600-0000BA010000}"/>
            </a:ext>
          </a:extLst>
        </xdr:cNvPr>
        <xdr:cNvSpPr txBox="1"/>
      </xdr:nvSpPr>
      <xdr:spPr>
        <a:xfrm>
          <a:off x="10528300" y="169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12,370</a:t>
          </a:r>
          <a:endParaRPr kumimoji="1" lang="ja-JP" altLang="en-US" sz="1000" b="1">
            <a:latin typeface="ＭＳ Ｐゴシック"/>
          </a:endParaRPr>
        </a:p>
      </xdr:txBody>
    </xdr:sp>
    <xdr:clientData/>
  </xdr:oneCellAnchor>
  <xdr:twoCellAnchor>
    <xdr:from>
      <xdr:col>15</xdr:col>
      <xdr:colOff>92075</xdr:colOff>
      <xdr:row>98</xdr:row>
      <xdr:rowOff>125603</xdr:rowOff>
    </xdr:from>
    <xdr:to>
      <xdr:col>15</xdr:col>
      <xdr:colOff>269875</xdr:colOff>
      <xdr:row>98</xdr:row>
      <xdr:rowOff>125603</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10388600" y="1692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60889</xdr:rowOff>
    </xdr:from>
    <xdr:ext cx="534377" cy="259045"/>
    <xdr:sp macro="" textlink="">
      <xdr:nvSpPr>
        <xdr:cNvPr id="444" name="普通建設事業費 （ うち更新整備　）最大値テキスト">
          <a:extLst>
            <a:ext uri="{FF2B5EF4-FFF2-40B4-BE49-F238E27FC236}">
              <a16:creationId xmlns:a16="http://schemas.microsoft.com/office/drawing/2014/main" xmlns="" id="{00000000-0008-0000-0600-0000BC010000}"/>
            </a:ext>
          </a:extLst>
        </xdr:cNvPr>
        <xdr:cNvSpPr txBox="1"/>
      </xdr:nvSpPr>
      <xdr:spPr>
        <a:xfrm>
          <a:off x="10528300" y="1549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44,169</a:t>
          </a:r>
          <a:endParaRPr kumimoji="1" lang="ja-JP" altLang="en-US" sz="1000" b="1">
            <a:latin typeface="ＭＳ Ｐゴシック"/>
          </a:endParaRPr>
        </a:p>
      </xdr:txBody>
    </xdr:sp>
    <xdr:clientData/>
  </xdr:oneCellAnchor>
  <xdr:twoCellAnchor>
    <xdr:from>
      <xdr:col>15</xdr:col>
      <xdr:colOff>92075</xdr:colOff>
      <xdr:row>91</xdr:row>
      <xdr:rowOff>114212</xdr:rowOff>
    </xdr:from>
    <xdr:to>
      <xdr:col>15</xdr:col>
      <xdr:colOff>269875</xdr:colOff>
      <xdr:row>91</xdr:row>
      <xdr:rowOff>114212</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10388600" y="1571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7759</xdr:rowOff>
    </xdr:from>
    <xdr:to>
      <xdr:col>15</xdr:col>
      <xdr:colOff>180975</xdr:colOff>
      <xdr:row>99</xdr:row>
      <xdr:rowOff>41097</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flipV="1">
          <a:off x="9639300" y="16295509"/>
          <a:ext cx="838200" cy="7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55897</xdr:rowOff>
    </xdr:from>
    <xdr:ext cx="534377" cy="259045"/>
    <xdr:sp macro="" textlink="">
      <xdr:nvSpPr>
        <xdr:cNvPr id="447" name="普通建設事業費 （ うち更新整備　）平均値テキスト">
          <a:extLst>
            <a:ext uri="{FF2B5EF4-FFF2-40B4-BE49-F238E27FC236}">
              <a16:creationId xmlns:a16="http://schemas.microsoft.com/office/drawing/2014/main" xmlns="" id="{00000000-0008-0000-0600-0000BF010000}"/>
            </a:ext>
          </a:extLst>
        </xdr:cNvPr>
        <xdr:cNvSpPr txBox="1"/>
      </xdr:nvSpPr>
      <xdr:spPr>
        <a:xfrm>
          <a:off x="10528300" y="1634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25,800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77470</xdr:rowOff>
    </xdr:from>
    <xdr:to>
      <xdr:col>15</xdr:col>
      <xdr:colOff>231775</xdr:colOff>
      <xdr:row>96</xdr:row>
      <xdr:rowOff>7620</xdr:rowOff>
    </xdr:to>
    <xdr:sp macro="" textlink="">
      <xdr:nvSpPr>
        <xdr:cNvPr id="448" name="フローチャート : 判断 447">
          <a:extLst>
            <a:ext uri="{FF2B5EF4-FFF2-40B4-BE49-F238E27FC236}">
              <a16:creationId xmlns:a16="http://schemas.microsoft.com/office/drawing/2014/main" xmlns="" id="{00000000-0008-0000-0600-0000C0010000}"/>
            </a:ext>
          </a:extLst>
        </xdr:cNvPr>
        <xdr:cNvSpPr/>
      </xdr:nvSpPr>
      <xdr:spPr>
        <a:xfrm>
          <a:off x="104267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144653</xdr:rowOff>
    </xdr:from>
    <xdr:to>
      <xdr:col>14</xdr:col>
      <xdr:colOff>28575</xdr:colOff>
      <xdr:row>99</xdr:row>
      <xdr:rowOff>41097</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8750300" y="16946753"/>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109550</xdr:rowOff>
    </xdr:from>
    <xdr:to>
      <xdr:col>14</xdr:col>
      <xdr:colOff>79375</xdr:colOff>
      <xdr:row>98</xdr:row>
      <xdr:rowOff>39700</xdr:rowOff>
    </xdr:to>
    <xdr:sp macro="" textlink="">
      <xdr:nvSpPr>
        <xdr:cNvPr id="450" name="フローチャート : 判断 449">
          <a:extLst>
            <a:ext uri="{FF2B5EF4-FFF2-40B4-BE49-F238E27FC236}">
              <a16:creationId xmlns:a16="http://schemas.microsoft.com/office/drawing/2014/main" xmlns="" id="{00000000-0008-0000-0600-0000C2010000}"/>
            </a:ext>
          </a:extLst>
        </xdr:cNvPr>
        <xdr:cNvSpPr/>
      </xdr:nvSpPr>
      <xdr:spPr>
        <a:xfrm>
          <a:off x="9588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56227</xdr:rowOff>
    </xdr:from>
    <xdr:ext cx="534377"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9359411" y="165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126276</xdr:rowOff>
    </xdr:from>
    <xdr:to>
      <xdr:col>12</xdr:col>
      <xdr:colOff>561975</xdr:colOff>
      <xdr:row>97</xdr:row>
      <xdr:rowOff>56426</xdr:rowOff>
    </xdr:to>
    <xdr:sp macro="" textlink="">
      <xdr:nvSpPr>
        <xdr:cNvPr id="452" name="フローチャート : 判断 451">
          <a:extLst>
            <a:ext uri="{FF2B5EF4-FFF2-40B4-BE49-F238E27FC236}">
              <a16:creationId xmlns:a16="http://schemas.microsoft.com/office/drawing/2014/main" xmlns="" id="{00000000-0008-0000-0600-0000C4010000}"/>
            </a:ext>
          </a:extLst>
        </xdr:cNvPr>
        <xdr:cNvSpPr/>
      </xdr:nvSpPr>
      <xdr:spPr>
        <a:xfrm>
          <a:off x="8699500" y="1658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72953</xdr:rowOff>
    </xdr:from>
    <xdr:ext cx="534377"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8483111" y="163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128409</xdr:rowOff>
    </xdr:from>
    <xdr:to>
      <xdr:col>15</xdr:col>
      <xdr:colOff>231775</xdr:colOff>
      <xdr:row>95</xdr:row>
      <xdr:rowOff>58559</xdr:rowOff>
    </xdr:to>
    <xdr:sp macro="" textlink="">
      <xdr:nvSpPr>
        <xdr:cNvPr id="459" name="円/楕円 458">
          <a:extLst>
            <a:ext uri="{FF2B5EF4-FFF2-40B4-BE49-F238E27FC236}">
              <a16:creationId xmlns:a16="http://schemas.microsoft.com/office/drawing/2014/main" xmlns="" id="{00000000-0008-0000-0600-0000CB010000}"/>
            </a:ext>
          </a:extLst>
        </xdr:cNvPr>
        <xdr:cNvSpPr/>
      </xdr:nvSpPr>
      <xdr:spPr>
        <a:xfrm>
          <a:off x="10426700" y="162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151286</xdr:rowOff>
    </xdr:from>
    <xdr:ext cx="534377" cy="259045"/>
    <xdr:sp macro="" textlink="">
      <xdr:nvSpPr>
        <xdr:cNvPr id="460" name="普通建設事業費 （ うち更新整備　）該当値テキスト">
          <a:extLst>
            <a:ext uri="{FF2B5EF4-FFF2-40B4-BE49-F238E27FC236}">
              <a16:creationId xmlns:a16="http://schemas.microsoft.com/office/drawing/2014/main" xmlns="" id="{00000000-0008-0000-0600-0000CC010000}"/>
            </a:ext>
          </a:extLst>
        </xdr:cNvPr>
        <xdr:cNvSpPr txBox="1"/>
      </xdr:nvSpPr>
      <xdr:spPr>
        <a:xfrm>
          <a:off x="10528300" y="16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28,963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161747</xdr:rowOff>
    </xdr:from>
    <xdr:to>
      <xdr:col>14</xdr:col>
      <xdr:colOff>79375</xdr:colOff>
      <xdr:row>99</xdr:row>
      <xdr:rowOff>91897</xdr:rowOff>
    </xdr:to>
    <xdr:sp macro="" textlink="">
      <xdr:nvSpPr>
        <xdr:cNvPr id="461" name="円/楕円 460">
          <a:extLst>
            <a:ext uri="{FF2B5EF4-FFF2-40B4-BE49-F238E27FC236}">
              <a16:creationId xmlns:a16="http://schemas.microsoft.com/office/drawing/2014/main" xmlns="" id="{00000000-0008-0000-0600-0000CD010000}"/>
            </a:ext>
          </a:extLst>
        </xdr:cNvPr>
        <xdr:cNvSpPr/>
      </xdr:nvSpPr>
      <xdr:spPr>
        <a:xfrm>
          <a:off x="9588500" y="1696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99</xdr:row>
      <xdr:rowOff>83024</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359411" y="1705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93853</xdr:rowOff>
    </xdr:from>
    <xdr:to>
      <xdr:col>12</xdr:col>
      <xdr:colOff>561975</xdr:colOff>
      <xdr:row>99</xdr:row>
      <xdr:rowOff>24003</xdr:rowOff>
    </xdr:to>
    <xdr:sp macro="" textlink="">
      <xdr:nvSpPr>
        <xdr:cNvPr id="463" name="円/楕円 462">
          <a:extLst>
            <a:ext uri="{FF2B5EF4-FFF2-40B4-BE49-F238E27FC236}">
              <a16:creationId xmlns:a16="http://schemas.microsoft.com/office/drawing/2014/main" xmlns="" id="{00000000-0008-0000-0600-0000CF010000}"/>
            </a:ext>
          </a:extLst>
        </xdr:cNvPr>
        <xdr:cNvSpPr/>
      </xdr:nvSpPr>
      <xdr:spPr>
        <a:xfrm>
          <a:off x="8699500" y="168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15130</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8483111" y="169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a:extLst>
            <a:ext uri="{FF2B5EF4-FFF2-40B4-BE49-F238E27FC236}">
              <a16:creationId xmlns:a16="http://schemas.microsoft.com/office/drawing/2014/main" xmlns="" id="{00000000-0008-0000-0600-0000D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6" name="正方形/長方形 465">
          <a:extLst>
            <a:ext uri="{FF2B5EF4-FFF2-40B4-BE49-F238E27FC236}">
              <a16:creationId xmlns:a16="http://schemas.microsoft.com/office/drawing/2014/main" xmlns="" id="{00000000-0008-0000-0600-0000D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7" name="正方形/長方形 466">
          <a:extLst>
            <a:ext uri="{FF2B5EF4-FFF2-40B4-BE49-F238E27FC236}">
              <a16:creationId xmlns:a16="http://schemas.microsoft.com/office/drawing/2014/main" xmlns="" id="{00000000-0008-0000-0600-0000D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8" name="正方形/長方形 467">
          <a:extLst>
            <a:ext uri="{FF2B5EF4-FFF2-40B4-BE49-F238E27FC236}">
              <a16:creationId xmlns:a16="http://schemas.microsoft.com/office/drawing/2014/main" xmlns="" id="{00000000-0008-0000-0600-0000D4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9" name="正方形/長方形 468">
          <a:extLst>
            <a:ext uri="{FF2B5EF4-FFF2-40B4-BE49-F238E27FC236}">
              <a16:creationId xmlns:a16="http://schemas.microsoft.com/office/drawing/2014/main" xmlns="" id="{00000000-0008-0000-0600-0000D5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a:extLst>
            <a:ext uri="{FF2B5EF4-FFF2-40B4-BE49-F238E27FC236}">
              <a16:creationId xmlns:a16="http://schemas.microsoft.com/office/drawing/2014/main" xmlns="" id="{00000000-0008-0000-0600-0000D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5" name="直線コネクタ 474">
          <a:extLst>
            <a:ext uri="{FF2B5EF4-FFF2-40B4-BE49-F238E27FC236}">
              <a16:creationId xmlns:a16="http://schemas.microsoft.com/office/drawing/2014/main" xmlns="" id="{00000000-0008-0000-0600-0000D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7" name="直線コネクタ 476">
          <a:extLst>
            <a:ext uri="{FF2B5EF4-FFF2-40B4-BE49-F238E27FC236}">
              <a16:creationId xmlns:a16="http://schemas.microsoft.com/office/drawing/2014/main" xmlns="" id="{00000000-0008-0000-0600-0000D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9" name="直線コネクタ 478">
          <a:extLst>
            <a:ext uri="{FF2B5EF4-FFF2-40B4-BE49-F238E27FC236}">
              <a16:creationId xmlns:a16="http://schemas.microsoft.com/office/drawing/2014/main" xmlns="" id="{00000000-0008-0000-0600-0000D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1" name="直線コネクタ 480">
          <a:extLst>
            <a:ext uri="{FF2B5EF4-FFF2-40B4-BE49-F238E27FC236}">
              <a16:creationId xmlns:a16="http://schemas.microsoft.com/office/drawing/2014/main" xmlns="" id="{00000000-0008-0000-0600-0000E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a:extLst>
            <a:ext uri="{FF2B5EF4-FFF2-40B4-BE49-F238E27FC236}">
              <a16:creationId xmlns:a16="http://schemas.microsoft.com/office/drawing/2014/main" xmlns="" id="{00000000-0008-0000-0600-0000E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a:extLst>
            <a:ext uri="{FF2B5EF4-FFF2-40B4-BE49-F238E27FC236}">
              <a16:creationId xmlns:a16="http://schemas.microsoft.com/office/drawing/2014/main" xmlns="" id="{00000000-0008-0000-0600-0000E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51562</xdr:rowOff>
    </xdr:from>
    <xdr:to>
      <xdr:col>23</xdr:col>
      <xdr:colOff>516889</xdr:colOff>
      <xdr:row>38</xdr:row>
      <xdr:rowOff>140081</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flipV="1">
          <a:off x="16317595" y="5880862"/>
          <a:ext cx="1269" cy="77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143908</xdr:rowOff>
    </xdr:from>
    <xdr:ext cx="378565" cy="259045"/>
    <xdr:sp macro="" textlink="">
      <xdr:nvSpPr>
        <xdr:cNvPr id="487" name="災害復旧事業費最小値テキスト">
          <a:extLst>
            <a:ext uri="{FF2B5EF4-FFF2-40B4-BE49-F238E27FC236}">
              <a16:creationId xmlns:a16="http://schemas.microsoft.com/office/drawing/2014/main" xmlns="" id="{00000000-0008-0000-0600-0000E7010000}"/>
            </a:ext>
          </a:extLst>
        </xdr:cNvPr>
        <xdr:cNvSpPr txBox="1"/>
      </xdr:nvSpPr>
      <xdr:spPr>
        <a:xfrm>
          <a:off x="16370300" y="6659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23</xdr:col>
      <xdr:colOff>428625</xdr:colOff>
      <xdr:row>38</xdr:row>
      <xdr:rowOff>140081</xdr:rowOff>
    </xdr:from>
    <xdr:to>
      <xdr:col>23</xdr:col>
      <xdr:colOff>606425</xdr:colOff>
      <xdr:row>38</xdr:row>
      <xdr:rowOff>140081</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6230600" y="6655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169689</xdr:rowOff>
    </xdr:from>
    <xdr:ext cx="469744" cy="259045"/>
    <xdr:sp macro="" textlink="">
      <xdr:nvSpPr>
        <xdr:cNvPr id="489" name="災害復旧事業費最大値テキスト">
          <a:extLst>
            <a:ext uri="{FF2B5EF4-FFF2-40B4-BE49-F238E27FC236}">
              <a16:creationId xmlns:a16="http://schemas.microsoft.com/office/drawing/2014/main" xmlns="" id="{00000000-0008-0000-0600-0000E9010000}"/>
            </a:ext>
          </a:extLst>
        </xdr:cNvPr>
        <xdr:cNvSpPr txBox="1"/>
      </xdr:nvSpPr>
      <xdr:spPr>
        <a:xfrm>
          <a:off x="16370300"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a:t>
          </a:r>
          <a:endParaRPr kumimoji="1" lang="ja-JP" altLang="en-US" sz="1000" b="1">
            <a:latin typeface="ＭＳ Ｐゴシック"/>
          </a:endParaRPr>
        </a:p>
      </xdr:txBody>
    </xdr:sp>
    <xdr:clientData/>
  </xdr:oneCellAnchor>
  <xdr:twoCellAnchor>
    <xdr:from>
      <xdr:col>23</xdr:col>
      <xdr:colOff>428625</xdr:colOff>
      <xdr:row>34</xdr:row>
      <xdr:rowOff>51562</xdr:rowOff>
    </xdr:from>
    <xdr:to>
      <xdr:col>23</xdr:col>
      <xdr:colOff>606425</xdr:colOff>
      <xdr:row>34</xdr:row>
      <xdr:rowOff>51562</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6230600" y="5880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119761</xdr:rowOff>
    </xdr:from>
    <xdr:to>
      <xdr:col>23</xdr:col>
      <xdr:colOff>517525</xdr:colOff>
      <xdr:row>38</xdr:row>
      <xdr:rowOff>44069</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5481300" y="6291961"/>
          <a:ext cx="838200" cy="2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149115</xdr:rowOff>
    </xdr:from>
    <xdr:ext cx="469744" cy="259045"/>
    <xdr:sp macro="" textlink="">
      <xdr:nvSpPr>
        <xdr:cNvPr id="492" name="災害復旧事業費平均値テキスト">
          <a:extLst>
            <a:ext uri="{FF2B5EF4-FFF2-40B4-BE49-F238E27FC236}">
              <a16:creationId xmlns:a16="http://schemas.microsoft.com/office/drawing/2014/main" xmlns="" id="{00000000-0008-0000-0600-0000EC010000}"/>
            </a:ext>
          </a:extLst>
        </xdr:cNvPr>
        <xdr:cNvSpPr txBox="1"/>
      </xdr:nvSpPr>
      <xdr:spPr>
        <a:xfrm>
          <a:off x="16370300" y="6149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126238</xdr:rowOff>
    </xdr:from>
    <xdr:to>
      <xdr:col>23</xdr:col>
      <xdr:colOff>568325</xdr:colOff>
      <xdr:row>37</xdr:row>
      <xdr:rowOff>56388</xdr:rowOff>
    </xdr:to>
    <xdr:sp macro="" textlink="">
      <xdr:nvSpPr>
        <xdr:cNvPr id="493" name="フローチャート : 判断 492">
          <a:extLst>
            <a:ext uri="{FF2B5EF4-FFF2-40B4-BE49-F238E27FC236}">
              <a16:creationId xmlns:a16="http://schemas.microsoft.com/office/drawing/2014/main" xmlns="" id="{00000000-0008-0000-0600-0000ED010000}"/>
            </a:ext>
          </a:extLst>
        </xdr:cNvPr>
        <xdr:cNvSpPr/>
      </xdr:nvSpPr>
      <xdr:spPr>
        <a:xfrm>
          <a:off x="16268700" y="62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17780</xdr:rowOff>
    </xdr:from>
    <xdr:to>
      <xdr:col>22</xdr:col>
      <xdr:colOff>365125</xdr:colOff>
      <xdr:row>36</xdr:row>
      <xdr:rowOff>119761</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4592300" y="6189980"/>
          <a:ext cx="889000" cy="10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105664</xdr:rowOff>
    </xdr:from>
    <xdr:to>
      <xdr:col>22</xdr:col>
      <xdr:colOff>415925</xdr:colOff>
      <xdr:row>38</xdr:row>
      <xdr:rowOff>35814</xdr:rowOff>
    </xdr:to>
    <xdr:sp macro="" textlink="">
      <xdr:nvSpPr>
        <xdr:cNvPr id="495" name="フローチャート : 判断 494">
          <a:extLst>
            <a:ext uri="{FF2B5EF4-FFF2-40B4-BE49-F238E27FC236}">
              <a16:creationId xmlns:a16="http://schemas.microsoft.com/office/drawing/2014/main" xmlns="" id="{00000000-0008-0000-0600-0000EF010000}"/>
            </a:ext>
          </a:extLst>
        </xdr:cNvPr>
        <xdr:cNvSpPr/>
      </xdr:nvSpPr>
      <xdr:spPr>
        <a:xfrm>
          <a:off x="15430500" y="644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26941</xdr:rowOff>
    </xdr:from>
    <xdr:ext cx="469744"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5233727" y="654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17780</xdr:rowOff>
    </xdr:from>
    <xdr:to>
      <xdr:col>21</xdr:col>
      <xdr:colOff>161925</xdr:colOff>
      <xdr:row>36</xdr:row>
      <xdr:rowOff>48133</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flipV="1">
          <a:off x="13703300" y="6189980"/>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33</xdr:row>
      <xdr:rowOff>75692</xdr:rowOff>
    </xdr:from>
    <xdr:to>
      <xdr:col>21</xdr:col>
      <xdr:colOff>212725</xdr:colOff>
      <xdr:row>34</xdr:row>
      <xdr:rowOff>5842</xdr:rowOff>
    </xdr:to>
    <xdr:sp macro="" textlink="">
      <xdr:nvSpPr>
        <xdr:cNvPr id="498" name="フローチャート : 判断 497">
          <a:extLst>
            <a:ext uri="{FF2B5EF4-FFF2-40B4-BE49-F238E27FC236}">
              <a16:creationId xmlns:a16="http://schemas.microsoft.com/office/drawing/2014/main" xmlns="" id="{00000000-0008-0000-0600-0000F2010000}"/>
            </a:ext>
          </a:extLst>
        </xdr:cNvPr>
        <xdr:cNvSpPr/>
      </xdr:nvSpPr>
      <xdr:spPr>
        <a:xfrm>
          <a:off x="14541500" y="57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32</xdr:row>
      <xdr:rowOff>22369</xdr:rowOff>
    </xdr:from>
    <xdr:ext cx="469744"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4357427" y="550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7,454</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158750</xdr:rowOff>
    </xdr:from>
    <xdr:to>
      <xdr:col>19</xdr:col>
      <xdr:colOff>644525</xdr:colOff>
      <xdr:row>36</xdr:row>
      <xdr:rowOff>48133</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814300" y="6159500"/>
          <a:ext cx="889000" cy="6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29</xdr:row>
      <xdr:rowOff>91186</xdr:rowOff>
    </xdr:from>
    <xdr:to>
      <xdr:col>20</xdr:col>
      <xdr:colOff>9525</xdr:colOff>
      <xdr:row>30</xdr:row>
      <xdr:rowOff>21336</xdr:rowOff>
    </xdr:to>
    <xdr:sp macro="" textlink="">
      <xdr:nvSpPr>
        <xdr:cNvPr id="501" name="フローチャート : 判断 500">
          <a:extLst>
            <a:ext uri="{FF2B5EF4-FFF2-40B4-BE49-F238E27FC236}">
              <a16:creationId xmlns:a16="http://schemas.microsoft.com/office/drawing/2014/main" xmlns="" id="{00000000-0008-0000-0600-0000F5010000}"/>
            </a:ext>
          </a:extLst>
        </xdr:cNvPr>
        <xdr:cNvSpPr/>
      </xdr:nvSpPr>
      <xdr:spPr>
        <a:xfrm>
          <a:off x="13652500" y="50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28</xdr:row>
      <xdr:rowOff>37863</xdr:rowOff>
    </xdr:from>
    <xdr:ext cx="534377"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3436111" y="483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55499</xdr:rowOff>
    </xdr:from>
    <xdr:to>
      <xdr:col>18</xdr:col>
      <xdr:colOff>492125</xdr:colOff>
      <xdr:row>35</xdr:row>
      <xdr:rowOff>157099</xdr:rowOff>
    </xdr:to>
    <xdr:sp macro="" textlink="">
      <xdr:nvSpPr>
        <xdr:cNvPr id="503" name="フローチャート : 判断 502">
          <a:extLst>
            <a:ext uri="{FF2B5EF4-FFF2-40B4-BE49-F238E27FC236}">
              <a16:creationId xmlns:a16="http://schemas.microsoft.com/office/drawing/2014/main" xmlns="" id="{00000000-0008-0000-0600-0000F7010000}"/>
            </a:ext>
          </a:extLst>
        </xdr:cNvPr>
        <xdr:cNvSpPr/>
      </xdr:nvSpPr>
      <xdr:spPr>
        <a:xfrm>
          <a:off x="12763500" y="605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2176</xdr:rowOff>
    </xdr:from>
    <xdr:ext cx="469744"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2579427" y="583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164719</xdr:rowOff>
    </xdr:from>
    <xdr:to>
      <xdr:col>23</xdr:col>
      <xdr:colOff>568325</xdr:colOff>
      <xdr:row>38</xdr:row>
      <xdr:rowOff>94869</xdr:rowOff>
    </xdr:to>
    <xdr:sp macro="" textlink="">
      <xdr:nvSpPr>
        <xdr:cNvPr id="510" name="円/楕円 509">
          <a:extLst>
            <a:ext uri="{FF2B5EF4-FFF2-40B4-BE49-F238E27FC236}">
              <a16:creationId xmlns:a16="http://schemas.microsoft.com/office/drawing/2014/main" xmlns="" id="{00000000-0008-0000-0600-0000FE010000}"/>
            </a:ext>
          </a:extLst>
        </xdr:cNvPr>
        <xdr:cNvSpPr/>
      </xdr:nvSpPr>
      <xdr:spPr>
        <a:xfrm>
          <a:off x="16268700" y="65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79646</xdr:rowOff>
    </xdr:from>
    <xdr:ext cx="469744" cy="259045"/>
    <xdr:sp macro="" textlink="">
      <xdr:nvSpPr>
        <xdr:cNvPr id="511" name="災害復旧事業費該当値テキスト">
          <a:extLst>
            <a:ext uri="{FF2B5EF4-FFF2-40B4-BE49-F238E27FC236}">
              <a16:creationId xmlns:a16="http://schemas.microsoft.com/office/drawing/2014/main" xmlns="" id="{00000000-0008-0000-0600-0000FF010000}"/>
            </a:ext>
          </a:extLst>
        </xdr:cNvPr>
        <xdr:cNvSpPr txBox="1"/>
      </xdr:nvSpPr>
      <xdr:spPr>
        <a:xfrm>
          <a:off x="16370300" y="642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68961</xdr:rowOff>
    </xdr:from>
    <xdr:to>
      <xdr:col>22</xdr:col>
      <xdr:colOff>415925</xdr:colOff>
      <xdr:row>36</xdr:row>
      <xdr:rowOff>170561</xdr:rowOff>
    </xdr:to>
    <xdr:sp macro="" textlink="">
      <xdr:nvSpPr>
        <xdr:cNvPr id="512" name="円/楕円 511">
          <a:extLst>
            <a:ext uri="{FF2B5EF4-FFF2-40B4-BE49-F238E27FC236}">
              <a16:creationId xmlns:a16="http://schemas.microsoft.com/office/drawing/2014/main" xmlns="" id="{00000000-0008-0000-0600-000000020000}"/>
            </a:ext>
          </a:extLst>
        </xdr:cNvPr>
        <xdr:cNvSpPr/>
      </xdr:nvSpPr>
      <xdr:spPr>
        <a:xfrm>
          <a:off x="15430500" y="62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35</xdr:row>
      <xdr:rowOff>15638</xdr:rowOff>
    </xdr:from>
    <xdr:ext cx="469744"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5233727" y="601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138430</xdr:rowOff>
    </xdr:from>
    <xdr:to>
      <xdr:col>21</xdr:col>
      <xdr:colOff>212725</xdr:colOff>
      <xdr:row>36</xdr:row>
      <xdr:rowOff>68580</xdr:rowOff>
    </xdr:to>
    <xdr:sp macro="" textlink="">
      <xdr:nvSpPr>
        <xdr:cNvPr id="514" name="円/楕円 513">
          <a:extLst>
            <a:ext uri="{FF2B5EF4-FFF2-40B4-BE49-F238E27FC236}">
              <a16:creationId xmlns:a16="http://schemas.microsoft.com/office/drawing/2014/main" xmlns="" id="{00000000-0008-0000-0600-000002020000}"/>
            </a:ext>
          </a:extLst>
        </xdr:cNvPr>
        <xdr:cNvSpPr/>
      </xdr:nvSpPr>
      <xdr:spPr>
        <a:xfrm>
          <a:off x="14541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59707</xdr:rowOff>
    </xdr:from>
    <xdr:ext cx="469744"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4357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168783</xdr:rowOff>
    </xdr:from>
    <xdr:to>
      <xdr:col>20</xdr:col>
      <xdr:colOff>9525</xdr:colOff>
      <xdr:row>36</xdr:row>
      <xdr:rowOff>98933</xdr:rowOff>
    </xdr:to>
    <xdr:sp macro="" textlink="">
      <xdr:nvSpPr>
        <xdr:cNvPr id="516" name="円/楕円 515">
          <a:extLst>
            <a:ext uri="{FF2B5EF4-FFF2-40B4-BE49-F238E27FC236}">
              <a16:creationId xmlns:a16="http://schemas.microsoft.com/office/drawing/2014/main" xmlns="" id="{00000000-0008-0000-0600-000004020000}"/>
            </a:ext>
          </a:extLst>
        </xdr:cNvPr>
        <xdr:cNvSpPr/>
      </xdr:nvSpPr>
      <xdr:spPr>
        <a:xfrm>
          <a:off x="13652500" y="61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90060</xdr:rowOff>
    </xdr:from>
    <xdr:ext cx="469744"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3468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107950</xdr:rowOff>
    </xdr:from>
    <xdr:to>
      <xdr:col>18</xdr:col>
      <xdr:colOff>492125</xdr:colOff>
      <xdr:row>36</xdr:row>
      <xdr:rowOff>38100</xdr:rowOff>
    </xdr:to>
    <xdr:sp macro="" textlink="">
      <xdr:nvSpPr>
        <xdr:cNvPr id="518" name="円/楕円 517">
          <a:extLst>
            <a:ext uri="{FF2B5EF4-FFF2-40B4-BE49-F238E27FC236}">
              <a16:creationId xmlns:a16="http://schemas.microsoft.com/office/drawing/2014/main" xmlns="" id="{00000000-0008-0000-0600-000006020000}"/>
            </a:ext>
          </a:extLst>
        </xdr:cNvPr>
        <xdr:cNvSpPr/>
      </xdr:nvSpPr>
      <xdr:spPr>
        <a:xfrm>
          <a:off x="12763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29227</xdr:rowOff>
    </xdr:from>
    <xdr:ext cx="469744"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2579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a:extLst>
            <a:ext uri="{FF2B5EF4-FFF2-40B4-BE49-F238E27FC236}">
              <a16:creationId xmlns:a16="http://schemas.microsoft.com/office/drawing/2014/main" xmlns="" id="{00000000-0008-0000-0600-00000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21" name="正方形/長方形 520">
          <a:extLst>
            <a:ext uri="{FF2B5EF4-FFF2-40B4-BE49-F238E27FC236}">
              <a16:creationId xmlns:a16="http://schemas.microsoft.com/office/drawing/2014/main" xmlns="" id="{00000000-0008-0000-0600-00000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22" name="正方形/長方形 521">
          <a:extLst>
            <a:ext uri="{FF2B5EF4-FFF2-40B4-BE49-F238E27FC236}">
              <a16:creationId xmlns:a16="http://schemas.microsoft.com/office/drawing/2014/main" xmlns="" id="{00000000-0008-0000-0600-00000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23" name="正方形/長方形 522">
          <a:extLst>
            <a:ext uri="{FF2B5EF4-FFF2-40B4-BE49-F238E27FC236}">
              <a16:creationId xmlns:a16="http://schemas.microsoft.com/office/drawing/2014/main" xmlns="" id="{00000000-0008-0000-0600-00000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4" name="正方形/長方形 523">
          <a:extLst>
            <a:ext uri="{FF2B5EF4-FFF2-40B4-BE49-F238E27FC236}">
              <a16:creationId xmlns:a16="http://schemas.microsoft.com/office/drawing/2014/main" xmlns="" id="{00000000-0008-0000-0600-00000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a:extLst>
            <a:ext uri="{FF2B5EF4-FFF2-40B4-BE49-F238E27FC236}">
              <a16:creationId xmlns:a16="http://schemas.microsoft.com/office/drawing/2014/main" xmlns="" id="{00000000-0008-0000-0600-00000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a:extLst>
            <a:ext uri="{FF2B5EF4-FFF2-40B4-BE49-F238E27FC236}">
              <a16:creationId xmlns:a16="http://schemas.microsoft.com/office/drawing/2014/main" xmlns="" id="{00000000-0008-0000-0600-00001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a:extLst>
            <a:ext uri="{FF2B5EF4-FFF2-40B4-BE49-F238E27FC236}">
              <a16:creationId xmlns:a16="http://schemas.microsoft.com/office/drawing/2014/main" xmlns="" id="{00000000-0008-0000-0600-00001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a:extLst>
            <a:ext uri="{FF2B5EF4-FFF2-40B4-BE49-F238E27FC236}">
              <a16:creationId xmlns:a16="http://schemas.microsoft.com/office/drawing/2014/main" xmlns="" id="{00000000-0008-0000-0600-00001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a:extLst>
            <a:ext uri="{FF2B5EF4-FFF2-40B4-BE49-F238E27FC236}">
              <a16:creationId xmlns:a16="http://schemas.microsoft.com/office/drawing/2014/main" xmlns="" id="{00000000-0008-0000-0600-00001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a:extLst>
            <a:ext uri="{FF2B5EF4-FFF2-40B4-BE49-F238E27FC236}">
              <a16:creationId xmlns:a16="http://schemas.microsoft.com/office/drawing/2014/main" xmlns="" id="{00000000-0008-0000-0600-00001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a:extLst>
            <a:ext uri="{FF2B5EF4-FFF2-40B4-BE49-F238E27FC236}">
              <a16:creationId xmlns:a16="http://schemas.microsoft.com/office/drawing/2014/main" xmlns="" id="{00000000-0008-0000-0600-00001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a:extLst>
            <a:ext uri="{FF2B5EF4-FFF2-40B4-BE49-F238E27FC236}">
              <a16:creationId xmlns:a16="http://schemas.microsoft.com/office/drawing/2014/main" xmlns="" id="{00000000-0008-0000-0600-00001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a:extLst>
            <a:ext uri="{FF2B5EF4-FFF2-40B4-BE49-F238E27FC236}">
              <a16:creationId xmlns:a16="http://schemas.microsoft.com/office/drawing/2014/main" xmlns="" id="{00000000-0008-0000-0600-00001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a:extLst>
            <a:ext uri="{FF2B5EF4-FFF2-40B4-BE49-F238E27FC236}">
              <a16:creationId xmlns:a16="http://schemas.microsoft.com/office/drawing/2014/main" xmlns="" id="{00000000-0008-0000-0600-00001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a:extLst>
            <a:ext uri="{FF2B5EF4-FFF2-40B4-BE49-F238E27FC236}">
              <a16:creationId xmlns:a16="http://schemas.microsoft.com/office/drawing/2014/main" xmlns="" id="{00000000-0008-0000-0600-00001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a:extLst>
            <a:ext uri="{FF2B5EF4-FFF2-40B4-BE49-F238E27FC236}">
              <a16:creationId xmlns:a16="http://schemas.microsoft.com/office/drawing/2014/main" xmlns="" id="{00000000-0008-0000-0600-00001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a:extLst>
            <a:ext uri="{FF2B5EF4-FFF2-40B4-BE49-F238E27FC236}">
              <a16:creationId xmlns:a16="http://schemas.microsoft.com/office/drawing/2014/main" xmlns="" id="{00000000-0008-0000-0600-00001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a:extLst>
            <a:ext uri="{FF2B5EF4-FFF2-40B4-BE49-F238E27FC236}">
              <a16:creationId xmlns:a16="http://schemas.microsoft.com/office/drawing/2014/main" xmlns="" id="{00000000-0008-0000-0600-00002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a:extLst>
            <a:ext uri="{FF2B5EF4-FFF2-40B4-BE49-F238E27FC236}">
              <a16:creationId xmlns:a16="http://schemas.microsoft.com/office/drawing/2014/main" xmlns="" id="{00000000-0008-0000-0600-00002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a:extLst>
            <a:ext uri="{FF2B5EF4-FFF2-40B4-BE49-F238E27FC236}">
              <a16:creationId xmlns:a16="http://schemas.microsoft.com/office/drawing/2014/main" xmlns="" id="{00000000-0008-0000-0600-00002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a:extLst>
            <a:ext uri="{FF2B5EF4-FFF2-40B4-BE49-F238E27FC236}">
              <a16:creationId xmlns:a16="http://schemas.microsoft.com/office/drawing/2014/main" xmlns="" id="{00000000-0008-0000-0600-00002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a:extLst>
            <a:ext uri="{FF2B5EF4-FFF2-40B4-BE49-F238E27FC236}">
              <a16:creationId xmlns:a16="http://schemas.microsoft.com/office/drawing/2014/main" xmlns="" id="{00000000-0008-0000-0600-00002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a:extLst>
            <a:ext uri="{FF2B5EF4-FFF2-40B4-BE49-F238E27FC236}">
              <a16:creationId xmlns:a16="http://schemas.microsoft.com/office/drawing/2014/main" xmlns="" id="{00000000-0008-0000-0600-00002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a:extLst>
            <a:ext uri="{FF2B5EF4-FFF2-40B4-BE49-F238E27FC236}">
              <a16:creationId xmlns:a16="http://schemas.microsoft.com/office/drawing/2014/main" xmlns="" id="{00000000-0008-0000-0600-00002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a:extLst>
            <a:ext uri="{FF2B5EF4-FFF2-40B4-BE49-F238E27FC236}">
              <a16:creationId xmlns:a16="http://schemas.microsoft.com/office/drawing/2014/main" xmlns="" id="{00000000-0008-0000-0600-00003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a:extLst>
            <a:ext uri="{FF2B5EF4-FFF2-40B4-BE49-F238E27FC236}">
              <a16:creationId xmlns:a16="http://schemas.microsoft.com/office/drawing/2014/main" xmlns="" id="{00000000-0008-0000-0600-00003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a:extLst>
            <a:ext uri="{FF2B5EF4-FFF2-40B4-BE49-F238E27FC236}">
              <a16:creationId xmlns:a16="http://schemas.microsoft.com/office/drawing/2014/main" xmlns="" id="{00000000-0008-0000-0600-00003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a:extLst>
            <a:ext uri="{FF2B5EF4-FFF2-40B4-BE49-F238E27FC236}">
              <a16:creationId xmlns:a16="http://schemas.microsoft.com/office/drawing/2014/main" xmlns="" id="{00000000-0008-0000-0600-00003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8" name="正方形/長方形 567">
          <a:extLst>
            <a:ext uri="{FF2B5EF4-FFF2-40B4-BE49-F238E27FC236}">
              <a16:creationId xmlns:a16="http://schemas.microsoft.com/office/drawing/2014/main" xmlns="" id="{00000000-0008-0000-0600-00003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9" name="正方形/長方形 568">
          <a:extLst>
            <a:ext uri="{FF2B5EF4-FFF2-40B4-BE49-F238E27FC236}">
              <a16:creationId xmlns:a16="http://schemas.microsoft.com/office/drawing/2014/main" xmlns="" id="{00000000-0008-0000-0600-00003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70" name="正方形/長方形 569">
          <a:extLst>
            <a:ext uri="{FF2B5EF4-FFF2-40B4-BE49-F238E27FC236}">
              <a16:creationId xmlns:a16="http://schemas.microsoft.com/office/drawing/2014/main" xmlns="" id="{00000000-0008-0000-0600-00003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71" name="正方形/長方形 570">
          <a:extLst>
            <a:ext uri="{FF2B5EF4-FFF2-40B4-BE49-F238E27FC236}">
              <a16:creationId xmlns:a16="http://schemas.microsoft.com/office/drawing/2014/main" xmlns="" id="{00000000-0008-0000-0600-00003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a:extLst>
            <a:ext uri="{FF2B5EF4-FFF2-40B4-BE49-F238E27FC236}">
              <a16:creationId xmlns:a16="http://schemas.microsoft.com/office/drawing/2014/main" xmlns="" id="{00000000-0008-0000-0600-00003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168927</xdr:rowOff>
    </xdr:from>
    <xdr:ext cx="531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a:extLst>
            <a:ext uri="{FF2B5EF4-FFF2-40B4-BE49-F238E27FC236}">
              <a16:creationId xmlns:a16="http://schemas.microsoft.com/office/drawing/2014/main" xmlns="" id="{00000000-0008-0000-0600-00004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a:extLst>
            <a:ext uri="{FF2B5EF4-FFF2-40B4-BE49-F238E27FC236}">
              <a16:creationId xmlns:a16="http://schemas.microsoft.com/office/drawing/2014/main" xmlns="" id="{00000000-0008-0000-0600-000048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a:extLst>
            <a:ext uri="{FF2B5EF4-FFF2-40B4-BE49-F238E27FC236}">
              <a16:creationId xmlns:a16="http://schemas.microsoft.com/office/drawing/2014/main" xmlns="" id="{00000000-0008-0000-0600-00004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a:extLst>
            <a:ext uri="{FF2B5EF4-FFF2-40B4-BE49-F238E27FC236}">
              <a16:creationId xmlns:a16="http://schemas.microsoft.com/office/drawing/2014/main" xmlns="" id="{00000000-0008-0000-0600-00004C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a:extLst>
            <a:ext uri="{FF2B5EF4-FFF2-40B4-BE49-F238E27FC236}">
              <a16:creationId xmlns:a16="http://schemas.microsoft.com/office/drawing/2014/main" xmlns="" id="{00000000-0008-0000-0600-00004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a:extLst>
            <a:ext uri="{FF2B5EF4-FFF2-40B4-BE49-F238E27FC236}">
              <a16:creationId xmlns:a16="http://schemas.microsoft.com/office/drawing/2014/main" xmlns="" id="{00000000-0008-0000-0600-00005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93752</xdr:rowOff>
    </xdr:from>
    <xdr:to>
      <xdr:col>23</xdr:col>
      <xdr:colOff>516889</xdr:colOff>
      <xdr:row>78</xdr:row>
      <xdr:rowOff>825</xdr:rowOff>
    </xdr:to>
    <xdr:cxnSp macro="">
      <xdr:nvCxnSpPr>
        <xdr:cNvPr id="593" name="直線コネクタ 592">
          <a:extLst>
            <a:ext uri="{FF2B5EF4-FFF2-40B4-BE49-F238E27FC236}">
              <a16:creationId xmlns:a16="http://schemas.microsoft.com/office/drawing/2014/main" xmlns="" id="{00000000-0008-0000-0600-000051020000}"/>
            </a:ext>
          </a:extLst>
        </xdr:cNvPr>
        <xdr:cNvCxnSpPr/>
      </xdr:nvCxnSpPr>
      <xdr:spPr>
        <a:xfrm flipV="1">
          <a:off x="16317595" y="12095252"/>
          <a:ext cx="1269" cy="1278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4652</xdr:rowOff>
    </xdr:from>
    <xdr:ext cx="534377" cy="259045"/>
    <xdr:sp macro="" textlink="">
      <xdr:nvSpPr>
        <xdr:cNvPr id="594" name="公債費最小値テキスト">
          <a:extLst>
            <a:ext uri="{FF2B5EF4-FFF2-40B4-BE49-F238E27FC236}">
              <a16:creationId xmlns:a16="http://schemas.microsoft.com/office/drawing/2014/main" xmlns="" id="{00000000-0008-0000-0600-000052020000}"/>
            </a:ext>
          </a:extLst>
        </xdr:cNvPr>
        <xdr:cNvSpPr txBox="1"/>
      </xdr:nvSpPr>
      <xdr:spPr>
        <a:xfrm>
          <a:off x="16370300" y="1337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60,860</a:t>
          </a:r>
          <a:endParaRPr kumimoji="1" lang="ja-JP" altLang="en-US" sz="1000" b="1">
            <a:latin typeface="ＭＳ Ｐゴシック"/>
          </a:endParaRPr>
        </a:p>
      </xdr:txBody>
    </xdr:sp>
    <xdr:clientData/>
  </xdr:oneCellAnchor>
  <xdr:twoCellAnchor>
    <xdr:from>
      <xdr:col>23</xdr:col>
      <xdr:colOff>428625</xdr:colOff>
      <xdr:row>78</xdr:row>
      <xdr:rowOff>825</xdr:rowOff>
    </xdr:from>
    <xdr:to>
      <xdr:col>23</xdr:col>
      <xdr:colOff>606425</xdr:colOff>
      <xdr:row>78</xdr:row>
      <xdr:rowOff>825</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6230600" y="1337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40429</xdr:rowOff>
    </xdr:from>
    <xdr:ext cx="599010" cy="259045"/>
    <xdr:sp macro="" textlink="">
      <xdr:nvSpPr>
        <xdr:cNvPr id="596" name="公債費最大値テキスト">
          <a:extLst>
            <a:ext uri="{FF2B5EF4-FFF2-40B4-BE49-F238E27FC236}">
              <a16:creationId xmlns:a16="http://schemas.microsoft.com/office/drawing/2014/main" xmlns="" id="{00000000-0008-0000-0600-000054020000}"/>
            </a:ext>
          </a:extLst>
        </xdr:cNvPr>
        <xdr:cNvSpPr txBox="1"/>
      </xdr:nvSpPr>
      <xdr:spPr>
        <a:xfrm>
          <a:off x="16370300" y="1187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105,608</a:t>
          </a:r>
          <a:endParaRPr kumimoji="1" lang="ja-JP" altLang="en-US" sz="1000" b="1">
            <a:latin typeface="ＭＳ Ｐゴシック"/>
          </a:endParaRPr>
        </a:p>
      </xdr:txBody>
    </xdr:sp>
    <xdr:clientData/>
  </xdr:oneCellAnchor>
  <xdr:twoCellAnchor>
    <xdr:from>
      <xdr:col>23</xdr:col>
      <xdr:colOff>428625</xdr:colOff>
      <xdr:row>70</xdr:row>
      <xdr:rowOff>93752</xdr:rowOff>
    </xdr:from>
    <xdr:to>
      <xdr:col>23</xdr:col>
      <xdr:colOff>606425</xdr:colOff>
      <xdr:row>70</xdr:row>
      <xdr:rowOff>93752</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6230600" y="1209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825</xdr:rowOff>
    </xdr:from>
    <xdr:to>
      <xdr:col>23</xdr:col>
      <xdr:colOff>517525</xdr:colOff>
      <xdr:row>78</xdr:row>
      <xdr:rowOff>55347</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flipV="1">
          <a:off x="15481300" y="13373925"/>
          <a:ext cx="838200" cy="5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99375</xdr:rowOff>
    </xdr:from>
    <xdr:ext cx="534377" cy="259045"/>
    <xdr:sp macro="" textlink="">
      <xdr:nvSpPr>
        <xdr:cNvPr id="599" name="公債費平均値テキスト">
          <a:extLst>
            <a:ext uri="{FF2B5EF4-FFF2-40B4-BE49-F238E27FC236}">
              <a16:creationId xmlns:a16="http://schemas.microsoft.com/office/drawing/2014/main" xmlns="" id="{00000000-0008-0000-0600-000057020000}"/>
            </a:ext>
          </a:extLst>
        </xdr:cNvPr>
        <xdr:cNvSpPr txBox="1"/>
      </xdr:nvSpPr>
      <xdr:spPr>
        <a:xfrm>
          <a:off x="16370300" y="1278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74,434</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76498</xdr:rowOff>
    </xdr:from>
    <xdr:to>
      <xdr:col>23</xdr:col>
      <xdr:colOff>568325</xdr:colOff>
      <xdr:row>76</xdr:row>
      <xdr:rowOff>6648</xdr:rowOff>
    </xdr:to>
    <xdr:sp macro="" textlink="">
      <xdr:nvSpPr>
        <xdr:cNvPr id="600" name="フローチャート : 判断 599">
          <a:extLst>
            <a:ext uri="{FF2B5EF4-FFF2-40B4-BE49-F238E27FC236}">
              <a16:creationId xmlns:a16="http://schemas.microsoft.com/office/drawing/2014/main" xmlns="" id="{00000000-0008-0000-0600-000058020000}"/>
            </a:ext>
          </a:extLst>
        </xdr:cNvPr>
        <xdr:cNvSpPr/>
      </xdr:nvSpPr>
      <xdr:spPr>
        <a:xfrm>
          <a:off x="16268700" y="1293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55347</xdr:rowOff>
    </xdr:from>
    <xdr:to>
      <xdr:col>22</xdr:col>
      <xdr:colOff>365125</xdr:colOff>
      <xdr:row>78</xdr:row>
      <xdr:rowOff>86150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flipV="1">
          <a:off x="14592300" y="13428447"/>
          <a:ext cx="889000" cy="3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76441</xdr:rowOff>
    </xdr:from>
    <xdr:to>
      <xdr:col>22</xdr:col>
      <xdr:colOff>415925</xdr:colOff>
      <xdr:row>76</xdr:row>
      <xdr:rowOff>6592</xdr:rowOff>
    </xdr:to>
    <xdr:sp macro="" textlink="">
      <xdr:nvSpPr>
        <xdr:cNvPr id="602" name="フローチャート : 判断 601">
          <a:extLst>
            <a:ext uri="{FF2B5EF4-FFF2-40B4-BE49-F238E27FC236}">
              <a16:creationId xmlns:a16="http://schemas.microsoft.com/office/drawing/2014/main" xmlns="" id="{00000000-0008-0000-0600-00005A020000}"/>
            </a:ext>
          </a:extLst>
        </xdr:cNvPr>
        <xdr:cNvSpPr/>
      </xdr:nvSpPr>
      <xdr:spPr>
        <a:xfrm>
          <a:off x="15430500" y="12935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23118</xdr:rowOff>
    </xdr:from>
    <xdr:ext cx="534377"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5201411" y="127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74,436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86150</xdr:rowOff>
    </xdr:from>
    <xdr:to>
      <xdr:col>21</xdr:col>
      <xdr:colOff>161925</xdr:colOff>
      <xdr:row>78</xdr:row>
      <xdr:rowOff>112325</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flipV="1">
          <a:off x="13703300" y="13459250"/>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72</xdr:row>
      <xdr:rowOff>149051</xdr:rowOff>
    </xdr:from>
    <xdr:to>
      <xdr:col>21</xdr:col>
      <xdr:colOff>212725</xdr:colOff>
      <xdr:row>73</xdr:row>
      <xdr:rowOff>79201</xdr:rowOff>
    </xdr:to>
    <xdr:sp macro="" textlink="">
      <xdr:nvSpPr>
        <xdr:cNvPr id="605" name="フローチャート : 判断 604">
          <a:extLst>
            <a:ext uri="{FF2B5EF4-FFF2-40B4-BE49-F238E27FC236}">
              <a16:creationId xmlns:a16="http://schemas.microsoft.com/office/drawing/2014/main" xmlns="" id="{00000000-0008-0000-0600-00005D020000}"/>
            </a:ext>
          </a:extLst>
        </xdr:cNvPr>
        <xdr:cNvSpPr/>
      </xdr:nvSpPr>
      <xdr:spPr>
        <a:xfrm>
          <a:off x="14541500" y="1249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95728</xdr:rowOff>
    </xdr:from>
    <xdr:ext cx="534377"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4325111" y="1226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112325</xdr:rowOff>
    </xdr:from>
    <xdr:to>
      <xdr:col>19</xdr:col>
      <xdr:colOff>644525</xdr:colOff>
      <xdr:row>78</xdr:row>
      <xdr:rowOff>140957</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flipV="1">
          <a:off x="12814300" y="13485425"/>
          <a:ext cx="8890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69641</xdr:rowOff>
    </xdr:from>
    <xdr:to>
      <xdr:col>20</xdr:col>
      <xdr:colOff>9525</xdr:colOff>
      <xdr:row>74</xdr:row>
      <xdr:rowOff>171241</xdr:rowOff>
    </xdr:to>
    <xdr:sp macro="" textlink="">
      <xdr:nvSpPr>
        <xdr:cNvPr id="608" name="フローチャート : 判断 607">
          <a:extLst>
            <a:ext uri="{FF2B5EF4-FFF2-40B4-BE49-F238E27FC236}">
              <a16:creationId xmlns:a16="http://schemas.microsoft.com/office/drawing/2014/main" xmlns="" id="{00000000-0008-0000-0600-000060020000}"/>
            </a:ext>
          </a:extLst>
        </xdr:cNvPr>
        <xdr:cNvSpPr/>
      </xdr:nvSpPr>
      <xdr:spPr>
        <a:xfrm>
          <a:off x="13652500" y="1275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16318</xdr:rowOff>
    </xdr:from>
    <xdr:ext cx="534377"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3436111" y="1253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98130</xdr:rowOff>
    </xdr:from>
    <xdr:to>
      <xdr:col>18</xdr:col>
      <xdr:colOff>492125</xdr:colOff>
      <xdr:row>74</xdr:row>
      <xdr:rowOff>28280</xdr:rowOff>
    </xdr:to>
    <xdr:sp macro="" textlink="">
      <xdr:nvSpPr>
        <xdr:cNvPr id="610" name="フローチャート : 判断 609">
          <a:extLst>
            <a:ext uri="{FF2B5EF4-FFF2-40B4-BE49-F238E27FC236}">
              <a16:creationId xmlns:a16="http://schemas.microsoft.com/office/drawing/2014/main" xmlns="" id="{00000000-0008-0000-0600-000062020000}"/>
            </a:ext>
          </a:extLst>
        </xdr:cNvPr>
        <xdr:cNvSpPr/>
      </xdr:nvSpPr>
      <xdr:spPr>
        <a:xfrm>
          <a:off x="12763500" y="1261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44807</xdr:rowOff>
    </xdr:from>
    <xdr:ext cx="534377"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547111" y="1238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121475</xdr:rowOff>
    </xdr:from>
    <xdr:to>
      <xdr:col>23</xdr:col>
      <xdr:colOff>568325</xdr:colOff>
      <xdr:row>78</xdr:row>
      <xdr:rowOff>51625</xdr:rowOff>
    </xdr:to>
    <xdr:sp macro="" textlink="">
      <xdr:nvSpPr>
        <xdr:cNvPr id="617" name="円/楕円 616">
          <a:extLst>
            <a:ext uri="{FF2B5EF4-FFF2-40B4-BE49-F238E27FC236}">
              <a16:creationId xmlns:a16="http://schemas.microsoft.com/office/drawing/2014/main" xmlns="" id="{00000000-0008-0000-0600-000069020000}"/>
            </a:ext>
          </a:extLst>
        </xdr:cNvPr>
        <xdr:cNvSpPr/>
      </xdr:nvSpPr>
      <xdr:spPr>
        <a:xfrm>
          <a:off x="16268700" y="1332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36402</xdr:rowOff>
    </xdr:from>
    <xdr:ext cx="534377" cy="259045"/>
    <xdr:sp macro="" textlink="">
      <xdr:nvSpPr>
        <xdr:cNvPr id="618" name="公債費該当値テキスト">
          <a:extLst>
            <a:ext uri="{FF2B5EF4-FFF2-40B4-BE49-F238E27FC236}">
              <a16:creationId xmlns:a16="http://schemas.microsoft.com/office/drawing/2014/main" xmlns="" id="{00000000-0008-0000-0600-00006A020000}"/>
            </a:ext>
          </a:extLst>
        </xdr:cNvPr>
        <xdr:cNvSpPr txBox="1"/>
      </xdr:nvSpPr>
      <xdr:spPr>
        <a:xfrm>
          <a:off x="16370300" y="1323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60,860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4547</xdr:rowOff>
    </xdr:from>
    <xdr:to>
      <xdr:col>22</xdr:col>
      <xdr:colOff>415925</xdr:colOff>
      <xdr:row>78</xdr:row>
      <xdr:rowOff>106147</xdr:rowOff>
    </xdr:to>
    <xdr:sp macro="" textlink="">
      <xdr:nvSpPr>
        <xdr:cNvPr id="619" name="円/楕円 618">
          <a:extLst>
            <a:ext uri="{FF2B5EF4-FFF2-40B4-BE49-F238E27FC236}">
              <a16:creationId xmlns:a16="http://schemas.microsoft.com/office/drawing/2014/main" xmlns="" id="{00000000-0008-0000-0600-00006B020000}"/>
            </a:ext>
          </a:extLst>
        </xdr:cNvPr>
        <xdr:cNvSpPr/>
      </xdr:nvSpPr>
      <xdr:spPr>
        <a:xfrm>
          <a:off x="15430500" y="133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78</xdr:row>
      <xdr:rowOff>97274</xdr:rowOff>
    </xdr:from>
    <xdr:ext cx="534377"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5201411" y="134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35350</xdr:rowOff>
    </xdr:from>
    <xdr:to>
      <xdr:col>21</xdr:col>
      <xdr:colOff>212725</xdr:colOff>
      <xdr:row>78</xdr:row>
      <xdr:rowOff>136950</xdr:rowOff>
    </xdr:to>
    <xdr:sp macro="" textlink="">
      <xdr:nvSpPr>
        <xdr:cNvPr id="621" name="円/楕円 620">
          <a:extLst>
            <a:ext uri="{FF2B5EF4-FFF2-40B4-BE49-F238E27FC236}">
              <a16:creationId xmlns:a16="http://schemas.microsoft.com/office/drawing/2014/main" xmlns="" id="{00000000-0008-0000-0600-00006D020000}"/>
            </a:ext>
          </a:extLst>
        </xdr:cNvPr>
        <xdr:cNvSpPr/>
      </xdr:nvSpPr>
      <xdr:spPr>
        <a:xfrm>
          <a:off x="14541500" y="134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128077</xdr:rowOff>
    </xdr:from>
    <xdr:ext cx="534377"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4325111" y="135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61525</xdr:rowOff>
    </xdr:from>
    <xdr:to>
      <xdr:col>20</xdr:col>
      <xdr:colOff>9525</xdr:colOff>
      <xdr:row>78</xdr:row>
      <xdr:rowOff>163125</xdr:rowOff>
    </xdr:to>
    <xdr:sp macro="" textlink="">
      <xdr:nvSpPr>
        <xdr:cNvPr id="623" name="円/楕円 622">
          <a:extLst>
            <a:ext uri="{FF2B5EF4-FFF2-40B4-BE49-F238E27FC236}">
              <a16:creationId xmlns:a16="http://schemas.microsoft.com/office/drawing/2014/main" xmlns="" id="{00000000-0008-0000-0600-00006F020000}"/>
            </a:ext>
          </a:extLst>
        </xdr:cNvPr>
        <xdr:cNvSpPr/>
      </xdr:nvSpPr>
      <xdr:spPr>
        <a:xfrm>
          <a:off x="13652500" y="134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154252</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3436111" y="1352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90157</xdr:rowOff>
    </xdr:from>
    <xdr:to>
      <xdr:col>18</xdr:col>
      <xdr:colOff>492125</xdr:colOff>
      <xdr:row>79</xdr:row>
      <xdr:rowOff>20307</xdr:rowOff>
    </xdr:to>
    <xdr:sp macro="" textlink="">
      <xdr:nvSpPr>
        <xdr:cNvPr id="625" name="円/楕円 624">
          <a:extLst>
            <a:ext uri="{FF2B5EF4-FFF2-40B4-BE49-F238E27FC236}">
              <a16:creationId xmlns:a16="http://schemas.microsoft.com/office/drawing/2014/main" xmlns="" id="{00000000-0008-0000-0600-000071020000}"/>
            </a:ext>
          </a:extLst>
        </xdr:cNvPr>
        <xdr:cNvSpPr/>
      </xdr:nvSpPr>
      <xdr:spPr>
        <a:xfrm>
          <a:off x="12763500" y="1346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11434</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2547111" y="1355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a:extLst>
            <a:ext uri="{FF2B5EF4-FFF2-40B4-BE49-F238E27FC236}">
              <a16:creationId xmlns:a16="http://schemas.microsoft.com/office/drawing/2014/main" xmlns="" id="{00000000-0008-0000-0600-00007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28" name="正方形/長方形 627">
          <a:extLst>
            <a:ext uri="{FF2B5EF4-FFF2-40B4-BE49-F238E27FC236}">
              <a16:creationId xmlns:a16="http://schemas.microsoft.com/office/drawing/2014/main" xmlns="" id="{00000000-0008-0000-0600-00007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29" name="正方形/長方形 628">
          <a:extLst>
            <a:ext uri="{FF2B5EF4-FFF2-40B4-BE49-F238E27FC236}">
              <a16:creationId xmlns:a16="http://schemas.microsoft.com/office/drawing/2014/main" xmlns="" id="{00000000-0008-0000-0600-00007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30" name="正方形/長方形 629">
          <a:extLst>
            <a:ext uri="{FF2B5EF4-FFF2-40B4-BE49-F238E27FC236}">
              <a16:creationId xmlns:a16="http://schemas.microsoft.com/office/drawing/2014/main" xmlns="" id="{00000000-0008-0000-0600-00007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31" name="正方形/長方形 630">
          <a:extLst>
            <a:ext uri="{FF2B5EF4-FFF2-40B4-BE49-F238E27FC236}">
              <a16:creationId xmlns:a16="http://schemas.microsoft.com/office/drawing/2014/main" xmlns="" id="{00000000-0008-0000-0600-00007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a:extLst>
            <a:ext uri="{FF2B5EF4-FFF2-40B4-BE49-F238E27FC236}">
              <a16:creationId xmlns:a16="http://schemas.microsoft.com/office/drawing/2014/main" xmlns="" id="{00000000-0008-0000-0600-00007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a:extLst>
            <a:ext uri="{FF2B5EF4-FFF2-40B4-BE49-F238E27FC236}">
              <a16:creationId xmlns:a16="http://schemas.microsoft.com/office/drawing/2014/main" xmlns="" id="{00000000-0008-0000-0600-00007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a:extLst>
            <a:ext uri="{FF2B5EF4-FFF2-40B4-BE49-F238E27FC236}">
              <a16:creationId xmlns:a16="http://schemas.microsoft.com/office/drawing/2014/main" xmlns="" id="{00000000-0008-0000-0600-00008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a:extLst>
            <a:ext uri="{FF2B5EF4-FFF2-40B4-BE49-F238E27FC236}">
              <a16:creationId xmlns:a16="http://schemas.microsoft.com/office/drawing/2014/main" xmlns="" id="{00000000-0008-0000-0600-00008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a:extLst>
            <a:ext uri="{FF2B5EF4-FFF2-40B4-BE49-F238E27FC236}">
              <a16:creationId xmlns:a16="http://schemas.microsoft.com/office/drawing/2014/main" xmlns="" id="{00000000-0008-0000-0600-00008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96</xdr:row>
      <xdr:rowOff>150749</xdr:rowOff>
    </xdr:from>
    <xdr:to>
      <xdr:col>23</xdr:col>
      <xdr:colOff>516889</xdr:colOff>
      <xdr:row>98</xdr:row>
      <xdr:rowOff>96876</xdr:rowOff>
    </xdr:to>
    <xdr:cxnSp macro="">
      <xdr:nvCxnSpPr>
        <xdr:cNvPr id="648" name="直線コネクタ 647">
          <a:extLst>
            <a:ext uri="{FF2B5EF4-FFF2-40B4-BE49-F238E27FC236}">
              <a16:creationId xmlns:a16="http://schemas.microsoft.com/office/drawing/2014/main" xmlns="" id="{00000000-0008-0000-0600-000088020000}"/>
            </a:ext>
          </a:extLst>
        </xdr:cNvPr>
        <xdr:cNvCxnSpPr/>
      </xdr:nvCxnSpPr>
      <xdr:spPr>
        <a:xfrm flipV="1">
          <a:off x="16317595" y="16609949"/>
          <a:ext cx="1269" cy="28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100703</xdr:rowOff>
    </xdr:from>
    <xdr:ext cx="469744" cy="259045"/>
    <xdr:sp macro="" textlink="">
      <xdr:nvSpPr>
        <xdr:cNvPr id="649" name="積立金最小値テキスト">
          <a:extLst>
            <a:ext uri="{FF2B5EF4-FFF2-40B4-BE49-F238E27FC236}">
              <a16:creationId xmlns:a16="http://schemas.microsoft.com/office/drawing/2014/main" xmlns="" id="{00000000-0008-0000-0600-000089020000}"/>
            </a:ext>
          </a:extLst>
        </xdr:cNvPr>
        <xdr:cNvSpPr txBox="1"/>
      </xdr:nvSpPr>
      <xdr:spPr>
        <a:xfrm>
          <a:off x="16370300" y="1690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23</xdr:col>
      <xdr:colOff>428625</xdr:colOff>
      <xdr:row>98</xdr:row>
      <xdr:rowOff>96876</xdr:rowOff>
    </xdr:from>
    <xdr:to>
      <xdr:col>23</xdr:col>
      <xdr:colOff>606425</xdr:colOff>
      <xdr:row>98</xdr:row>
      <xdr:rowOff>96876</xdr:rowOff>
    </xdr:to>
    <xdr:cxnSp macro="">
      <xdr:nvCxnSpPr>
        <xdr:cNvPr id="650" name="直線コネクタ 649">
          <a:extLst>
            <a:ext uri="{FF2B5EF4-FFF2-40B4-BE49-F238E27FC236}">
              <a16:creationId xmlns:a16="http://schemas.microsoft.com/office/drawing/2014/main" xmlns="" id="{00000000-0008-0000-0600-00008A020000}"/>
            </a:ext>
          </a:extLst>
        </xdr:cNvPr>
        <xdr:cNvCxnSpPr/>
      </xdr:nvCxnSpPr>
      <xdr:spPr>
        <a:xfrm>
          <a:off x="16230600" y="16898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97426</xdr:rowOff>
    </xdr:from>
    <xdr:ext cx="534377" cy="259045"/>
    <xdr:sp macro="" textlink="">
      <xdr:nvSpPr>
        <xdr:cNvPr id="651" name="積立金最大値テキスト">
          <a:extLst>
            <a:ext uri="{FF2B5EF4-FFF2-40B4-BE49-F238E27FC236}">
              <a16:creationId xmlns:a16="http://schemas.microsoft.com/office/drawing/2014/main" xmlns="" id="{00000000-0008-0000-0600-00008B020000}"/>
            </a:ext>
          </a:extLst>
        </xdr:cNvPr>
        <xdr:cNvSpPr txBox="1"/>
      </xdr:nvSpPr>
      <xdr:spPr>
        <a:xfrm>
          <a:off x="16370300" y="1638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10,710</a:t>
          </a:r>
          <a:endParaRPr kumimoji="1" lang="ja-JP" altLang="en-US" sz="1000" b="1">
            <a:latin typeface="ＭＳ Ｐゴシック"/>
          </a:endParaRPr>
        </a:p>
      </xdr:txBody>
    </xdr:sp>
    <xdr:clientData/>
  </xdr:oneCellAnchor>
  <xdr:twoCellAnchor>
    <xdr:from>
      <xdr:col>23</xdr:col>
      <xdr:colOff>428625</xdr:colOff>
      <xdr:row>96</xdr:row>
      <xdr:rowOff>150749</xdr:rowOff>
    </xdr:from>
    <xdr:to>
      <xdr:col>23</xdr:col>
      <xdr:colOff>606425</xdr:colOff>
      <xdr:row>96</xdr:row>
      <xdr:rowOff>150749</xdr:rowOff>
    </xdr:to>
    <xdr:cxnSp macro="">
      <xdr:nvCxnSpPr>
        <xdr:cNvPr id="652" name="直線コネクタ 651">
          <a:extLst>
            <a:ext uri="{FF2B5EF4-FFF2-40B4-BE49-F238E27FC236}">
              <a16:creationId xmlns:a16="http://schemas.microsoft.com/office/drawing/2014/main" xmlns="" id="{00000000-0008-0000-0600-00008C020000}"/>
            </a:ext>
          </a:extLst>
        </xdr:cNvPr>
        <xdr:cNvCxnSpPr/>
      </xdr:nvCxnSpPr>
      <xdr:spPr>
        <a:xfrm>
          <a:off x="16230600" y="1660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59195</xdr:rowOff>
    </xdr:from>
    <xdr:to>
      <xdr:col>23</xdr:col>
      <xdr:colOff>517525</xdr:colOff>
      <xdr:row>97</xdr:row>
      <xdr:rowOff>135700</xdr:rowOff>
    </xdr:to>
    <xdr:cxnSp macro="">
      <xdr:nvCxnSpPr>
        <xdr:cNvPr id="653" name="直線コネクタ 652">
          <a:extLst>
            <a:ext uri="{FF2B5EF4-FFF2-40B4-BE49-F238E27FC236}">
              <a16:creationId xmlns:a16="http://schemas.microsoft.com/office/drawing/2014/main" xmlns="" id="{00000000-0008-0000-0600-00008D020000}"/>
            </a:ext>
          </a:extLst>
        </xdr:cNvPr>
        <xdr:cNvCxnSpPr/>
      </xdr:nvCxnSpPr>
      <xdr:spPr>
        <a:xfrm>
          <a:off x="15481300" y="16518395"/>
          <a:ext cx="838200" cy="24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110913</xdr:rowOff>
    </xdr:from>
    <xdr:ext cx="469744" cy="259045"/>
    <xdr:sp macro="" textlink="">
      <xdr:nvSpPr>
        <xdr:cNvPr id="654" name="積立金平均値テキスト">
          <a:extLst>
            <a:ext uri="{FF2B5EF4-FFF2-40B4-BE49-F238E27FC236}">
              <a16:creationId xmlns:a16="http://schemas.microsoft.com/office/drawing/2014/main" xmlns="" id="{00000000-0008-0000-0600-00008E020000}"/>
            </a:ext>
          </a:extLst>
        </xdr:cNvPr>
        <xdr:cNvSpPr txBox="1"/>
      </xdr:nvSpPr>
      <xdr:spPr>
        <a:xfrm>
          <a:off x="16370300" y="16741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132486</xdr:rowOff>
    </xdr:from>
    <xdr:to>
      <xdr:col>23</xdr:col>
      <xdr:colOff>568325</xdr:colOff>
      <xdr:row>98</xdr:row>
      <xdr:rowOff>62636</xdr:rowOff>
    </xdr:to>
    <xdr:sp macro="" textlink="">
      <xdr:nvSpPr>
        <xdr:cNvPr id="655" name="フローチャート : 判断 654">
          <a:extLst>
            <a:ext uri="{FF2B5EF4-FFF2-40B4-BE49-F238E27FC236}">
              <a16:creationId xmlns:a16="http://schemas.microsoft.com/office/drawing/2014/main" xmlns="" id="{00000000-0008-0000-0600-00008F020000}"/>
            </a:ext>
          </a:extLst>
        </xdr:cNvPr>
        <xdr:cNvSpPr/>
      </xdr:nvSpPr>
      <xdr:spPr>
        <a:xfrm>
          <a:off x="16268700" y="167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46622</xdr:rowOff>
    </xdr:from>
    <xdr:to>
      <xdr:col>22</xdr:col>
      <xdr:colOff>365125</xdr:colOff>
      <xdr:row>96</xdr:row>
      <xdr:rowOff>59195</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4592300" y="16334372"/>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51639</xdr:rowOff>
    </xdr:from>
    <xdr:to>
      <xdr:col>22</xdr:col>
      <xdr:colOff>415925</xdr:colOff>
      <xdr:row>97</xdr:row>
      <xdr:rowOff>153239</xdr:rowOff>
    </xdr:to>
    <xdr:sp macro="" textlink="">
      <xdr:nvSpPr>
        <xdr:cNvPr id="657" name="フローチャート : 判断 656">
          <a:extLst>
            <a:ext uri="{FF2B5EF4-FFF2-40B4-BE49-F238E27FC236}">
              <a16:creationId xmlns:a16="http://schemas.microsoft.com/office/drawing/2014/main" xmlns="" id="{00000000-0008-0000-0600-000091020000}"/>
            </a:ext>
          </a:extLst>
        </xdr:cNvPr>
        <xdr:cNvSpPr/>
      </xdr:nvSpPr>
      <xdr:spPr>
        <a:xfrm>
          <a:off x="15430500" y="1668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97</xdr:row>
      <xdr:rowOff>144366</xdr:rowOff>
    </xdr:from>
    <xdr:ext cx="469744"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5233727" y="1677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85561</xdr:rowOff>
    </xdr:from>
    <xdr:to>
      <xdr:col>21</xdr:col>
      <xdr:colOff>161925</xdr:colOff>
      <xdr:row>95</xdr:row>
      <xdr:rowOff>46622</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3703300" y="16201861"/>
          <a:ext cx="889000" cy="13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90</xdr:row>
      <xdr:rowOff>74879</xdr:rowOff>
    </xdr:from>
    <xdr:to>
      <xdr:col>21</xdr:col>
      <xdr:colOff>212725</xdr:colOff>
      <xdr:row>91</xdr:row>
      <xdr:rowOff>5029</xdr:rowOff>
    </xdr:to>
    <xdr:sp macro="" textlink="">
      <xdr:nvSpPr>
        <xdr:cNvPr id="660" name="フローチャート : 判断 659">
          <a:extLst>
            <a:ext uri="{FF2B5EF4-FFF2-40B4-BE49-F238E27FC236}">
              <a16:creationId xmlns:a16="http://schemas.microsoft.com/office/drawing/2014/main" xmlns="" id="{00000000-0008-0000-0600-000094020000}"/>
            </a:ext>
          </a:extLst>
        </xdr:cNvPr>
        <xdr:cNvSpPr/>
      </xdr:nvSpPr>
      <xdr:spPr>
        <a:xfrm>
          <a:off x="14541500" y="155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21556</xdr:rowOff>
    </xdr:from>
    <xdr:ext cx="534377"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4325111" y="152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38,368</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85561</xdr:rowOff>
    </xdr:from>
    <xdr:to>
      <xdr:col>19</xdr:col>
      <xdr:colOff>644525</xdr:colOff>
      <xdr:row>97</xdr:row>
      <xdr:rowOff>50851</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flipV="1">
          <a:off x="12814300" y="16201861"/>
          <a:ext cx="889000" cy="47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139306</xdr:rowOff>
    </xdr:from>
    <xdr:to>
      <xdr:col>20</xdr:col>
      <xdr:colOff>9525</xdr:colOff>
      <xdr:row>94</xdr:row>
      <xdr:rowOff>69456</xdr:rowOff>
    </xdr:to>
    <xdr:sp macro="" textlink="">
      <xdr:nvSpPr>
        <xdr:cNvPr id="663" name="フローチャート : 判断 662">
          <a:extLst>
            <a:ext uri="{FF2B5EF4-FFF2-40B4-BE49-F238E27FC236}">
              <a16:creationId xmlns:a16="http://schemas.microsoft.com/office/drawing/2014/main" xmlns="" id="{00000000-0008-0000-0600-000097020000}"/>
            </a:ext>
          </a:extLst>
        </xdr:cNvPr>
        <xdr:cNvSpPr/>
      </xdr:nvSpPr>
      <xdr:spPr>
        <a:xfrm>
          <a:off x="13652500" y="1608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85983</xdr:rowOff>
    </xdr:from>
    <xdr:ext cx="534377"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3436111" y="1585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113246</xdr:rowOff>
    </xdr:from>
    <xdr:to>
      <xdr:col>18</xdr:col>
      <xdr:colOff>492125</xdr:colOff>
      <xdr:row>97</xdr:row>
      <xdr:rowOff>43396</xdr:rowOff>
    </xdr:to>
    <xdr:sp macro="" textlink="">
      <xdr:nvSpPr>
        <xdr:cNvPr id="665" name="フローチャート : 判断 664">
          <a:extLst>
            <a:ext uri="{FF2B5EF4-FFF2-40B4-BE49-F238E27FC236}">
              <a16:creationId xmlns:a16="http://schemas.microsoft.com/office/drawing/2014/main" xmlns="" id="{00000000-0008-0000-0600-000099020000}"/>
            </a:ext>
          </a:extLst>
        </xdr:cNvPr>
        <xdr:cNvSpPr/>
      </xdr:nvSpPr>
      <xdr:spPr>
        <a:xfrm>
          <a:off x="12763500" y="165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59923</xdr:rowOff>
    </xdr:from>
    <xdr:ext cx="534377"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2547111" y="1634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84900</xdr:rowOff>
    </xdr:from>
    <xdr:to>
      <xdr:col>23</xdr:col>
      <xdr:colOff>568325</xdr:colOff>
      <xdr:row>98</xdr:row>
      <xdr:rowOff>15050</xdr:rowOff>
    </xdr:to>
    <xdr:sp macro="" textlink="">
      <xdr:nvSpPr>
        <xdr:cNvPr id="672" name="円/楕円 671">
          <a:extLst>
            <a:ext uri="{FF2B5EF4-FFF2-40B4-BE49-F238E27FC236}">
              <a16:creationId xmlns:a16="http://schemas.microsoft.com/office/drawing/2014/main" xmlns="" id="{00000000-0008-0000-0600-0000A0020000}"/>
            </a:ext>
          </a:extLst>
        </xdr:cNvPr>
        <xdr:cNvSpPr/>
      </xdr:nvSpPr>
      <xdr:spPr>
        <a:xfrm>
          <a:off x="16268700" y="167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107777</xdr:rowOff>
    </xdr:from>
    <xdr:ext cx="469744" cy="259045"/>
    <xdr:sp macro="" textlink="">
      <xdr:nvSpPr>
        <xdr:cNvPr id="673" name="積立金該当値テキスト">
          <a:extLst>
            <a:ext uri="{FF2B5EF4-FFF2-40B4-BE49-F238E27FC236}">
              <a16:creationId xmlns:a16="http://schemas.microsoft.com/office/drawing/2014/main" xmlns="" id="{00000000-0008-0000-0600-0000A1020000}"/>
            </a:ext>
          </a:extLst>
        </xdr:cNvPr>
        <xdr:cNvSpPr txBox="1"/>
      </xdr:nvSpPr>
      <xdr:spPr>
        <a:xfrm>
          <a:off x="16370300" y="1656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8395</xdr:rowOff>
    </xdr:from>
    <xdr:to>
      <xdr:col>22</xdr:col>
      <xdr:colOff>415925</xdr:colOff>
      <xdr:row>96</xdr:row>
      <xdr:rowOff>109995</xdr:rowOff>
    </xdr:to>
    <xdr:sp macro="" textlink="">
      <xdr:nvSpPr>
        <xdr:cNvPr id="674" name="円/楕円 673">
          <a:extLst>
            <a:ext uri="{FF2B5EF4-FFF2-40B4-BE49-F238E27FC236}">
              <a16:creationId xmlns:a16="http://schemas.microsoft.com/office/drawing/2014/main" xmlns="" id="{00000000-0008-0000-0600-0000A2020000}"/>
            </a:ext>
          </a:extLst>
        </xdr:cNvPr>
        <xdr:cNvSpPr/>
      </xdr:nvSpPr>
      <xdr:spPr>
        <a:xfrm>
          <a:off x="15430500" y="164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126522</xdr:rowOff>
    </xdr:from>
    <xdr:ext cx="534377"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5201411" y="1624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167272</xdr:rowOff>
    </xdr:from>
    <xdr:to>
      <xdr:col>21</xdr:col>
      <xdr:colOff>212725</xdr:colOff>
      <xdr:row>95</xdr:row>
      <xdr:rowOff>97422</xdr:rowOff>
    </xdr:to>
    <xdr:sp macro="" textlink="">
      <xdr:nvSpPr>
        <xdr:cNvPr id="676" name="円/楕円 675">
          <a:extLst>
            <a:ext uri="{FF2B5EF4-FFF2-40B4-BE49-F238E27FC236}">
              <a16:creationId xmlns:a16="http://schemas.microsoft.com/office/drawing/2014/main" xmlns="" id="{00000000-0008-0000-0600-0000A4020000}"/>
            </a:ext>
          </a:extLst>
        </xdr:cNvPr>
        <xdr:cNvSpPr/>
      </xdr:nvSpPr>
      <xdr:spPr>
        <a:xfrm>
          <a:off x="14541500" y="162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88549</xdr:rowOff>
    </xdr:from>
    <xdr:ext cx="534377"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4325111" y="1637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34761</xdr:rowOff>
    </xdr:from>
    <xdr:to>
      <xdr:col>20</xdr:col>
      <xdr:colOff>9525</xdr:colOff>
      <xdr:row>94</xdr:row>
      <xdr:rowOff>136361</xdr:rowOff>
    </xdr:to>
    <xdr:sp macro="" textlink="">
      <xdr:nvSpPr>
        <xdr:cNvPr id="678" name="円/楕円 677">
          <a:extLst>
            <a:ext uri="{FF2B5EF4-FFF2-40B4-BE49-F238E27FC236}">
              <a16:creationId xmlns:a16="http://schemas.microsoft.com/office/drawing/2014/main" xmlns="" id="{00000000-0008-0000-0600-0000A6020000}"/>
            </a:ext>
          </a:extLst>
        </xdr:cNvPr>
        <xdr:cNvSpPr/>
      </xdr:nvSpPr>
      <xdr:spPr>
        <a:xfrm>
          <a:off x="13652500" y="1615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127488</xdr:rowOff>
    </xdr:from>
    <xdr:ext cx="534377"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3436111" y="1624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51</xdr:rowOff>
    </xdr:from>
    <xdr:to>
      <xdr:col>18</xdr:col>
      <xdr:colOff>492125</xdr:colOff>
      <xdr:row>97</xdr:row>
      <xdr:rowOff>101651</xdr:rowOff>
    </xdr:to>
    <xdr:sp macro="" textlink="">
      <xdr:nvSpPr>
        <xdr:cNvPr id="680" name="円/楕円 679">
          <a:extLst>
            <a:ext uri="{FF2B5EF4-FFF2-40B4-BE49-F238E27FC236}">
              <a16:creationId xmlns:a16="http://schemas.microsoft.com/office/drawing/2014/main" xmlns="" id="{00000000-0008-0000-0600-0000A8020000}"/>
            </a:ext>
          </a:extLst>
        </xdr:cNvPr>
        <xdr:cNvSpPr/>
      </xdr:nvSpPr>
      <xdr:spPr>
        <a:xfrm>
          <a:off x="12763500" y="166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92778</xdr:rowOff>
    </xdr:from>
    <xdr:ext cx="469744"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2579427" y="1672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a:extLst>
            <a:ext uri="{FF2B5EF4-FFF2-40B4-BE49-F238E27FC236}">
              <a16:creationId xmlns:a16="http://schemas.microsoft.com/office/drawing/2014/main" xmlns="" id="{00000000-0008-0000-0600-0000A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83" name="正方形/長方形 682">
          <a:extLst>
            <a:ext uri="{FF2B5EF4-FFF2-40B4-BE49-F238E27FC236}">
              <a16:creationId xmlns:a16="http://schemas.microsoft.com/office/drawing/2014/main" xmlns="" id="{00000000-0008-0000-0600-0000A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84" name="正方形/長方形 683">
          <a:extLst>
            <a:ext uri="{FF2B5EF4-FFF2-40B4-BE49-F238E27FC236}">
              <a16:creationId xmlns:a16="http://schemas.microsoft.com/office/drawing/2014/main" xmlns="" id="{00000000-0008-0000-0600-0000A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85" name="正方形/長方形 684">
          <a:extLst>
            <a:ext uri="{FF2B5EF4-FFF2-40B4-BE49-F238E27FC236}">
              <a16:creationId xmlns:a16="http://schemas.microsoft.com/office/drawing/2014/main" xmlns="" id="{00000000-0008-0000-0600-0000A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86" name="正方形/長方形 685">
          <a:extLst>
            <a:ext uri="{FF2B5EF4-FFF2-40B4-BE49-F238E27FC236}">
              <a16:creationId xmlns:a16="http://schemas.microsoft.com/office/drawing/2014/main" xmlns="" id="{00000000-0008-0000-0600-0000A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7" name="正方形/長方形 686">
          <a:extLst>
            <a:ext uri="{FF2B5EF4-FFF2-40B4-BE49-F238E27FC236}">
              <a16:creationId xmlns:a16="http://schemas.microsoft.com/office/drawing/2014/main" xmlns="" id="{00000000-0008-0000-0600-0000A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2" name="直線コネクタ 691">
          <a:extLst>
            <a:ext uri="{FF2B5EF4-FFF2-40B4-BE49-F238E27FC236}">
              <a16:creationId xmlns:a16="http://schemas.microsoft.com/office/drawing/2014/main" xmlns="" id="{00000000-0008-0000-0600-0000B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a:extLst>
            <a:ext uri="{FF2B5EF4-FFF2-40B4-BE49-F238E27FC236}">
              <a16:creationId xmlns:a16="http://schemas.microsoft.com/office/drawing/2014/main" xmlns="" id="{00000000-0008-0000-0600-0000B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a:extLst>
            <a:ext uri="{FF2B5EF4-FFF2-40B4-BE49-F238E27FC236}">
              <a16:creationId xmlns:a16="http://schemas.microsoft.com/office/drawing/2014/main" xmlns="" id="{00000000-0008-0000-0600-0000B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58928</xdr:rowOff>
    </xdr:from>
    <xdr:to>
      <xdr:col>32</xdr:col>
      <xdr:colOff>186689</xdr:colOff>
      <xdr:row>39</xdr:row>
      <xdr:rowOff>44450</xdr:rowOff>
    </xdr:to>
    <xdr:cxnSp macro="">
      <xdr:nvCxnSpPr>
        <xdr:cNvPr id="703" name="直線コネクタ 702">
          <a:extLst>
            <a:ext uri="{FF2B5EF4-FFF2-40B4-BE49-F238E27FC236}">
              <a16:creationId xmlns:a16="http://schemas.microsoft.com/office/drawing/2014/main" xmlns="" id="{00000000-0008-0000-0600-0000BF020000}"/>
            </a:ext>
          </a:extLst>
        </xdr:cNvPr>
        <xdr:cNvCxnSpPr/>
      </xdr:nvCxnSpPr>
      <xdr:spPr>
        <a:xfrm flipV="1">
          <a:off x="22159595" y="5716778"/>
          <a:ext cx="1269" cy="1014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4" name="投資及び出資金最小値テキスト">
          <a:extLst>
            <a:ext uri="{FF2B5EF4-FFF2-40B4-BE49-F238E27FC236}">
              <a16:creationId xmlns:a16="http://schemas.microsoft.com/office/drawing/2014/main" xmlns="" id="{00000000-0008-0000-0600-0000C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5" name="直線コネクタ 704">
          <a:extLst>
            <a:ext uri="{FF2B5EF4-FFF2-40B4-BE49-F238E27FC236}">
              <a16:creationId xmlns:a16="http://schemas.microsoft.com/office/drawing/2014/main" xmlns="" id="{00000000-0008-0000-0600-0000C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5605</xdr:rowOff>
    </xdr:from>
    <xdr:ext cx="469744" cy="259045"/>
    <xdr:sp macro="" textlink="">
      <xdr:nvSpPr>
        <xdr:cNvPr id="706" name="投資及び出資金最大値テキスト">
          <a:extLst>
            <a:ext uri="{FF2B5EF4-FFF2-40B4-BE49-F238E27FC236}">
              <a16:creationId xmlns:a16="http://schemas.microsoft.com/office/drawing/2014/main" xmlns="" id="{00000000-0008-0000-0600-0000C2020000}"/>
            </a:ext>
          </a:extLst>
        </xdr:cNvPr>
        <xdr:cNvSpPr txBox="1"/>
      </xdr:nvSpPr>
      <xdr:spPr>
        <a:xfrm>
          <a:off x="22212300" y="549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32</xdr:col>
      <xdr:colOff>98425</xdr:colOff>
      <xdr:row>33</xdr:row>
      <xdr:rowOff>58928</xdr:rowOff>
    </xdr:from>
    <xdr:to>
      <xdr:col>32</xdr:col>
      <xdr:colOff>276225</xdr:colOff>
      <xdr:row>33</xdr:row>
      <xdr:rowOff>58928</xdr:rowOff>
    </xdr:to>
    <xdr:cxnSp macro="">
      <xdr:nvCxnSpPr>
        <xdr:cNvPr id="707" name="直線コネクタ 706">
          <a:extLst>
            <a:ext uri="{FF2B5EF4-FFF2-40B4-BE49-F238E27FC236}">
              <a16:creationId xmlns:a16="http://schemas.microsoft.com/office/drawing/2014/main" xmlns="" id="{00000000-0008-0000-0600-0000C3020000}"/>
            </a:ext>
          </a:extLst>
        </xdr:cNvPr>
        <xdr:cNvCxnSpPr/>
      </xdr:nvCxnSpPr>
      <xdr:spPr>
        <a:xfrm>
          <a:off x="22072600" y="57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8636</xdr:rowOff>
    </xdr:from>
    <xdr:to>
      <xdr:col>32</xdr:col>
      <xdr:colOff>187325</xdr:colOff>
      <xdr:row>38</xdr:row>
      <xdr:rowOff>157988</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flipV="1">
          <a:off x="21323300" y="6523736"/>
          <a:ext cx="8382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141241</xdr:rowOff>
    </xdr:from>
    <xdr:ext cx="378565" cy="259045"/>
    <xdr:sp macro="" textlink="">
      <xdr:nvSpPr>
        <xdr:cNvPr id="709" name="投資及び出資金平均値テキスト">
          <a:extLst>
            <a:ext uri="{FF2B5EF4-FFF2-40B4-BE49-F238E27FC236}">
              <a16:creationId xmlns:a16="http://schemas.microsoft.com/office/drawing/2014/main" xmlns="" id="{00000000-0008-0000-0600-0000C5020000}"/>
            </a:ext>
          </a:extLst>
        </xdr:cNvPr>
        <xdr:cNvSpPr txBox="1"/>
      </xdr:nvSpPr>
      <xdr:spPr>
        <a:xfrm>
          <a:off x="22212300" y="64848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162814</xdr:rowOff>
    </xdr:from>
    <xdr:to>
      <xdr:col>32</xdr:col>
      <xdr:colOff>238125</xdr:colOff>
      <xdr:row>38</xdr:row>
      <xdr:rowOff>92964</xdr:rowOff>
    </xdr:to>
    <xdr:sp macro="" textlink="">
      <xdr:nvSpPr>
        <xdr:cNvPr id="710" name="フローチャート : 判断 709">
          <a:extLst>
            <a:ext uri="{FF2B5EF4-FFF2-40B4-BE49-F238E27FC236}">
              <a16:creationId xmlns:a16="http://schemas.microsoft.com/office/drawing/2014/main" xmlns="" id="{00000000-0008-0000-0600-0000C6020000}"/>
            </a:ext>
          </a:extLst>
        </xdr:cNvPr>
        <xdr:cNvSpPr/>
      </xdr:nvSpPr>
      <xdr:spPr>
        <a:xfrm>
          <a:off x="22110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157988</xdr:rowOff>
    </xdr:from>
    <xdr:to>
      <xdr:col>31</xdr:col>
      <xdr:colOff>34925</xdr:colOff>
      <xdr:row>39</xdr:row>
      <xdr:rowOff>21590</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flipV="1">
          <a:off x="20434300" y="6673088"/>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34</xdr:row>
      <xdr:rowOff>6604</xdr:rowOff>
    </xdr:from>
    <xdr:to>
      <xdr:col>31</xdr:col>
      <xdr:colOff>85725</xdr:colOff>
      <xdr:row>34</xdr:row>
      <xdr:rowOff>108204</xdr:rowOff>
    </xdr:to>
    <xdr:sp macro="" textlink="">
      <xdr:nvSpPr>
        <xdr:cNvPr id="712" name="フローチャート : 判断 711">
          <a:extLst>
            <a:ext uri="{FF2B5EF4-FFF2-40B4-BE49-F238E27FC236}">
              <a16:creationId xmlns:a16="http://schemas.microsoft.com/office/drawing/2014/main" xmlns="" id="{00000000-0008-0000-0600-0000C8020000}"/>
            </a:ext>
          </a:extLst>
        </xdr:cNvPr>
        <xdr:cNvSpPr/>
      </xdr:nvSpPr>
      <xdr:spPr>
        <a:xfrm>
          <a:off x="21272500" y="583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32</xdr:row>
      <xdr:rowOff>124731</xdr:rowOff>
    </xdr:from>
    <xdr:ext cx="469744"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21075727" y="561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125984</xdr:rowOff>
    </xdr:from>
    <xdr:to>
      <xdr:col>29</xdr:col>
      <xdr:colOff>517525</xdr:colOff>
      <xdr:row>39</xdr:row>
      <xdr:rowOff>21590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9545300" y="6641084"/>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98044</xdr:rowOff>
    </xdr:from>
    <xdr:to>
      <xdr:col>29</xdr:col>
      <xdr:colOff>568325</xdr:colOff>
      <xdr:row>36</xdr:row>
      <xdr:rowOff>28194</xdr:rowOff>
    </xdr:to>
    <xdr:sp macro="" textlink="">
      <xdr:nvSpPr>
        <xdr:cNvPr id="715" name="フローチャート : 判断 714">
          <a:extLst>
            <a:ext uri="{FF2B5EF4-FFF2-40B4-BE49-F238E27FC236}">
              <a16:creationId xmlns:a16="http://schemas.microsoft.com/office/drawing/2014/main" xmlns="" id="{00000000-0008-0000-0600-0000CB020000}"/>
            </a:ext>
          </a:extLst>
        </xdr:cNvPr>
        <xdr:cNvSpPr/>
      </xdr:nvSpPr>
      <xdr:spPr>
        <a:xfrm>
          <a:off x="20383500" y="609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44721</xdr:rowOff>
    </xdr:from>
    <xdr:ext cx="378565"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20245017" y="5874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108458</xdr:rowOff>
    </xdr:from>
    <xdr:to>
      <xdr:col>28</xdr:col>
      <xdr:colOff>314325</xdr:colOff>
      <xdr:row>38</xdr:row>
      <xdr:rowOff>125984</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656300" y="6452108"/>
          <a:ext cx="889000" cy="18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165100</xdr:rowOff>
    </xdr:from>
    <xdr:to>
      <xdr:col>28</xdr:col>
      <xdr:colOff>365125</xdr:colOff>
      <xdr:row>37</xdr:row>
      <xdr:rowOff>95250</xdr:rowOff>
    </xdr:to>
    <xdr:sp macro="" textlink="">
      <xdr:nvSpPr>
        <xdr:cNvPr id="718" name="フローチャート : 判断 717">
          <a:extLst>
            <a:ext uri="{FF2B5EF4-FFF2-40B4-BE49-F238E27FC236}">
              <a16:creationId xmlns:a16="http://schemas.microsoft.com/office/drawing/2014/main" xmlns="" id="{00000000-0008-0000-0600-0000CE020000}"/>
            </a:ext>
          </a:extLst>
        </xdr:cNvPr>
        <xdr:cNvSpPr/>
      </xdr:nvSpPr>
      <xdr:spPr>
        <a:xfrm>
          <a:off x="19494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111777</xdr:rowOff>
    </xdr:from>
    <xdr:ext cx="378565"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9356017" y="6112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60325</xdr:colOff>
      <xdr:row>30</xdr:row>
      <xdr:rowOff>105664</xdr:rowOff>
    </xdr:from>
    <xdr:to>
      <xdr:col>27</xdr:col>
      <xdr:colOff>161925</xdr:colOff>
      <xdr:row>31</xdr:row>
      <xdr:rowOff>35814</xdr:rowOff>
    </xdr:to>
    <xdr:sp macro="" textlink="">
      <xdr:nvSpPr>
        <xdr:cNvPr id="720" name="フローチャート : 判断 719">
          <a:extLst>
            <a:ext uri="{FF2B5EF4-FFF2-40B4-BE49-F238E27FC236}">
              <a16:creationId xmlns:a16="http://schemas.microsoft.com/office/drawing/2014/main" xmlns="" id="{00000000-0008-0000-0600-0000D0020000}"/>
            </a:ext>
          </a:extLst>
        </xdr:cNvPr>
        <xdr:cNvSpPr/>
      </xdr:nvSpPr>
      <xdr:spPr>
        <a:xfrm>
          <a:off x="18605500" y="524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52341</xdr:rowOff>
    </xdr:from>
    <xdr:ext cx="469744"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421427" y="502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129286</xdr:rowOff>
    </xdr:from>
    <xdr:to>
      <xdr:col>32</xdr:col>
      <xdr:colOff>238125</xdr:colOff>
      <xdr:row>38</xdr:row>
      <xdr:rowOff>59436</xdr:rowOff>
    </xdr:to>
    <xdr:sp macro="" textlink="">
      <xdr:nvSpPr>
        <xdr:cNvPr id="727" name="円/楕円 726">
          <a:extLst>
            <a:ext uri="{FF2B5EF4-FFF2-40B4-BE49-F238E27FC236}">
              <a16:creationId xmlns:a16="http://schemas.microsoft.com/office/drawing/2014/main" xmlns="" id="{00000000-0008-0000-0600-0000D7020000}"/>
            </a:ext>
          </a:extLst>
        </xdr:cNvPr>
        <xdr:cNvSpPr/>
      </xdr:nvSpPr>
      <xdr:spPr>
        <a:xfrm>
          <a:off x="221107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152163</xdr:rowOff>
    </xdr:from>
    <xdr:ext cx="378565" cy="259045"/>
    <xdr:sp macro="" textlink="">
      <xdr:nvSpPr>
        <xdr:cNvPr id="728" name="投資及び出資金該当値テキスト">
          <a:extLst>
            <a:ext uri="{FF2B5EF4-FFF2-40B4-BE49-F238E27FC236}">
              <a16:creationId xmlns:a16="http://schemas.microsoft.com/office/drawing/2014/main" xmlns="" id="{00000000-0008-0000-0600-0000D8020000}"/>
            </a:ext>
          </a:extLst>
        </xdr:cNvPr>
        <xdr:cNvSpPr txBox="1"/>
      </xdr:nvSpPr>
      <xdr:spPr>
        <a:xfrm>
          <a:off x="22212300"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107188</xdr:rowOff>
    </xdr:from>
    <xdr:to>
      <xdr:col>31</xdr:col>
      <xdr:colOff>85725</xdr:colOff>
      <xdr:row>39</xdr:row>
      <xdr:rowOff>37338</xdr:rowOff>
    </xdr:to>
    <xdr:sp macro="" textlink="">
      <xdr:nvSpPr>
        <xdr:cNvPr id="729" name="円/楕円 728">
          <a:extLst>
            <a:ext uri="{FF2B5EF4-FFF2-40B4-BE49-F238E27FC236}">
              <a16:creationId xmlns:a16="http://schemas.microsoft.com/office/drawing/2014/main" xmlns="" id="{00000000-0008-0000-0600-0000D9020000}"/>
            </a:ext>
          </a:extLst>
        </xdr:cNvPr>
        <xdr:cNvSpPr/>
      </xdr:nvSpPr>
      <xdr:spPr>
        <a:xfrm>
          <a:off x="21272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39</xdr:row>
      <xdr:rowOff>28465</xdr:rowOff>
    </xdr:from>
    <xdr:ext cx="313932"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21153633"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142240</xdr:rowOff>
    </xdr:from>
    <xdr:to>
      <xdr:col>29</xdr:col>
      <xdr:colOff>568325</xdr:colOff>
      <xdr:row>39</xdr:row>
      <xdr:rowOff>72390</xdr:rowOff>
    </xdr:to>
    <xdr:sp macro="" textlink="">
      <xdr:nvSpPr>
        <xdr:cNvPr id="731" name="円/楕円 730">
          <a:extLst>
            <a:ext uri="{FF2B5EF4-FFF2-40B4-BE49-F238E27FC236}">
              <a16:creationId xmlns:a16="http://schemas.microsoft.com/office/drawing/2014/main" xmlns="" id="{00000000-0008-0000-0600-0000DB020000}"/>
            </a:ext>
          </a:extLst>
        </xdr:cNvPr>
        <xdr:cNvSpPr/>
      </xdr:nvSpPr>
      <xdr:spPr>
        <a:xfrm>
          <a:off x="20383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63517</xdr:rowOff>
    </xdr:from>
    <xdr:ext cx="313932"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20277333" y="6750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75184</xdr:rowOff>
    </xdr:from>
    <xdr:to>
      <xdr:col>28</xdr:col>
      <xdr:colOff>365125</xdr:colOff>
      <xdr:row>39</xdr:row>
      <xdr:rowOff>5334</xdr:rowOff>
    </xdr:to>
    <xdr:sp macro="" textlink="">
      <xdr:nvSpPr>
        <xdr:cNvPr id="733" name="円/楕円 732">
          <a:extLst>
            <a:ext uri="{FF2B5EF4-FFF2-40B4-BE49-F238E27FC236}">
              <a16:creationId xmlns:a16="http://schemas.microsoft.com/office/drawing/2014/main" xmlns="" id="{00000000-0008-0000-0600-0000DD020000}"/>
            </a:ext>
          </a:extLst>
        </xdr:cNvPr>
        <xdr:cNvSpPr/>
      </xdr:nvSpPr>
      <xdr:spPr>
        <a:xfrm>
          <a:off x="19494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167911</xdr:rowOff>
    </xdr:from>
    <xdr:ext cx="378565"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9356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57658</xdr:rowOff>
    </xdr:from>
    <xdr:to>
      <xdr:col>27</xdr:col>
      <xdr:colOff>161925</xdr:colOff>
      <xdr:row>37</xdr:row>
      <xdr:rowOff>159258</xdr:rowOff>
    </xdr:to>
    <xdr:sp macro="" textlink="">
      <xdr:nvSpPr>
        <xdr:cNvPr id="735" name="円/楕円 734">
          <a:extLst>
            <a:ext uri="{FF2B5EF4-FFF2-40B4-BE49-F238E27FC236}">
              <a16:creationId xmlns:a16="http://schemas.microsoft.com/office/drawing/2014/main" xmlns="" id="{00000000-0008-0000-0600-0000DF020000}"/>
            </a:ext>
          </a:extLst>
        </xdr:cNvPr>
        <xdr:cNvSpPr/>
      </xdr:nvSpPr>
      <xdr:spPr>
        <a:xfrm>
          <a:off x="18605500" y="64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150385</xdr:rowOff>
    </xdr:from>
    <xdr:ext cx="378565"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8467017" y="6494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a:extLst>
            <a:ext uri="{FF2B5EF4-FFF2-40B4-BE49-F238E27FC236}">
              <a16:creationId xmlns:a16="http://schemas.microsoft.com/office/drawing/2014/main" xmlns="" id="{00000000-0008-0000-0600-0000E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38" name="正方形/長方形 737">
          <a:extLst>
            <a:ext uri="{FF2B5EF4-FFF2-40B4-BE49-F238E27FC236}">
              <a16:creationId xmlns:a16="http://schemas.microsoft.com/office/drawing/2014/main" xmlns="" id="{00000000-0008-0000-0600-0000E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39" name="正方形/長方形 738">
          <a:extLst>
            <a:ext uri="{FF2B5EF4-FFF2-40B4-BE49-F238E27FC236}">
              <a16:creationId xmlns:a16="http://schemas.microsoft.com/office/drawing/2014/main" xmlns="" id="{00000000-0008-0000-0600-0000E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40" name="正方形/長方形 739">
          <a:extLst>
            <a:ext uri="{FF2B5EF4-FFF2-40B4-BE49-F238E27FC236}">
              <a16:creationId xmlns:a16="http://schemas.microsoft.com/office/drawing/2014/main" xmlns="" id="{00000000-0008-0000-0600-0000E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41" name="正方形/長方形 740">
          <a:extLst>
            <a:ext uri="{FF2B5EF4-FFF2-40B4-BE49-F238E27FC236}">
              <a16:creationId xmlns:a16="http://schemas.microsoft.com/office/drawing/2014/main" xmlns="" id="{00000000-0008-0000-0600-0000E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a:extLst>
            <a:ext uri="{FF2B5EF4-FFF2-40B4-BE49-F238E27FC236}">
              <a16:creationId xmlns:a16="http://schemas.microsoft.com/office/drawing/2014/main" xmlns="" id="{00000000-0008-0000-0600-0000E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1" name="直線コネクタ 750">
          <a:extLst>
            <a:ext uri="{FF2B5EF4-FFF2-40B4-BE49-F238E27FC236}">
              <a16:creationId xmlns:a16="http://schemas.microsoft.com/office/drawing/2014/main" xmlns="" id="{00000000-0008-0000-0600-0000EF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7" name="貸付金グラフ枠">
          <a:extLst>
            <a:ext uri="{FF2B5EF4-FFF2-40B4-BE49-F238E27FC236}">
              <a16:creationId xmlns:a16="http://schemas.microsoft.com/office/drawing/2014/main" xmlns="" id="{00000000-0008-0000-0600-0000F5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157150</xdr:rowOff>
    </xdr:from>
    <xdr:to>
      <xdr:col>32</xdr:col>
      <xdr:colOff>186689</xdr:colOff>
      <xdr:row>56</xdr:row>
      <xdr:rowOff>28448</xdr:rowOff>
    </xdr:to>
    <xdr:cxnSp macro="">
      <xdr:nvCxnSpPr>
        <xdr:cNvPr id="758" name="直線コネクタ 757">
          <a:extLst>
            <a:ext uri="{FF2B5EF4-FFF2-40B4-BE49-F238E27FC236}">
              <a16:creationId xmlns:a16="http://schemas.microsoft.com/office/drawing/2014/main" xmlns="" id="{00000000-0008-0000-0600-0000F6020000}"/>
            </a:ext>
          </a:extLst>
        </xdr:cNvPr>
        <xdr:cNvCxnSpPr/>
      </xdr:nvCxnSpPr>
      <xdr:spPr>
        <a:xfrm flipV="1">
          <a:off x="22159595" y="8558200"/>
          <a:ext cx="1269" cy="107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32275</xdr:rowOff>
    </xdr:from>
    <xdr:ext cx="534377" cy="259045"/>
    <xdr:sp macro="" textlink="">
      <xdr:nvSpPr>
        <xdr:cNvPr id="759" name="貸付金最小値テキスト">
          <a:extLst>
            <a:ext uri="{FF2B5EF4-FFF2-40B4-BE49-F238E27FC236}">
              <a16:creationId xmlns:a16="http://schemas.microsoft.com/office/drawing/2014/main" xmlns="" id="{00000000-0008-0000-0600-0000F7020000}"/>
            </a:ext>
          </a:extLst>
        </xdr:cNvPr>
        <xdr:cNvSpPr txBox="1"/>
      </xdr:nvSpPr>
      <xdr:spPr>
        <a:xfrm>
          <a:off x="22212300" y="963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13,920</a:t>
          </a:r>
          <a:endParaRPr kumimoji="1" lang="ja-JP" altLang="en-US" sz="1000" b="1">
            <a:latin typeface="ＭＳ Ｐゴシック"/>
          </a:endParaRPr>
        </a:p>
      </xdr:txBody>
    </xdr:sp>
    <xdr:clientData/>
  </xdr:oneCellAnchor>
  <xdr:twoCellAnchor>
    <xdr:from>
      <xdr:col>32</xdr:col>
      <xdr:colOff>98425</xdr:colOff>
      <xdr:row>56</xdr:row>
      <xdr:rowOff>28448</xdr:rowOff>
    </xdr:from>
    <xdr:to>
      <xdr:col>32</xdr:col>
      <xdr:colOff>276225</xdr:colOff>
      <xdr:row>56</xdr:row>
      <xdr:rowOff>28448</xdr:rowOff>
    </xdr:to>
    <xdr:cxnSp macro="">
      <xdr:nvCxnSpPr>
        <xdr:cNvPr id="760" name="直線コネクタ 759">
          <a:extLst>
            <a:ext uri="{FF2B5EF4-FFF2-40B4-BE49-F238E27FC236}">
              <a16:creationId xmlns:a16="http://schemas.microsoft.com/office/drawing/2014/main" xmlns="" id="{00000000-0008-0000-0600-0000F8020000}"/>
            </a:ext>
          </a:extLst>
        </xdr:cNvPr>
        <xdr:cNvCxnSpPr/>
      </xdr:nvCxnSpPr>
      <xdr:spPr>
        <a:xfrm>
          <a:off x="22072600" y="962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103827</xdr:rowOff>
    </xdr:from>
    <xdr:ext cx="534377" cy="259045"/>
    <xdr:sp macro="" textlink="">
      <xdr:nvSpPr>
        <xdr:cNvPr id="761" name="貸付金最大値テキスト">
          <a:extLst>
            <a:ext uri="{FF2B5EF4-FFF2-40B4-BE49-F238E27FC236}">
              <a16:creationId xmlns:a16="http://schemas.microsoft.com/office/drawing/2014/main" xmlns="" id="{00000000-0008-0000-0600-0000F9020000}"/>
            </a:ext>
          </a:extLst>
        </xdr:cNvPr>
        <xdr:cNvSpPr txBox="1"/>
      </xdr:nvSpPr>
      <xdr:spPr>
        <a:xfrm>
          <a:off x="22212300" y="83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42,042</a:t>
          </a:r>
          <a:endParaRPr kumimoji="1" lang="ja-JP" altLang="en-US" sz="1000" b="1">
            <a:latin typeface="ＭＳ Ｐゴシック"/>
          </a:endParaRPr>
        </a:p>
      </xdr:txBody>
    </xdr:sp>
    <xdr:clientData/>
  </xdr:oneCellAnchor>
  <xdr:twoCellAnchor>
    <xdr:from>
      <xdr:col>32</xdr:col>
      <xdr:colOff>98425</xdr:colOff>
      <xdr:row>49</xdr:row>
      <xdr:rowOff>157150</xdr:rowOff>
    </xdr:from>
    <xdr:to>
      <xdr:col>32</xdr:col>
      <xdr:colOff>276225</xdr:colOff>
      <xdr:row>49</xdr:row>
      <xdr:rowOff>157150</xdr:rowOff>
    </xdr:to>
    <xdr:cxnSp macro="">
      <xdr:nvCxnSpPr>
        <xdr:cNvPr id="762" name="直線コネクタ 761">
          <a:extLst>
            <a:ext uri="{FF2B5EF4-FFF2-40B4-BE49-F238E27FC236}">
              <a16:creationId xmlns:a16="http://schemas.microsoft.com/office/drawing/2014/main" xmlns="" id="{00000000-0008-0000-0600-0000FA020000}"/>
            </a:ext>
          </a:extLst>
        </xdr:cNvPr>
        <xdr:cNvCxnSpPr/>
      </xdr:nvCxnSpPr>
      <xdr:spPr>
        <a:xfrm>
          <a:off x="22072600" y="855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28448</xdr:rowOff>
    </xdr:from>
    <xdr:to>
      <xdr:col>32</xdr:col>
      <xdr:colOff>187325</xdr:colOff>
      <xdr:row>57</xdr:row>
      <xdr:rowOff>61481</xdr:rowOff>
    </xdr:to>
    <xdr:cxnSp macro="">
      <xdr:nvCxnSpPr>
        <xdr:cNvPr id="763" name="直線コネクタ 762">
          <a:extLst>
            <a:ext uri="{FF2B5EF4-FFF2-40B4-BE49-F238E27FC236}">
              <a16:creationId xmlns:a16="http://schemas.microsoft.com/office/drawing/2014/main" xmlns="" id="{00000000-0008-0000-0600-0000FB020000}"/>
            </a:ext>
          </a:extLst>
        </xdr:cNvPr>
        <xdr:cNvCxnSpPr/>
      </xdr:nvCxnSpPr>
      <xdr:spPr>
        <a:xfrm flipV="1">
          <a:off x="21323300" y="9629648"/>
          <a:ext cx="838200" cy="20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59771</xdr:rowOff>
    </xdr:from>
    <xdr:ext cx="534377" cy="259045"/>
    <xdr:sp macro="" textlink="">
      <xdr:nvSpPr>
        <xdr:cNvPr id="764" name="貸付金平均値テキスト">
          <a:extLst>
            <a:ext uri="{FF2B5EF4-FFF2-40B4-BE49-F238E27FC236}">
              <a16:creationId xmlns:a16="http://schemas.microsoft.com/office/drawing/2014/main" xmlns="" id="{00000000-0008-0000-0600-0000FC020000}"/>
            </a:ext>
          </a:extLst>
        </xdr:cNvPr>
        <xdr:cNvSpPr txBox="1"/>
      </xdr:nvSpPr>
      <xdr:spPr>
        <a:xfrm>
          <a:off x="22212300" y="8803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30,365</a:t>
          </a:r>
          <a:endParaRPr kumimoji="1" lang="ja-JP" altLang="en-US" sz="1000" b="1">
            <a:solidFill>
              <a:srgbClr val="000080"/>
            </a:solidFill>
            <a:latin typeface="ＭＳ Ｐゴシック"/>
          </a:endParaRPr>
        </a:p>
      </xdr:txBody>
    </xdr:sp>
    <xdr:clientData/>
  </xdr:oneCellAnchor>
  <xdr:twoCellAnchor>
    <xdr:from>
      <xdr:col>32</xdr:col>
      <xdr:colOff>136525</xdr:colOff>
      <xdr:row>52</xdr:row>
      <xdr:rowOff>36894</xdr:rowOff>
    </xdr:from>
    <xdr:to>
      <xdr:col>32</xdr:col>
      <xdr:colOff>238125</xdr:colOff>
      <xdr:row>52</xdr:row>
      <xdr:rowOff>138494</xdr:rowOff>
    </xdr:to>
    <xdr:sp macro="" textlink="">
      <xdr:nvSpPr>
        <xdr:cNvPr id="765" name="フローチャート : 判断 764">
          <a:extLst>
            <a:ext uri="{FF2B5EF4-FFF2-40B4-BE49-F238E27FC236}">
              <a16:creationId xmlns:a16="http://schemas.microsoft.com/office/drawing/2014/main" xmlns="" id="{00000000-0008-0000-0600-0000FD020000}"/>
            </a:ext>
          </a:extLst>
        </xdr:cNvPr>
        <xdr:cNvSpPr/>
      </xdr:nvSpPr>
      <xdr:spPr>
        <a:xfrm>
          <a:off x="22110700" y="895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61481</xdr:rowOff>
    </xdr:from>
    <xdr:to>
      <xdr:col>31</xdr:col>
      <xdr:colOff>34925</xdr:colOff>
      <xdr:row>57</xdr:row>
      <xdr:rowOff>117983</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flipV="1">
          <a:off x="20434300" y="9834131"/>
          <a:ext cx="889000" cy="5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51</xdr:row>
      <xdr:rowOff>167539</xdr:rowOff>
    </xdr:from>
    <xdr:to>
      <xdr:col>31</xdr:col>
      <xdr:colOff>85725</xdr:colOff>
      <xdr:row>52</xdr:row>
      <xdr:rowOff>97689</xdr:rowOff>
    </xdr:to>
    <xdr:sp macro="" textlink="">
      <xdr:nvSpPr>
        <xdr:cNvPr id="767" name="フローチャート : 判断 766">
          <a:extLst>
            <a:ext uri="{FF2B5EF4-FFF2-40B4-BE49-F238E27FC236}">
              <a16:creationId xmlns:a16="http://schemas.microsoft.com/office/drawing/2014/main" xmlns="" id="{00000000-0008-0000-0600-0000FF020000}"/>
            </a:ext>
          </a:extLst>
        </xdr:cNvPr>
        <xdr:cNvSpPr/>
      </xdr:nvSpPr>
      <xdr:spPr>
        <a:xfrm>
          <a:off x="21272500" y="891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50</xdr:row>
      <xdr:rowOff>114216</xdr:rowOff>
    </xdr:from>
    <xdr:ext cx="534377"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1043411" y="868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31,436</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117983</xdr:rowOff>
    </xdr:from>
    <xdr:to>
      <xdr:col>29</xdr:col>
      <xdr:colOff>517525</xdr:colOff>
      <xdr:row>58</xdr:row>
      <xdr:rowOff>82017</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flipV="1">
          <a:off x="19545300" y="9890633"/>
          <a:ext cx="889000" cy="13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51</xdr:row>
      <xdr:rowOff>64097</xdr:rowOff>
    </xdr:from>
    <xdr:to>
      <xdr:col>29</xdr:col>
      <xdr:colOff>568325</xdr:colOff>
      <xdr:row>51</xdr:row>
      <xdr:rowOff>165697</xdr:rowOff>
    </xdr:to>
    <xdr:sp macro="" textlink="">
      <xdr:nvSpPr>
        <xdr:cNvPr id="770" name="フローチャート : 判断 769">
          <a:extLst>
            <a:ext uri="{FF2B5EF4-FFF2-40B4-BE49-F238E27FC236}">
              <a16:creationId xmlns:a16="http://schemas.microsoft.com/office/drawing/2014/main" xmlns="" id="{00000000-0008-0000-0600-000002030000}"/>
            </a:ext>
          </a:extLst>
        </xdr:cNvPr>
        <xdr:cNvSpPr/>
      </xdr:nvSpPr>
      <xdr:spPr>
        <a:xfrm>
          <a:off x="20383500" y="880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10774</xdr:rowOff>
    </xdr:from>
    <xdr:ext cx="534377"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20167111" y="85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34,151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79502</xdr:rowOff>
    </xdr:from>
    <xdr:to>
      <xdr:col>28</xdr:col>
      <xdr:colOff>314325</xdr:colOff>
      <xdr:row>58</xdr:row>
      <xdr:rowOff>82017</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656300" y="10023602"/>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49</xdr:row>
      <xdr:rowOff>154204</xdr:rowOff>
    </xdr:from>
    <xdr:to>
      <xdr:col>28</xdr:col>
      <xdr:colOff>365125</xdr:colOff>
      <xdr:row>50</xdr:row>
      <xdr:rowOff>84354</xdr:rowOff>
    </xdr:to>
    <xdr:sp macro="" textlink="">
      <xdr:nvSpPr>
        <xdr:cNvPr id="773" name="フローチャート : 判断 772">
          <a:extLst>
            <a:ext uri="{FF2B5EF4-FFF2-40B4-BE49-F238E27FC236}">
              <a16:creationId xmlns:a16="http://schemas.microsoft.com/office/drawing/2014/main" xmlns="" id="{00000000-0008-0000-0600-000005030000}"/>
            </a:ext>
          </a:extLst>
        </xdr:cNvPr>
        <xdr:cNvSpPr/>
      </xdr:nvSpPr>
      <xdr:spPr>
        <a:xfrm>
          <a:off x="19494500" y="85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48</xdr:row>
      <xdr:rowOff>100881</xdr:rowOff>
    </xdr:from>
    <xdr:ext cx="534377"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9278111" y="83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10414</xdr:rowOff>
    </xdr:from>
    <xdr:to>
      <xdr:col>27</xdr:col>
      <xdr:colOff>161925</xdr:colOff>
      <xdr:row>50</xdr:row>
      <xdr:rowOff>112014</xdr:rowOff>
    </xdr:to>
    <xdr:sp macro="" textlink="">
      <xdr:nvSpPr>
        <xdr:cNvPr id="775" name="フローチャート : 判断 774">
          <a:extLst>
            <a:ext uri="{FF2B5EF4-FFF2-40B4-BE49-F238E27FC236}">
              <a16:creationId xmlns:a16="http://schemas.microsoft.com/office/drawing/2014/main" xmlns="" id="{00000000-0008-0000-0600-000007030000}"/>
            </a:ext>
          </a:extLst>
        </xdr:cNvPr>
        <xdr:cNvSpPr/>
      </xdr:nvSpPr>
      <xdr:spPr>
        <a:xfrm>
          <a:off x="18605500" y="85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128541</xdr:rowOff>
    </xdr:from>
    <xdr:ext cx="534377"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389111" y="835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149098</xdr:rowOff>
    </xdr:from>
    <xdr:to>
      <xdr:col>32</xdr:col>
      <xdr:colOff>238125</xdr:colOff>
      <xdr:row>56</xdr:row>
      <xdr:rowOff>79248</xdr:rowOff>
    </xdr:to>
    <xdr:sp macro="" textlink="">
      <xdr:nvSpPr>
        <xdr:cNvPr id="782" name="円/楕円 781">
          <a:extLst>
            <a:ext uri="{FF2B5EF4-FFF2-40B4-BE49-F238E27FC236}">
              <a16:creationId xmlns:a16="http://schemas.microsoft.com/office/drawing/2014/main" xmlns="" id="{00000000-0008-0000-0600-00000E030000}"/>
            </a:ext>
          </a:extLst>
        </xdr:cNvPr>
        <xdr:cNvSpPr/>
      </xdr:nvSpPr>
      <xdr:spPr>
        <a:xfrm>
          <a:off x="22110700" y="957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64025</xdr:rowOff>
    </xdr:from>
    <xdr:ext cx="534377" cy="259045"/>
    <xdr:sp macro="" textlink="">
      <xdr:nvSpPr>
        <xdr:cNvPr id="783" name="貸付金該当値テキスト">
          <a:extLst>
            <a:ext uri="{FF2B5EF4-FFF2-40B4-BE49-F238E27FC236}">
              <a16:creationId xmlns:a16="http://schemas.microsoft.com/office/drawing/2014/main" xmlns="" id="{00000000-0008-0000-0600-00000F030000}"/>
            </a:ext>
          </a:extLst>
        </xdr:cNvPr>
        <xdr:cNvSpPr txBox="1"/>
      </xdr:nvSpPr>
      <xdr:spPr>
        <a:xfrm>
          <a:off x="22212300" y="94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13,920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10681</xdr:rowOff>
    </xdr:from>
    <xdr:to>
      <xdr:col>31</xdr:col>
      <xdr:colOff>85725</xdr:colOff>
      <xdr:row>57</xdr:row>
      <xdr:rowOff>112281</xdr:rowOff>
    </xdr:to>
    <xdr:sp macro="" textlink="">
      <xdr:nvSpPr>
        <xdr:cNvPr id="784" name="円/楕円 783">
          <a:extLst>
            <a:ext uri="{FF2B5EF4-FFF2-40B4-BE49-F238E27FC236}">
              <a16:creationId xmlns:a16="http://schemas.microsoft.com/office/drawing/2014/main" xmlns="" id="{00000000-0008-0000-0600-000010030000}"/>
            </a:ext>
          </a:extLst>
        </xdr:cNvPr>
        <xdr:cNvSpPr/>
      </xdr:nvSpPr>
      <xdr:spPr>
        <a:xfrm>
          <a:off x="21272500" y="978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103408</xdr:rowOff>
    </xdr:from>
    <xdr:ext cx="469744"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21075727" y="987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67183</xdr:rowOff>
    </xdr:from>
    <xdr:to>
      <xdr:col>29</xdr:col>
      <xdr:colOff>568325</xdr:colOff>
      <xdr:row>57</xdr:row>
      <xdr:rowOff>168783</xdr:rowOff>
    </xdr:to>
    <xdr:sp macro="" textlink="">
      <xdr:nvSpPr>
        <xdr:cNvPr id="786" name="円/楕円 785">
          <a:extLst>
            <a:ext uri="{FF2B5EF4-FFF2-40B4-BE49-F238E27FC236}">
              <a16:creationId xmlns:a16="http://schemas.microsoft.com/office/drawing/2014/main" xmlns="" id="{00000000-0008-0000-0600-000012030000}"/>
            </a:ext>
          </a:extLst>
        </xdr:cNvPr>
        <xdr:cNvSpPr/>
      </xdr:nvSpPr>
      <xdr:spPr>
        <a:xfrm>
          <a:off x="20383500" y="983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159910</xdr:rowOff>
    </xdr:from>
    <xdr:ext cx="469744"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20199427" y="993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31217</xdr:rowOff>
    </xdr:from>
    <xdr:to>
      <xdr:col>28</xdr:col>
      <xdr:colOff>365125</xdr:colOff>
      <xdr:row>58</xdr:row>
      <xdr:rowOff>132817</xdr:rowOff>
    </xdr:to>
    <xdr:sp macro="" textlink="">
      <xdr:nvSpPr>
        <xdr:cNvPr id="788" name="円/楕円 787">
          <a:extLst>
            <a:ext uri="{FF2B5EF4-FFF2-40B4-BE49-F238E27FC236}">
              <a16:creationId xmlns:a16="http://schemas.microsoft.com/office/drawing/2014/main" xmlns="" id="{00000000-0008-0000-0600-000014030000}"/>
            </a:ext>
          </a:extLst>
        </xdr:cNvPr>
        <xdr:cNvSpPr/>
      </xdr:nvSpPr>
      <xdr:spPr>
        <a:xfrm>
          <a:off x="19494500" y="99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123944</xdr:rowOff>
    </xdr:from>
    <xdr:ext cx="469744"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9310427" y="1006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28702</xdr:rowOff>
    </xdr:from>
    <xdr:to>
      <xdr:col>27</xdr:col>
      <xdr:colOff>161925</xdr:colOff>
      <xdr:row>58</xdr:row>
      <xdr:rowOff>130302</xdr:rowOff>
    </xdr:to>
    <xdr:sp macro="" textlink="">
      <xdr:nvSpPr>
        <xdr:cNvPr id="790" name="円/楕円 789">
          <a:extLst>
            <a:ext uri="{FF2B5EF4-FFF2-40B4-BE49-F238E27FC236}">
              <a16:creationId xmlns:a16="http://schemas.microsoft.com/office/drawing/2014/main" xmlns="" id="{00000000-0008-0000-0600-000016030000}"/>
            </a:ext>
          </a:extLst>
        </xdr:cNvPr>
        <xdr:cNvSpPr/>
      </xdr:nvSpPr>
      <xdr:spPr>
        <a:xfrm>
          <a:off x="18605500" y="997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121429</xdr:rowOff>
    </xdr:from>
    <xdr:ext cx="469744"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8421427" y="100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2" name="正方形/長方形 791">
          <a:extLst>
            <a:ext uri="{FF2B5EF4-FFF2-40B4-BE49-F238E27FC236}">
              <a16:creationId xmlns:a16="http://schemas.microsoft.com/office/drawing/2014/main" xmlns="" id="{00000000-0008-0000-0600-00001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93" name="正方形/長方形 792">
          <a:extLst>
            <a:ext uri="{FF2B5EF4-FFF2-40B4-BE49-F238E27FC236}">
              <a16:creationId xmlns:a16="http://schemas.microsoft.com/office/drawing/2014/main" xmlns="" id="{00000000-0008-0000-0600-000019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94" name="正方形/長方形 793">
          <a:extLst>
            <a:ext uri="{FF2B5EF4-FFF2-40B4-BE49-F238E27FC236}">
              <a16:creationId xmlns:a16="http://schemas.microsoft.com/office/drawing/2014/main" xmlns="" id="{00000000-0008-0000-0600-00001A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95" name="正方形/長方形 794">
          <a:extLst>
            <a:ext uri="{FF2B5EF4-FFF2-40B4-BE49-F238E27FC236}">
              <a16:creationId xmlns:a16="http://schemas.microsoft.com/office/drawing/2014/main" xmlns="" id="{00000000-0008-0000-0600-00001B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96" name="正方形/長方形 795">
          <a:extLst>
            <a:ext uri="{FF2B5EF4-FFF2-40B4-BE49-F238E27FC236}">
              <a16:creationId xmlns:a16="http://schemas.microsoft.com/office/drawing/2014/main" xmlns="" id="{00000000-0008-0000-0600-00001C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7" name="正方形/長方形 796">
          <a:extLst>
            <a:ext uri="{FF2B5EF4-FFF2-40B4-BE49-F238E27FC236}">
              <a16:creationId xmlns:a16="http://schemas.microsoft.com/office/drawing/2014/main" xmlns="" id="{00000000-0008-0000-0600-00001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25400</xdr:rowOff>
    </xdr:from>
    <xdr:to>
      <xdr:col>33</xdr:col>
      <xdr:colOff>314325</xdr:colOff>
      <xdr:row>78</xdr:row>
      <xdr:rowOff>25400</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54627</xdr:rowOff>
    </xdr:from>
    <xdr:ext cx="248786"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8039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70</xdr:row>
      <xdr:rowOff>111777</xdr:rowOff>
    </xdr:from>
    <xdr:ext cx="467179"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6" name="直線コネクタ 805">
          <a:extLst>
            <a:ext uri="{FF2B5EF4-FFF2-40B4-BE49-F238E27FC236}">
              <a16:creationId xmlns:a16="http://schemas.microsoft.com/office/drawing/2014/main" xmlns="" id="{00000000-0008-0000-0600-00002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8" name="繰出金グラフ枠">
          <a:extLst>
            <a:ext uri="{FF2B5EF4-FFF2-40B4-BE49-F238E27FC236}">
              <a16:creationId xmlns:a16="http://schemas.microsoft.com/office/drawing/2014/main" xmlns="" id="{00000000-0008-0000-0600-00002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58547</xdr:rowOff>
    </xdr:from>
    <xdr:to>
      <xdr:col>32</xdr:col>
      <xdr:colOff>186689</xdr:colOff>
      <xdr:row>78</xdr:row>
      <xdr:rowOff>23113</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flipV="1">
          <a:off x="22159595" y="12231497"/>
          <a:ext cx="1269"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26940</xdr:rowOff>
    </xdr:from>
    <xdr:ext cx="249299" cy="259045"/>
    <xdr:sp macro="" textlink="">
      <xdr:nvSpPr>
        <xdr:cNvPr id="810" name="繰出金最小値テキスト">
          <a:extLst>
            <a:ext uri="{FF2B5EF4-FFF2-40B4-BE49-F238E27FC236}">
              <a16:creationId xmlns:a16="http://schemas.microsoft.com/office/drawing/2014/main" xmlns="" id="{00000000-0008-0000-0600-00002A030000}"/>
            </a:ext>
          </a:extLst>
        </xdr:cNvPr>
        <xdr:cNvSpPr txBox="1"/>
      </xdr:nvSpPr>
      <xdr:spPr>
        <a:xfrm>
          <a:off x="22212300" y="134000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32</xdr:col>
      <xdr:colOff>98425</xdr:colOff>
      <xdr:row>78</xdr:row>
      <xdr:rowOff>23113</xdr:rowOff>
    </xdr:from>
    <xdr:to>
      <xdr:col>32</xdr:col>
      <xdr:colOff>276225</xdr:colOff>
      <xdr:row>78</xdr:row>
      <xdr:rowOff>23113</xdr:rowOff>
    </xdr:to>
    <xdr:cxnSp macro="">
      <xdr:nvCxnSpPr>
        <xdr:cNvPr id="811" name="直線コネクタ 810">
          <a:extLst>
            <a:ext uri="{FF2B5EF4-FFF2-40B4-BE49-F238E27FC236}">
              <a16:creationId xmlns:a16="http://schemas.microsoft.com/office/drawing/2014/main" xmlns="" id="{00000000-0008-0000-0600-00002B030000}"/>
            </a:ext>
          </a:extLst>
        </xdr:cNvPr>
        <xdr:cNvCxnSpPr/>
      </xdr:nvCxnSpPr>
      <xdr:spPr>
        <a:xfrm>
          <a:off x="22072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5224</xdr:rowOff>
    </xdr:from>
    <xdr:ext cx="469744" cy="259045"/>
    <xdr:sp macro="" textlink="">
      <xdr:nvSpPr>
        <xdr:cNvPr id="812" name="繰出金最大値テキスト">
          <a:extLst>
            <a:ext uri="{FF2B5EF4-FFF2-40B4-BE49-F238E27FC236}">
              <a16:creationId xmlns:a16="http://schemas.microsoft.com/office/drawing/2014/main" xmlns="" id="{00000000-0008-0000-0600-00002C030000}"/>
            </a:ext>
          </a:extLst>
        </xdr:cNvPr>
        <xdr:cNvSpPr txBox="1"/>
      </xdr:nvSpPr>
      <xdr:spPr>
        <a:xfrm>
          <a:off x="22212300" y="1200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32</xdr:col>
      <xdr:colOff>98425</xdr:colOff>
      <xdr:row>71</xdr:row>
      <xdr:rowOff>58547</xdr:rowOff>
    </xdr:from>
    <xdr:to>
      <xdr:col>32</xdr:col>
      <xdr:colOff>276225</xdr:colOff>
      <xdr:row>71</xdr:row>
      <xdr:rowOff>58547</xdr:rowOff>
    </xdr:to>
    <xdr:cxnSp macro="">
      <xdr:nvCxnSpPr>
        <xdr:cNvPr id="813" name="直線コネクタ 812">
          <a:extLst>
            <a:ext uri="{FF2B5EF4-FFF2-40B4-BE49-F238E27FC236}">
              <a16:creationId xmlns:a16="http://schemas.microsoft.com/office/drawing/2014/main" xmlns="" id="{00000000-0008-0000-0600-00002D030000}"/>
            </a:ext>
          </a:extLst>
        </xdr:cNvPr>
        <xdr:cNvCxnSpPr/>
      </xdr:nvCxnSpPr>
      <xdr:spPr>
        <a:xfrm>
          <a:off x="22072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70549</xdr:rowOff>
    </xdr:from>
    <xdr:to>
      <xdr:col>32</xdr:col>
      <xdr:colOff>187325</xdr:colOff>
      <xdr:row>77</xdr:row>
      <xdr:rowOff>149988</xdr:rowOff>
    </xdr:to>
    <xdr:cxnSp macro="">
      <xdr:nvCxnSpPr>
        <xdr:cNvPr id="814" name="直線コネクタ 813">
          <a:extLst>
            <a:ext uri="{FF2B5EF4-FFF2-40B4-BE49-F238E27FC236}">
              <a16:creationId xmlns:a16="http://schemas.microsoft.com/office/drawing/2014/main" xmlns="" id="{00000000-0008-0000-0600-00002E030000}"/>
            </a:ext>
          </a:extLst>
        </xdr:cNvPr>
        <xdr:cNvCxnSpPr/>
      </xdr:nvCxnSpPr>
      <xdr:spPr>
        <a:xfrm flipV="1">
          <a:off x="21323300" y="13272199"/>
          <a:ext cx="8382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58056</xdr:rowOff>
    </xdr:from>
    <xdr:ext cx="378565" cy="259045"/>
    <xdr:sp macro="" textlink="">
      <xdr:nvSpPr>
        <xdr:cNvPr id="815" name="繰出金平均値テキスト">
          <a:extLst>
            <a:ext uri="{FF2B5EF4-FFF2-40B4-BE49-F238E27FC236}">
              <a16:creationId xmlns:a16="http://schemas.microsoft.com/office/drawing/2014/main" xmlns="" id="{00000000-0008-0000-0600-00002F030000}"/>
            </a:ext>
          </a:extLst>
        </xdr:cNvPr>
        <xdr:cNvSpPr txBox="1"/>
      </xdr:nvSpPr>
      <xdr:spPr>
        <a:xfrm>
          <a:off x="22212300" y="127453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35179</xdr:rowOff>
    </xdr:from>
    <xdr:to>
      <xdr:col>32</xdr:col>
      <xdr:colOff>238125</xdr:colOff>
      <xdr:row>75</xdr:row>
      <xdr:rowOff>136779</xdr:rowOff>
    </xdr:to>
    <xdr:sp macro="" textlink="">
      <xdr:nvSpPr>
        <xdr:cNvPr id="816" name="フローチャート : 判断 815">
          <a:extLst>
            <a:ext uri="{FF2B5EF4-FFF2-40B4-BE49-F238E27FC236}">
              <a16:creationId xmlns:a16="http://schemas.microsoft.com/office/drawing/2014/main" xmlns="" id="{00000000-0008-0000-0600-000030030000}"/>
            </a:ext>
          </a:extLst>
        </xdr:cNvPr>
        <xdr:cNvSpPr/>
      </xdr:nvSpPr>
      <xdr:spPr>
        <a:xfrm>
          <a:off x="22110700" y="1289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149988</xdr:rowOff>
    </xdr:from>
    <xdr:to>
      <xdr:col>31</xdr:col>
      <xdr:colOff>34925</xdr:colOff>
      <xdr:row>77</xdr:row>
      <xdr:rowOff>151130</xdr:rowOff>
    </xdr:to>
    <xdr:cxnSp macro="">
      <xdr:nvCxnSpPr>
        <xdr:cNvPr id="817" name="直線コネクタ 816">
          <a:extLst>
            <a:ext uri="{FF2B5EF4-FFF2-40B4-BE49-F238E27FC236}">
              <a16:creationId xmlns:a16="http://schemas.microsoft.com/office/drawing/2014/main" xmlns="" id="{00000000-0008-0000-0600-000031030000}"/>
            </a:ext>
          </a:extLst>
        </xdr:cNvPr>
        <xdr:cNvCxnSpPr/>
      </xdr:nvCxnSpPr>
      <xdr:spPr>
        <a:xfrm flipV="1">
          <a:off x="20434300" y="1335163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67755</xdr:rowOff>
    </xdr:from>
    <xdr:to>
      <xdr:col>31</xdr:col>
      <xdr:colOff>85725</xdr:colOff>
      <xdr:row>75</xdr:row>
      <xdr:rowOff>169354</xdr:rowOff>
    </xdr:to>
    <xdr:sp macro="" textlink="">
      <xdr:nvSpPr>
        <xdr:cNvPr id="818" name="フローチャート : 判断 817">
          <a:extLst>
            <a:ext uri="{FF2B5EF4-FFF2-40B4-BE49-F238E27FC236}">
              <a16:creationId xmlns:a16="http://schemas.microsoft.com/office/drawing/2014/main" xmlns="" id="{00000000-0008-0000-0600-000032030000}"/>
            </a:ext>
          </a:extLst>
        </xdr:cNvPr>
        <xdr:cNvSpPr/>
      </xdr:nvSpPr>
      <xdr:spPr>
        <a:xfrm>
          <a:off x="21272500" y="12926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74</xdr:row>
      <xdr:rowOff>14432</xdr:rowOff>
    </xdr:from>
    <xdr:ext cx="378565"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1121317" y="12701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145986</xdr:rowOff>
    </xdr:from>
    <xdr:to>
      <xdr:col>29</xdr:col>
      <xdr:colOff>517525</xdr:colOff>
      <xdr:row>77</xdr:row>
      <xdr:rowOff>151130</xdr:rowOff>
    </xdr:to>
    <xdr:cxnSp macro="">
      <xdr:nvCxnSpPr>
        <xdr:cNvPr id="820" name="直線コネクタ 819">
          <a:extLst>
            <a:ext uri="{FF2B5EF4-FFF2-40B4-BE49-F238E27FC236}">
              <a16:creationId xmlns:a16="http://schemas.microsoft.com/office/drawing/2014/main" xmlns="" id="{00000000-0008-0000-0600-000034030000}"/>
            </a:ext>
          </a:extLst>
        </xdr:cNvPr>
        <xdr:cNvCxnSpPr/>
      </xdr:nvCxnSpPr>
      <xdr:spPr>
        <a:xfrm>
          <a:off x="19545300" y="13347636"/>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70</xdr:row>
      <xdr:rowOff>98044</xdr:rowOff>
    </xdr:from>
    <xdr:to>
      <xdr:col>29</xdr:col>
      <xdr:colOff>568325</xdr:colOff>
      <xdr:row>71</xdr:row>
      <xdr:rowOff>28194</xdr:rowOff>
    </xdr:to>
    <xdr:sp macro="" textlink="">
      <xdr:nvSpPr>
        <xdr:cNvPr id="821" name="フローチャート : 判断 820">
          <a:extLst>
            <a:ext uri="{FF2B5EF4-FFF2-40B4-BE49-F238E27FC236}">
              <a16:creationId xmlns:a16="http://schemas.microsoft.com/office/drawing/2014/main" xmlns="" id="{00000000-0008-0000-0600-000035030000}"/>
            </a:ext>
          </a:extLst>
        </xdr:cNvPr>
        <xdr:cNvSpPr/>
      </xdr:nvSpPr>
      <xdr:spPr>
        <a:xfrm>
          <a:off x="20383500" y="1209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69</xdr:row>
      <xdr:rowOff>44721</xdr:rowOff>
    </xdr:from>
    <xdr:ext cx="469744"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20199427" y="1187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145986</xdr:rowOff>
    </xdr:from>
    <xdr:to>
      <xdr:col>28</xdr:col>
      <xdr:colOff>314325</xdr:colOff>
      <xdr:row>77</xdr:row>
      <xdr:rowOff>155702</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flipV="1">
          <a:off x="18656300" y="13347636"/>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51753</xdr:rowOff>
    </xdr:from>
    <xdr:to>
      <xdr:col>28</xdr:col>
      <xdr:colOff>365125</xdr:colOff>
      <xdr:row>74</xdr:row>
      <xdr:rowOff>153353</xdr:rowOff>
    </xdr:to>
    <xdr:sp macro="" textlink="">
      <xdr:nvSpPr>
        <xdr:cNvPr id="824" name="フローチャート : 判断 823">
          <a:extLst>
            <a:ext uri="{FF2B5EF4-FFF2-40B4-BE49-F238E27FC236}">
              <a16:creationId xmlns:a16="http://schemas.microsoft.com/office/drawing/2014/main" xmlns="" id="{00000000-0008-0000-0600-000038030000}"/>
            </a:ext>
          </a:extLst>
        </xdr:cNvPr>
        <xdr:cNvSpPr/>
      </xdr:nvSpPr>
      <xdr:spPr>
        <a:xfrm>
          <a:off x="19494500" y="1273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72</xdr:row>
      <xdr:rowOff>169880</xdr:rowOff>
    </xdr:from>
    <xdr:ext cx="469744"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9310427" y="1251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43752</xdr:rowOff>
    </xdr:from>
    <xdr:to>
      <xdr:col>27</xdr:col>
      <xdr:colOff>161925</xdr:colOff>
      <xdr:row>75</xdr:row>
      <xdr:rowOff>145352</xdr:rowOff>
    </xdr:to>
    <xdr:sp macro="" textlink="">
      <xdr:nvSpPr>
        <xdr:cNvPr id="826" name="フローチャート : 判断 825">
          <a:extLst>
            <a:ext uri="{FF2B5EF4-FFF2-40B4-BE49-F238E27FC236}">
              <a16:creationId xmlns:a16="http://schemas.microsoft.com/office/drawing/2014/main" xmlns="" id="{00000000-0008-0000-0600-00003A030000}"/>
            </a:ext>
          </a:extLst>
        </xdr:cNvPr>
        <xdr:cNvSpPr/>
      </xdr:nvSpPr>
      <xdr:spPr>
        <a:xfrm>
          <a:off x="18605500" y="129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73</xdr:row>
      <xdr:rowOff>161879</xdr:rowOff>
    </xdr:from>
    <xdr:ext cx="378565"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8467017" y="126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19749</xdr:rowOff>
    </xdr:from>
    <xdr:to>
      <xdr:col>32</xdr:col>
      <xdr:colOff>238125</xdr:colOff>
      <xdr:row>77</xdr:row>
      <xdr:rowOff>121349</xdr:rowOff>
    </xdr:to>
    <xdr:sp macro="" textlink="">
      <xdr:nvSpPr>
        <xdr:cNvPr id="833" name="円/楕円 832">
          <a:extLst>
            <a:ext uri="{FF2B5EF4-FFF2-40B4-BE49-F238E27FC236}">
              <a16:creationId xmlns:a16="http://schemas.microsoft.com/office/drawing/2014/main" xmlns="" id="{00000000-0008-0000-0600-000041030000}"/>
            </a:ext>
          </a:extLst>
        </xdr:cNvPr>
        <xdr:cNvSpPr/>
      </xdr:nvSpPr>
      <xdr:spPr>
        <a:xfrm>
          <a:off x="22110700" y="132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106126</xdr:rowOff>
    </xdr:from>
    <xdr:ext cx="378565" cy="259045"/>
    <xdr:sp macro="" textlink="">
      <xdr:nvSpPr>
        <xdr:cNvPr id="834" name="繰出金該当値テキスト">
          <a:extLst>
            <a:ext uri="{FF2B5EF4-FFF2-40B4-BE49-F238E27FC236}">
              <a16:creationId xmlns:a16="http://schemas.microsoft.com/office/drawing/2014/main" xmlns="" id="{00000000-0008-0000-0600-000042030000}"/>
            </a:ext>
          </a:extLst>
        </xdr:cNvPr>
        <xdr:cNvSpPr txBox="1"/>
      </xdr:nvSpPr>
      <xdr:spPr>
        <a:xfrm>
          <a:off x="22212300" y="13136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99188</xdr:rowOff>
    </xdr:from>
    <xdr:to>
      <xdr:col>31</xdr:col>
      <xdr:colOff>85725</xdr:colOff>
      <xdr:row>78</xdr:row>
      <xdr:rowOff>29338</xdr:rowOff>
    </xdr:to>
    <xdr:sp macro="" textlink="">
      <xdr:nvSpPr>
        <xdr:cNvPr id="835" name="円/楕円 834">
          <a:extLst>
            <a:ext uri="{FF2B5EF4-FFF2-40B4-BE49-F238E27FC236}">
              <a16:creationId xmlns:a16="http://schemas.microsoft.com/office/drawing/2014/main" xmlns="" id="{00000000-0008-0000-0600-000043030000}"/>
            </a:ext>
          </a:extLst>
        </xdr:cNvPr>
        <xdr:cNvSpPr/>
      </xdr:nvSpPr>
      <xdr:spPr>
        <a:xfrm>
          <a:off x="21272500" y="133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78</xdr:row>
      <xdr:rowOff>20465</xdr:rowOff>
    </xdr:from>
    <xdr:ext cx="313932"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21153633" y="1339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100330</xdr:rowOff>
    </xdr:from>
    <xdr:to>
      <xdr:col>29</xdr:col>
      <xdr:colOff>568325</xdr:colOff>
      <xdr:row>78</xdr:row>
      <xdr:rowOff>30480</xdr:rowOff>
    </xdr:to>
    <xdr:sp macro="" textlink="">
      <xdr:nvSpPr>
        <xdr:cNvPr id="837" name="円/楕円 836">
          <a:extLst>
            <a:ext uri="{FF2B5EF4-FFF2-40B4-BE49-F238E27FC236}">
              <a16:creationId xmlns:a16="http://schemas.microsoft.com/office/drawing/2014/main" xmlns="" id="{00000000-0008-0000-0600-000045030000}"/>
            </a:ext>
          </a:extLst>
        </xdr:cNvPr>
        <xdr:cNvSpPr/>
      </xdr:nvSpPr>
      <xdr:spPr>
        <a:xfrm>
          <a:off x="20383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78</xdr:row>
      <xdr:rowOff>21607</xdr:rowOff>
    </xdr:from>
    <xdr:ext cx="313932"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20277333" y="13394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95186</xdr:rowOff>
    </xdr:from>
    <xdr:to>
      <xdr:col>28</xdr:col>
      <xdr:colOff>365125</xdr:colOff>
      <xdr:row>78</xdr:row>
      <xdr:rowOff>25336</xdr:rowOff>
    </xdr:to>
    <xdr:sp macro="" textlink="">
      <xdr:nvSpPr>
        <xdr:cNvPr id="839" name="円/楕円 838">
          <a:extLst>
            <a:ext uri="{FF2B5EF4-FFF2-40B4-BE49-F238E27FC236}">
              <a16:creationId xmlns:a16="http://schemas.microsoft.com/office/drawing/2014/main" xmlns="" id="{00000000-0008-0000-0600-000047030000}"/>
            </a:ext>
          </a:extLst>
        </xdr:cNvPr>
        <xdr:cNvSpPr/>
      </xdr:nvSpPr>
      <xdr:spPr>
        <a:xfrm>
          <a:off x="19494500" y="132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78</xdr:row>
      <xdr:rowOff>16463</xdr:rowOff>
    </xdr:from>
    <xdr:ext cx="313932"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9388333" y="133895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104902</xdr:rowOff>
    </xdr:from>
    <xdr:to>
      <xdr:col>27</xdr:col>
      <xdr:colOff>161925</xdr:colOff>
      <xdr:row>78</xdr:row>
      <xdr:rowOff>35052</xdr:rowOff>
    </xdr:to>
    <xdr:sp macro="" textlink="">
      <xdr:nvSpPr>
        <xdr:cNvPr id="841" name="円/楕円 840">
          <a:extLst>
            <a:ext uri="{FF2B5EF4-FFF2-40B4-BE49-F238E27FC236}">
              <a16:creationId xmlns:a16="http://schemas.microsoft.com/office/drawing/2014/main" xmlns="" id="{00000000-0008-0000-0600-000049030000}"/>
            </a:ext>
          </a:extLst>
        </xdr:cNvPr>
        <xdr:cNvSpPr/>
      </xdr:nvSpPr>
      <xdr:spPr>
        <a:xfrm>
          <a:off x="18605500" y="133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78</xdr:row>
      <xdr:rowOff>26179</xdr:rowOff>
    </xdr:from>
    <xdr:ext cx="313932"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8499333" y="13399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3" name="正方形/長方形 842">
          <a:extLst>
            <a:ext uri="{FF2B5EF4-FFF2-40B4-BE49-F238E27FC236}">
              <a16:creationId xmlns:a16="http://schemas.microsoft.com/office/drawing/2014/main" xmlns="" id="{00000000-0008-0000-0600-00004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44" name="正方形/長方形 843">
          <a:extLst>
            <a:ext uri="{FF2B5EF4-FFF2-40B4-BE49-F238E27FC236}">
              <a16:creationId xmlns:a16="http://schemas.microsoft.com/office/drawing/2014/main" xmlns="" id="{00000000-0008-0000-0600-00004C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45" name="正方形/長方形 844">
          <a:extLst>
            <a:ext uri="{FF2B5EF4-FFF2-40B4-BE49-F238E27FC236}">
              <a16:creationId xmlns:a16="http://schemas.microsoft.com/office/drawing/2014/main" xmlns="" id="{00000000-0008-0000-0600-00004D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6" name="正方形/長方形 845">
          <a:extLst>
            <a:ext uri="{FF2B5EF4-FFF2-40B4-BE49-F238E27FC236}">
              <a16:creationId xmlns:a16="http://schemas.microsoft.com/office/drawing/2014/main" xmlns="" id="{00000000-0008-0000-0600-00004E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7" name="正方形/長方形 846">
          <a:extLst>
            <a:ext uri="{FF2B5EF4-FFF2-40B4-BE49-F238E27FC236}">
              <a16:creationId xmlns:a16="http://schemas.microsoft.com/office/drawing/2014/main" xmlns="" id="{00000000-0008-0000-0600-00004F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8" name="正方形/長方形 847">
          <a:extLst>
            <a:ext uri="{FF2B5EF4-FFF2-40B4-BE49-F238E27FC236}">
              <a16:creationId xmlns:a16="http://schemas.microsoft.com/office/drawing/2014/main" xmlns="" id="{00000000-0008-0000-0600-00005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5" name="前年度繰上充用金グラフ枠">
          <a:extLst>
            <a:ext uri="{FF2B5EF4-FFF2-40B4-BE49-F238E27FC236}">
              <a16:creationId xmlns:a16="http://schemas.microsoft.com/office/drawing/2014/main" xmlns="" id="{00000000-0008-0000-0600-00005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7" name="前年度繰上充用金最小値テキスト">
          <a:extLst>
            <a:ext uri="{FF2B5EF4-FFF2-40B4-BE49-F238E27FC236}">
              <a16:creationId xmlns:a16="http://schemas.microsoft.com/office/drawing/2014/main" xmlns="" id="{00000000-0008-0000-0600-00005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9" name="前年度繰上充用金最大値テキスト">
          <a:extLst>
            <a:ext uri="{FF2B5EF4-FFF2-40B4-BE49-F238E27FC236}">
              <a16:creationId xmlns:a16="http://schemas.microsoft.com/office/drawing/2014/main" xmlns="" id="{00000000-0008-0000-0600-00005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2" name="前年度繰上充用金平均値テキスト">
          <a:extLst>
            <a:ext uri="{FF2B5EF4-FFF2-40B4-BE49-F238E27FC236}">
              <a16:creationId xmlns:a16="http://schemas.microsoft.com/office/drawing/2014/main" xmlns="" id="{00000000-0008-0000-0600-00005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3" name="フローチャート : 判断 862">
          <a:extLst>
            <a:ext uri="{FF2B5EF4-FFF2-40B4-BE49-F238E27FC236}">
              <a16:creationId xmlns:a16="http://schemas.microsoft.com/office/drawing/2014/main" xmlns="" id="{00000000-0008-0000-0600-00005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5" name="フローチャート : 判断 864">
          <a:extLst>
            <a:ext uri="{FF2B5EF4-FFF2-40B4-BE49-F238E27FC236}">
              <a16:creationId xmlns:a16="http://schemas.microsoft.com/office/drawing/2014/main" xmlns="" id="{00000000-0008-0000-0600-00006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8" name="フローチャート : 判断 867">
          <a:extLst>
            <a:ext uri="{FF2B5EF4-FFF2-40B4-BE49-F238E27FC236}">
              <a16:creationId xmlns:a16="http://schemas.microsoft.com/office/drawing/2014/main" xmlns="" id="{00000000-0008-0000-0600-00006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0" name="直線コネクタ 869">
          <a:extLst>
            <a:ext uri="{FF2B5EF4-FFF2-40B4-BE49-F238E27FC236}">
              <a16:creationId xmlns:a16="http://schemas.microsoft.com/office/drawing/2014/main" xmlns="" id="{00000000-0008-0000-0600-00006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1" name="フローチャート : 判断 870">
          <a:extLst>
            <a:ext uri="{FF2B5EF4-FFF2-40B4-BE49-F238E27FC236}">
              <a16:creationId xmlns:a16="http://schemas.microsoft.com/office/drawing/2014/main" xmlns="" id="{00000000-0008-0000-0600-00006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3" name="フローチャート : 判断 872">
          <a:extLst>
            <a:ext uri="{FF2B5EF4-FFF2-40B4-BE49-F238E27FC236}">
              <a16:creationId xmlns:a16="http://schemas.microsoft.com/office/drawing/2014/main" xmlns="" id="{00000000-0008-0000-0600-00006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円/楕円 879">
          <a:extLst>
            <a:ext uri="{FF2B5EF4-FFF2-40B4-BE49-F238E27FC236}">
              <a16:creationId xmlns:a16="http://schemas.microsoft.com/office/drawing/2014/main" xmlns="" id="{00000000-0008-0000-0600-00007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1" name="前年度繰上充用金該当値テキスト">
          <a:extLst>
            <a:ext uri="{FF2B5EF4-FFF2-40B4-BE49-F238E27FC236}">
              <a16:creationId xmlns:a16="http://schemas.microsoft.com/office/drawing/2014/main" xmlns="" id="{00000000-0008-0000-0600-00007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2" name="円/楕円 881">
          <a:extLst>
            <a:ext uri="{FF2B5EF4-FFF2-40B4-BE49-F238E27FC236}">
              <a16:creationId xmlns:a16="http://schemas.microsoft.com/office/drawing/2014/main" xmlns="" id="{00000000-0008-0000-0600-00007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4" name="円/楕円 883">
          <a:extLst>
            <a:ext uri="{FF2B5EF4-FFF2-40B4-BE49-F238E27FC236}">
              <a16:creationId xmlns:a16="http://schemas.microsoft.com/office/drawing/2014/main" xmlns="" id="{00000000-0008-0000-0600-00007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6" name="円/楕円 885">
          <a:extLst>
            <a:ext uri="{FF2B5EF4-FFF2-40B4-BE49-F238E27FC236}">
              <a16:creationId xmlns:a16="http://schemas.microsoft.com/office/drawing/2014/main" xmlns="" id="{00000000-0008-0000-0600-00007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円/楕円 887">
          <a:extLst>
            <a:ext uri="{FF2B5EF4-FFF2-40B4-BE49-F238E27FC236}">
              <a16:creationId xmlns:a16="http://schemas.microsoft.com/office/drawing/2014/main" xmlns="" id="{00000000-0008-0000-0600-00007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歳出決算総額は、住民</a:t>
          </a:r>
          <a:r>
            <a:rPr kumimoji="1" lang="en-US" altLang="ja-JP" sz="1100">
              <a:latin typeface="ＭＳ Ｐゴシック"/>
            </a:rPr>
            <a:t>1</a:t>
          </a:r>
          <a:r>
            <a:rPr kumimoji="1" lang="ja-JP" altLang="en-US" sz="1100">
              <a:latin typeface="ＭＳ Ｐゴシック"/>
            </a:rPr>
            <a:t>人あたり</a:t>
          </a:r>
          <a:r>
            <a:rPr kumimoji="1" lang="en-US" altLang="ja-JP" sz="1100">
              <a:latin typeface="ＭＳ Ｐゴシック"/>
            </a:rPr>
            <a:t>352</a:t>
          </a:r>
          <a:r>
            <a:rPr kumimoji="1" lang="ja-JP" altLang="en-US" sz="1100">
              <a:latin typeface="ＭＳ Ｐゴシック"/>
            </a:rPr>
            <a:t>千円となっている。</a:t>
          </a:r>
          <a:endParaRPr kumimoji="1" lang="en-US" altLang="ja-JP" sz="1100">
            <a:latin typeface="ＭＳ Ｐゴシック"/>
          </a:endParaRPr>
        </a:p>
        <a:p>
          <a:r>
            <a:rPr kumimoji="1" lang="ja-JP" altLang="en-US" sz="1100">
              <a:latin typeface="ＭＳ Ｐゴシック"/>
            </a:rPr>
            <a:t>主な構成項目である人件費は、住民</a:t>
          </a:r>
          <a:r>
            <a:rPr kumimoji="1" lang="en-US" altLang="ja-JP" sz="1100">
              <a:latin typeface="ＭＳ Ｐゴシック"/>
            </a:rPr>
            <a:t>1</a:t>
          </a:r>
          <a:r>
            <a:rPr kumimoji="1" lang="ja-JP" altLang="en-US" sz="1100">
              <a:latin typeface="ＭＳ Ｐゴシック"/>
            </a:rPr>
            <a:t>人あたり</a:t>
          </a:r>
          <a:r>
            <a:rPr kumimoji="1" lang="en-US" altLang="ja-JP" sz="1100">
              <a:latin typeface="ＭＳ Ｐゴシック"/>
            </a:rPr>
            <a:t>105</a:t>
          </a:r>
          <a:r>
            <a:rPr kumimoji="1" lang="ja-JP" altLang="en-US" sz="1100">
              <a:latin typeface="ＭＳ Ｐゴシック"/>
            </a:rPr>
            <a:t>千円となっており、グループ内類似団体と比べて最も低い水準である。これは、人口</a:t>
          </a:r>
          <a:r>
            <a:rPr kumimoji="1" lang="en-US" altLang="ja-JP" sz="1100">
              <a:latin typeface="ＭＳ Ｐゴシック"/>
            </a:rPr>
            <a:t>10</a:t>
          </a:r>
          <a:r>
            <a:rPr kumimoji="1" lang="ja-JP" altLang="en-US" sz="1100">
              <a:latin typeface="ＭＳ Ｐゴシック"/>
            </a:rPr>
            <a:t>万人あたり職員数がグループ内で最も少ないことや、給与の減額措置を現在も継続して実施していること等によるものである。</a:t>
          </a:r>
          <a:endParaRPr kumimoji="1" lang="en-US" altLang="ja-JP" sz="1100">
            <a:latin typeface="ＭＳ Ｐゴシック"/>
          </a:endParaRPr>
        </a:p>
        <a:p>
          <a:r>
            <a:rPr kumimoji="1" lang="ja-JP" altLang="en-US" sz="1100">
              <a:latin typeface="ＭＳ Ｐゴシック"/>
            </a:rPr>
            <a:t>物件費は、住民</a:t>
          </a:r>
          <a:r>
            <a:rPr kumimoji="1" lang="en-US" altLang="ja-JP" sz="1100">
              <a:latin typeface="ＭＳ Ｐゴシック"/>
            </a:rPr>
            <a:t>1</a:t>
          </a:r>
          <a:r>
            <a:rPr kumimoji="1" lang="ja-JP" altLang="en-US" sz="1100">
              <a:latin typeface="ＭＳ Ｐゴシック"/>
            </a:rPr>
            <a:t>人あたり</a:t>
          </a:r>
          <a:r>
            <a:rPr kumimoji="1" lang="en-US" altLang="ja-JP" sz="1100">
              <a:latin typeface="ＭＳ Ｐゴシック"/>
            </a:rPr>
            <a:t>12</a:t>
          </a:r>
          <a:r>
            <a:rPr kumimoji="1" lang="ja-JP" altLang="en-US" sz="1100">
              <a:latin typeface="ＭＳ Ｐゴシック"/>
            </a:rPr>
            <a:t>千円となっており、平成</a:t>
          </a:r>
          <a:r>
            <a:rPr kumimoji="1" lang="en-US" altLang="ja-JP" sz="1100">
              <a:latin typeface="ＭＳ Ｐゴシック"/>
            </a:rPr>
            <a:t>27</a:t>
          </a:r>
          <a:r>
            <a:rPr kumimoji="1" lang="ja-JP" altLang="en-US" sz="1100">
              <a:latin typeface="ＭＳ Ｐゴシック"/>
            </a:rPr>
            <a:t>年度に国補正で措置された交付金を活用した事業が終了したことに伴い、減少している。</a:t>
          </a:r>
          <a:endParaRPr kumimoji="1" lang="en-US" altLang="ja-JP" sz="1100">
            <a:latin typeface="ＭＳ Ｐゴシック"/>
          </a:endParaRPr>
        </a:p>
        <a:p>
          <a:r>
            <a:rPr kumimoji="1" lang="ja-JP" altLang="en-US" sz="1100">
              <a:latin typeface="ＭＳ Ｐゴシック"/>
            </a:rPr>
            <a:t>普通建設事業費は、住民</a:t>
          </a:r>
          <a:r>
            <a:rPr kumimoji="1" lang="en-US" altLang="ja-JP" sz="1100">
              <a:latin typeface="ＭＳ Ｐゴシック"/>
            </a:rPr>
            <a:t>1</a:t>
          </a:r>
          <a:r>
            <a:rPr kumimoji="1" lang="ja-JP" altLang="en-US" sz="1100">
              <a:latin typeface="ＭＳ Ｐゴシック"/>
            </a:rPr>
            <a:t>人あたり</a:t>
          </a:r>
          <a:r>
            <a:rPr kumimoji="1" lang="en-US" altLang="ja-JP" sz="1100">
              <a:latin typeface="ＭＳ Ｐゴシック"/>
            </a:rPr>
            <a:t>51</a:t>
          </a:r>
          <a:r>
            <a:rPr kumimoji="1" lang="ja-JP" altLang="en-US" sz="1100">
              <a:latin typeface="ＭＳ Ｐゴシック"/>
            </a:rPr>
            <a:t>千円となっており、グループ内では最も低い状況にある。引き続き「選択と集中」の徹底を図り、効率的・効果的な基盤整備を進めていく。</a:t>
          </a:r>
          <a:endParaRPr kumimoji="1" lang="en-US" altLang="ja-JP" sz="1100">
            <a:latin typeface="ＭＳ Ｐゴシック"/>
          </a:endParaRPr>
        </a:p>
        <a:p>
          <a:r>
            <a:rPr kumimoji="1" lang="ja-JP" altLang="en-US" sz="1100">
              <a:latin typeface="ＭＳ Ｐゴシック"/>
            </a:rPr>
            <a:t>扶助費は、住民</a:t>
          </a:r>
          <a:r>
            <a:rPr kumimoji="1" lang="en-US" altLang="ja-JP" sz="1100">
              <a:latin typeface="ＭＳ Ｐゴシック"/>
            </a:rPr>
            <a:t>1</a:t>
          </a:r>
          <a:r>
            <a:rPr kumimoji="1" lang="ja-JP" altLang="en-US" sz="1100">
              <a:latin typeface="ＭＳ Ｐゴシック"/>
            </a:rPr>
            <a:t>人あたり</a:t>
          </a:r>
          <a:r>
            <a:rPr kumimoji="1" lang="en-US" altLang="ja-JP" sz="1100">
              <a:latin typeface="ＭＳ Ｐゴシック"/>
            </a:rPr>
            <a:t>11</a:t>
          </a:r>
          <a:r>
            <a:rPr kumimoji="1" lang="ja-JP" altLang="en-US" sz="1100">
              <a:latin typeface="ＭＳ Ｐゴシック"/>
            </a:rPr>
            <a:t>千円となっており、生活保護費が他団体よりも多いこと等から、グループ内平均より高い。</a:t>
          </a:r>
          <a:r>
            <a:rPr kumimoji="1" lang="ja-JP" altLang="ja-JP" sz="1100">
              <a:solidFill>
                <a:schemeClr val="dk1"/>
              </a:solidFill>
              <a:effectLst/>
              <a:latin typeface="+mn-lt"/>
              <a:ea typeface="+mn-ea"/>
              <a:cs typeface="+mn-cs"/>
            </a:rPr>
            <a:t>公立学校等奨学給付金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精神障害者自立支援医療費負担</a:t>
          </a:r>
          <a:r>
            <a:rPr kumimoji="1" lang="ja-JP" altLang="en-US" sz="1100">
              <a:latin typeface="ＭＳ Ｐゴシック"/>
            </a:rPr>
            <a:t>の支給対象人数の増等により、</a:t>
          </a:r>
          <a:r>
            <a:rPr kumimoji="1" lang="ja-JP" altLang="ja-JP" sz="1100">
              <a:solidFill>
                <a:schemeClr val="dk1"/>
              </a:solidFill>
              <a:effectLst/>
              <a:latin typeface="+mn-lt"/>
              <a:ea typeface="+mn-ea"/>
              <a:cs typeface="+mn-cs"/>
            </a:rPr>
            <a:t>長期的には増加傾向にある。</a:t>
          </a:r>
          <a:endParaRPr lang="ja-JP" altLang="ja-JP">
            <a:effectLst/>
          </a:endParaRPr>
        </a:p>
        <a:p>
          <a:r>
            <a:rPr kumimoji="1" lang="ja-JP" altLang="en-US" sz="1100">
              <a:latin typeface="ＭＳ Ｐゴシック"/>
            </a:rPr>
            <a:t>補助費等は、住民</a:t>
          </a:r>
          <a:r>
            <a:rPr kumimoji="1" lang="en-US" altLang="ja-JP" sz="1100">
              <a:latin typeface="ＭＳ Ｐゴシック"/>
            </a:rPr>
            <a:t>1</a:t>
          </a:r>
          <a:r>
            <a:rPr kumimoji="1" lang="ja-JP" altLang="en-US" sz="1100">
              <a:latin typeface="ＭＳ Ｐゴシック"/>
            </a:rPr>
            <a:t>人あたり</a:t>
          </a:r>
          <a:r>
            <a:rPr kumimoji="1" lang="en-US" altLang="ja-JP" sz="1100">
              <a:latin typeface="ＭＳ Ｐゴシック"/>
            </a:rPr>
            <a:t>87</a:t>
          </a:r>
          <a:r>
            <a:rPr kumimoji="1" lang="ja-JP" altLang="en-US" sz="1100">
              <a:latin typeface="ＭＳ Ｐゴシック"/>
            </a:rPr>
            <a:t>千円となっており、県税収入等の減少に伴う市町村への県税交付金等の減や、奈良県林業基金の事業の再生に伴う損失補償の皆減等により、前年度よりも減少したものの、社会保障費等の増により、長期的には増加傾向にある。</a:t>
          </a:r>
          <a:endParaRPr kumimoji="1" lang="en-US" altLang="ja-JP" sz="1100">
            <a:latin typeface="ＭＳ Ｐゴシック"/>
          </a:endParaRPr>
        </a:p>
        <a:p>
          <a:r>
            <a:rPr kumimoji="1" lang="ja-JP" altLang="en-US" sz="1100">
              <a:latin typeface="ＭＳ Ｐゴシック"/>
            </a:rPr>
            <a:t>災害復旧事業費については、平成</a:t>
          </a:r>
          <a:r>
            <a:rPr kumimoji="1" lang="en-US" altLang="ja-JP" sz="1100">
              <a:latin typeface="ＭＳ Ｐゴシック"/>
            </a:rPr>
            <a:t>23</a:t>
          </a:r>
          <a:r>
            <a:rPr kumimoji="1" lang="ja-JP" altLang="en-US" sz="1100">
              <a:latin typeface="ＭＳ Ｐゴシック"/>
            </a:rPr>
            <a:t>年度の紀伊半島大水害により被災した施設の復旧が平成</a:t>
          </a:r>
          <a:r>
            <a:rPr kumimoji="1" lang="en-US" altLang="ja-JP" sz="1100">
              <a:latin typeface="ＭＳ Ｐゴシック"/>
            </a:rPr>
            <a:t>27</a:t>
          </a:r>
          <a:r>
            <a:rPr kumimoji="1" lang="ja-JP" altLang="en-US" sz="1100">
              <a:latin typeface="ＭＳ Ｐゴシック"/>
            </a:rPr>
            <a:t>年度に完了したことにより、前年度より</a:t>
          </a:r>
          <a:r>
            <a:rPr kumimoji="1" lang="en-US" altLang="ja-JP" sz="1100">
              <a:latin typeface="ＭＳ Ｐゴシック"/>
            </a:rPr>
            <a:t>60.9</a:t>
          </a:r>
          <a:r>
            <a:rPr kumimoji="1" lang="ja-JP" altLang="en-US" sz="1100">
              <a:latin typeface="ＭＳ Ｐゴシック"/>
            </a:rPr>
            <a:t>％減少している。</a:t>
          </a:r>
          <a:endParaRPr kumimoji="1" lang="en-US" altLang="ja-JP" sz="11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1,380,181
1,368,900
3,690.94
493,578,569
486,336,035
1,804,058
321,627,164
1,111,794,120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160.6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a:extLst>
            <a:ext uri="{FF2B5EF4-FFF2-40B4-BE49-F238E27FC236}">
              <a16:creationId xmlns:a16="http://schemas.microsoft.com/office/drawing/2014/main" xmlns="" id="{00000000-0008-0000-0700-00001F000000}"/>
            </a:ext>
          </a:extLst>
        </xdr:cNvPr>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a:extLst>
            <a:ext uri="{FF2B5EF4-FFF2-40B4-BE49-F238E27FC236}">
              <a16:creationId xmlns:a16="http://schemas.microsoft.com/office/drawing/2014/main" xmlns="" id="{00000000-0008-0000-0700-000020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a:extLst>
            <a:ext uri="{FF2B5EF4-FFF2-40B4-BE49-F238E27FC236}">
              <a16:creationId xmlns:a16="http://schemas.microsoft.com/office/drawing/2014/main" xmlns=""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130175</xdr:rowOff>
    </xdr:from>
    <xdr:to>
      <xdr:col>6</xdr:col>
      <xdr:colOff>510540</xdr:colOff>
      <xdr:row>39</xdr:row>
      <xdr:rowOff>31115</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445125"/>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34942</xdr:rowOff>
    </xdr:from>
    <xdr:ext cx="378565"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6</xdr:col>
      <xdr:colOff>422275</xdr:colOff>
      <xdr:row>39</xdr:row>
      <xdr:rowOff>31115</xdr:rowOff>
    </xdr:from>
    <xdr:to>
      <xdr:col>6</xdr:col>
      <xdr:colOff>600075</xdr:colOff>
      <xdr:row>39</xdr:row>
      <xdr:rowOff>31115</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71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76852</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2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1,275</a:t>
          </a:r>
          <a:endParaRPr kumimoji="1" lang="ja-JP" altLang="en-US" sz="1000" b="1">
            <a:latin typeface="ＭＳ Ｐゴシック"/>
          </a:endParaRPr>
        </a:p>
      </xdr:txBody>
    </xdr:sp>
    <xdr:clientData/>
  </xdr:oneCellAnchor>
  <xdr:twoCellAnchor>
    <xdr:from>
      <xdr:col>6</xdr:col>
      <xdr:colOff>422275</xdr:colOff>
      <xdr:row>31</xdr:row>
      <xdr:rowOff>130175</xdr:rowOff>
    </xdr:from>
    <xdr:to>
      <xdr:col>6</xdr:col>
      <xdr:colOff>600075</xdr:colOff>
      <xdr:row>31</xdr:row>
      <xdr:rowOff>130175</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44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168275</xdr:rowOff>
    </xdr:from>
    <xdr:to>
      <xdr:col>6</xdr:col>
      <xdr:colOff>511175</xdr:colOff>
      <xdr:row>37</xdr:row>
      <xdr:rowOff>12065</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34047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151147</xdr:rowOff>
    </xdr:from>
    <xdr:ext cx="378565"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3233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1270</xdr:rowOff>
    </xdr:from>
    <xdr:to>
      <xdr:col>6</xdr:col>
      <xdr:colOff>561975</xdr:colOff>
      <xdr:row>37</xdr:row>
      <xdr:rowOff>102870</xdr:rowOff>
    </xdr:to>
    <xdr:sp macro="" textlink="">
      <xdr:nvSpPr>
        <xdr:cNvPr id="63" name="フローチャート : 判断 62">
          <a:extLst>
            <a:ext uri="{FF2B5EF4-FFF2-40B4-BE49-F238E27FC236}">
              <a16:creationId xmlns:a16="http://schemas.microsoft.com/office/drawing/2014/main" xmlns="" id="{00000000-0008-0000-0700-00003F000000}"/>
            </a:ext>
          </a:extLst>
        </xdr:cNvPr>
        <xdr:cNvSpPr/>
      </xdr:nvSpPr>
      <xdr:spPr>
        <a:xfrm>
          <a:off x="45847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143510</xdr:rowOff>
    </xdr:from>
    <xdr:to>
      <xdr:col>5</xdr:col>
      <xdr:colOff>358775</xdr:colOff>
      <xdr:row>36</xdr:row>
      <xdr:rowOff>168275</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3157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18415</xdr:rowOff>
    </xdr:from>
    <xdr:to>
      <xdr:col>5</xdr:col>
      <xdr:colOff>409575</xdr:colOff>
      <xdr:row>37</xdr:row>
      <xdr:rowOff>120015</xdr:rowOff>
    </xdr:to>
    <xdr:sp macro="" textlink="">
      <xdr:nvSpPr>
        <xdr:cNvPr id="65" name="フローチャート : 判断 64">
          <a:extLst>
            <a:ext uri="{FF2B5EF4-FFF2-40B4-BE49-F238E27FC236}">
              <a16:creationId xmlns:a16="http://schemas.microsoft.com/office/drawing/2014/main" xmlns="" id="{00000000-0008-0000-0700-000041000000}"/>
            </a:ext>
          </a:extLst>
        </xdr:cNvPr>
        <xdr:cNvSpPr/>
      </xdr:nvSpPr>
      <xdr:spPr>
        <a:xfrm>
          <a:off x="3746500" y="636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37</xdr:row>
      <xdr:rowOff>111142</xdr:rowOff>
    </xdr:from>
    <xdr:ext cx="378565"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95317" y="645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143510</xdr:rowOff>
    </xdr:from>
    <xdr:to>
      <xdr:col>4</xdr:col>
      <xdr:colOff>155575</xdr:colOff>
      <xdr:row>36</xdr:row>
      <xdr:rowOff>147320</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315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86995</xdr:rowOff>
    </xdr:from>
    <xdr:to>
      <xdr:col>4</xdr:col>
      <xdr:colOff>206375</xdr:colOff>
      <xdr:row>37</xdr:row>
      <xdr:rowOff>17145</xdr:rowOff>
    </xdr:to>
    <xdr:sp macro="" textlink="">
      <xdr:nvSpPr>
        <xdr:cNvPr id="68" name="フローチャート : 判断 67">
          <a:extLst>
            <a:ext uri="{FF2B5EF4-FFF2-40B4-BE49-F238E27FC236}">
              <a16:creationId xmlns:a16="http://schemas.microsoft.com/office/drawing/2014/main" xmlns="" id="{00000000-0008-0000-0700-000044000000}"/>
            </a:ext>
          </a:extLst>
        </xdr:cNvPr>
        <xdr:cNvSpPr/>
      </xdr:nvSpPr>
      <xdr:spPr>
        <a:xfrm>
          <a:off x="2857500" y="625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35</xdr:row>
      <xdr:rowOff>33672</xdr:rowOff>
    </xdr:from>
    <xdr:ext cx="378565"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719017" y="6034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113030</xdr:rowOff>
    </xdr:from>
    <xdr:to>
      <xdr:col>2</xdr:col>
      <xdr:colOff>638175</xdr:colOff>
      <xdr:row>36</xdr:row>
      <xdr:rowOff>147320</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285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144145</xdr:rowOff>
    </xdr:from>
    <xdr:to>
      <xdr:col>3</xdr:col>
      <xdr:colOff>3175</xdr:colOff>
      <xdr:row>37</xdr:row>
      <xdr:rowOff>74295</xdr:rowOff>
    </xdr:to>
    <xdr:sp macro="" textlink="">
      <xdr:nvSpPr>
        <xdr:cNvPr id="71" name="フローチャート : 判断 70">
          <a:extLst>
            <a:ext uri="{FF2B5EF4-FFF2-40B4-BE49-F238E27FC236}">
              <a16:creationId xmlns:a16="http://schemas.microsoft.com/office/drawing/2014/main" xmlns="" id="{00000000-0008-0000-0700-000047000000}"/>
            </a:ext>
          </a:extLst>
        </xdr:cNvPr>
        <xdr:cNvSpPr/>
      </xdr:nvSpPr>
      <xdr:spPr>
        <a:xfrm>
          <a:off x="1968500" y="631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37</xdr:row>
      <xdr:rowOff>65422</xdr:rowOff>
    </xdr:from>
    <xdr:ext cx="378565"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830017" y="6409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127000</xdr:rowOff>
    </xdr:from>
    <xdr:to>
      <xdr:col>1</xdr:col>
      <xdr:colOff>485775</xdr:colOff>
      <xdr:row>37</xdr:row>
      <xdr:rowOff>57150</xdr:rowOff>
    </xdr:to>
    <xdr:sp macro="" textlink="">
      <xdr:nvSpPr>
        <xdr:cNvPr id="73" name="フローチャート : 判断 72">
          <a:extLst>
            <a:ext uri="{FF2B5EF4-FFF2-40B4-BE49-F238E27FC236}">
              <a16:creationId xmlns:a16="http://schemas.microsoft.com/office/drawing/2014/main" xmlns="" id="{00000000-0008-0000-0700-000049000000}"/>
            </a:ext>
          </a:extLst>
        </xdr:cNvPr>
        <xdr:cNvSpPr/>
      </xdr:nvSpPr>
      <xdr:spPr>
        <a:xfrm>
          <a:off x="1079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37</xdr:row>
      <xdr:rowOff>48277</xdr:rowOff>
    </xdr:from>
    <xdr:ext cx="378565"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941017" y="63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132715</xdr:rowOff>
    </xdr:from>
    <xdr:to>
      <xdr:col>6</xdr:col>
      <xdr:colOff>561975</xdr:colOff>
      <xdr:row>37</xdr:row>
      <xdr:rowOff>62865</xdr:rowOff>
    </xdr:to>
    <xdr:sp macro="" textlink="">
      <xdr:nvSpPr>
        <xdr:cNvPr id="80" name="円/楕円 79">
          <a:extLst>
            <a:ext uri="{FF2B5EF4-FFF2-40B4-BE49-F238E27FC236}">
              <a16:creationId xmlns:a16="http://schemas.microsoft.com/office/drawing/2014/main" xmlns="" id="{00000000-0008-0000-0700-000050000000}"/>
            </a:ext>
          </a:extLst>
        </xdr:cNvPr>
        <xdr:cNvSpPr/>
      </xdr:nvSpPr>
      <xdr:spPr>
        <a:xfrm>
          <a:off x="45847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155592</xdr:rowOff>
    </xdr:from>
    <xdr:ext cx="378565"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15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117475</xdr:rowOff>
    </xdr:from>
    <xdr:to>
      <xdr:col>5</xdr:col>
      <xdr:colOff>409575</xdr:colOff>
      <xdr:row>37</xdr:row>
      <xdr:rowOff>47625</xdr:rowOff>
    </xdr:to>
    <xdr:sp macro="" textlink="">
      <xdr:nvSpPr>
        <xdr:cNvPr id="82" name="円/楕円 81">
          <a:extLst>
            <a:ext uri="{FF2B5EF4-FFF2-40B4-BE49-F238E27FC236}">
              <a16:creationId xmlns:a16="http://schemas.microsoft.com/office/drawing/2014/main" xmlns="" id="{00000000-0008-0000-0700-000052000000}"/>
            </a:ext>
          </a:extLst>
        </xdr:cNvPr>
        <xdr:cNvSpPr/>
      </xdr:nvSpPr>
      <xdr:spPr>
        <a:xfrm>
          <a:off x="3746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35</xdr:row>
      <xdr:rowOff>64152</xdr:rowOff>
    </xdr:from>
    <xdr:ext cx="378565"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95317" y="6064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92710</xdr:rowOff>
    </xdr:from>
    <xdr:to>
      <xdr:col>4</xdr:col>
      <xdr:colOff>206375</xdr:colOff>
      <xdr:row>37</xdr:row>
      <xdr:rowOff>22860</xdr:rowOff>
    </xdr:to>
    <xdr:sp macro="" textlink="">
      <xdr:nvSpPr>
        <xdr:cNvPr id="84" name="円/楕円 83">
          <a:extLst>
            <a:ext uri="{FF2B5EF4-FFF2-40B4-BE49-F238E27FC236}">
              <a16:creationId xmlns:a16="http://schemas.microsoft.com/office/drawing/2014/main" xmlns="" id="{00000000-0008-0000-0700-000054000000}"/>
            </a:ext>
          </a:extLst>
        </xdr:cNvPr>
        <xdr:cNvSpPr/>
      </xdr:nvSpPr>
      <xdr:spPr>
        <a:xfrm>
          <a:off x="2857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13987</xdr:rowOff>
    </xdr:from>
    <xdr:ext cx="378565"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719017" y="635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96520</xdr:rowOff>
    </xdr:from>
    <xdr:to>
      <xdr:col>3</xdr:col>
      <xdr:colOff>3175</xdr:colOff>
      <xdr:row>37</xdr:row>
      <xdr:rowOff>26670</xdr:rowOff>
    </xdr:to>
    <xdr:sp macro="" textlink="">
      <xdr:nvSpPr>
        <xdr:cNvPr id="86" name="円/楕円 85">
          <a:extLst>
            <a:ext uri="{FF2B5EF4-FFF2-40B4-BE49-F238E27FC236}">
              <a16:creationId xmlns:a16="http://schemas.microsoft.com/office/drawing/2014/main" xmlns="" id="{00000000-0008-0000-0700-000056000000}"/>
            </a:ext>
          </a:extLst>
        </xdr:cNvPr>
        <xdr:cNvSpPr/>
      </xdr:nvSpPr>
      <xdr:spPr>
        <a:xfrm>
          <a:off x="1968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35</xdr:row>
      <xdr:rowOff>43197</xdr:rowOff>
    </xdr:from>
    <xdr:ext cx="378565"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830017" y="6043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62230</xdr:rowOff>
    </xdr:from>
    <xdr:to>
      <xdr:col>1</xdr:col>
      <xdr:colOff>485775</xdr:colOff>
      <xdr:row>36</xdr:row>
      <xdr:rowOff>163830</xdr:rowOff>
    </xdr:to>
    <xdr:sp macro="" textlink="">
      <xdr:nvSpPr>
        <xdr:cNvPr id="88" name="円/楕円 87">
          <a:extLst>
            <a:ext uri="{FF2B5EF4-FFF2-40B4-BE49-F238E27FC236}">
              <a16:creationId xmlns:a16="http://schemas.microsoft.com/office/drawing/2014/main" xmlns="" id="{00000000-0008-0000-0700-000058000000}"/>
            </a:ext>
          </a:extLst>
        </xdr:cNvPr>
        <xdr:cNvSpPr/>
      </xdr:nvSpPr>
      <xdr:spPr>
        <a:xfrm>
          <a:off x="1079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35</xdr:row>
      <xdr:rowOff>8907</xdr:rowOff>
    </xdr:from>
    <xdr:ext cx="378565"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941017" y="6009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a:extLst>
            <a:ext uri="{FF2B5EF4-FFF2-40B4-BE49-F238E27FC236}">
              <a16:creationId xmlns:a16="http://schemas.microsoft.com/office/drawing/2014/main" xmlns=""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55</xdr:row>
      <xdr:rowOff>9246</xdr:rowOff>
    </xdr:from>
    <xdr:to>
      <xdr:col>6</xdr:col>
      <xdr:colOff>510540</xdr:colOff>
      <xdr:row>58</xdr:row>
      <xdr:rowOff>55690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flipV="1">
          <a:off x="4633595" y="9438996"/>
          <a:ext cx="1270" cy="56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59517</xdr:rowOff>
    </xdr:from>
    <xdr:ext cx="534377" cy="259045"/>
    <xdr:sp macro="" textlink="">
      <xdr:nvSpPr>
        <xdr:cNvPr id="113" name="総務費最小値テキスト">
          <a:extLst>
            <a:ext uri="{FF2B5EF4-FFF2-40B4-BE49-F238E27FC236}">
              <a16:creationId xmlns:a16="http://schemas.microsoft.com/office/drawing/2014/main" xmlns="" id="{00000000-0008-0000-0700-000071000000}"/>
            </a:ext>
          </a:extLst>
        </xdr:cNvPr>
        <xdr:cNvSpPr txBox="1"/>
      </xdr:nvSpPr>
      <xdr:spPr>
        <a:xfrm>
          <a:off x="4686300" y="100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14,205</a:t>
          </a:r>
          <a:endParaRPr kumimoji="1" lang="ja-JP" altLang="en-US" sz="1000" b="1">
            <a:latin typeface="ＭＳ Ｐゴシック"/>
          </a:endParaRPr>
        </a:p>
      </xdr:txBody>
    </xdr:sp>
    <xdr:clientData/>
  </xdr:oneCellAnchor>
  <xdr:twoCellAnchor>
    <xdr:from>
      <xdr:col>6</xdr:col>
      <xdr:colOff>422275</xdr:colOff>
      <xdr:row>58</xdr:row>
      <xdr:rowOff>55690</xdr:rowOff>
    </xdr:from>
    <xdr:to>
      <xdr:col>6</xdr:col>
      <xdr:colOff>600075</xdr:colOff>
      <xdr:row>58</xdr:row>
      <xdr:rowOff>55690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999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127373</xdr:rowOff>
    </xdr:from>
    <xdr:ext cx="534377" cy="259045"/>
    <xdr:sp macro="" textlink="">
      <xdr:nvSpPr>
        <xdr:cNvPr id="115" name="総務費最大値テキスト">
          <a:extLst>
            <a:ext uri="{FF2B5EF4-FFF2-40B4-BE49-F238E27FC236}">
              <a16:creationId xmlns:a16="http://schemas.microsoft.com/office/drawing/2014/main" xmlns="" id="{00000000-0008-0000-0700-000073000000}"/>
            </a:ext>
          </a:extLst>
        </xdr:cNvPr>
        <xdr:cNvSpPr txBox="1"/>
      </xdr:nvSpPr>
      <xdr:spPr>
        <a:xfrm>
          <a:off x="4686300" y="921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28,924</a:t>
          </a:r>
          <a:endParaRPr kumimoji="1" lang="ja-JP" altLang="en-US" sz="1000" b="1">
            <a:latin typeface="ＭＳ Ｐゴシック"/>
          </a:endParaRPr>
        </a:p>
      </xdr:txBody>
    </xdr:sp>
    <xdr:clientData/>
  </xdr:oneCellAnchor>
  <xdr:twoCellAnchor>
    <xdr:from>
      <xdr:col>6</xdr:col>
      <xdr:colOff>422275</xdr:colOff>
      <xdr:row>55</xdr:row>
      <xdr:rowOff>9246</xdr:rowOff>
    </xdr:from>
    <xdr:to>
      <xdr:col>6</xdr:col>
      <xdr:colOff>600075</xdr:colOff>
      <xdr:row>55</xdr:row>
      <xdr:rowOff>9246</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94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32677</xdr:rowOff>
    </xdr:from>
    <xdr:to>
      <xdr:col>6</xdr:col>
      <xdr:colOff>511175</xdr:colOff>
      <xdr:row>57</xdr:row>
      <xdr:rowOff>27191</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3797300" y="9633877"/>
          <a:ext cx="838200" cy="16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102138</xdr:rowOff>
    </xdr:from>
    <xdr:ext cx="534377" cy="259045"/>
    <xdr:sp macro="" textlink="">
      <xdr:nvSpPr>
        <xdr:cNvPr id="118" name="総務費平均値テキスト">
          <a:extLst>
            <a:ext uri="{FF2B5EF4-FFF2-40B4-BE49-F238E27FC236}">
              <a16:creationId xmlns:a16="http://schemas.microsoft.com/office/drawing/2014/main" xmlns="" id="{00000000-0008-0000-0700-000076000000}"/>
            </a:ext>
          </a:extLst>
        </xdr:cNvPr>
        <xdr:cNvSpPr txBox="1"/>
      </xdr:nvSpPr>
      <xdr:spPr>
        <a:xfrm>
          <a:off x="4686300" y="953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21,253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79261</xdr:rowOff>
    </xdr:from>
    <xdr:to>
      <xdr:col>6</xdr:col>
      <xdr:colOff>561975</xdr:colOff>
      <xdr:row>57</xdr:row>
      <xdr:rowOff>9411</xdr:rowOff>
    </xdr:to>
    <xdr:sp macro="" textlink="">
      <xdr:nvSpPr>
        <xdr:cNvPr id="119" name="フローチャート : 判断 118">
          <a:extLst>
            <a:ext uri="{FF2B5EF4-FFF2-40B4-BE49-F238E27FC236}">
              <a16:creationId xmlns:a16="http://schemas.microsoft.com/office/drawing/2014/main" xmlns="" id="{00000000-0008-0000-0700-000077000000}"/>
            </a:ext>
          </a:extLst>
        </xdr:cNvPr>
        <xdr:cNvSpPr/>
      </xdr:nvSpPr>
      <xdr:spPr>
        <a:xfrm>
          <a:off x="4584700" y="968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82474</xdr:rowOff>
    </xdr:from>
    <xdr:to>
      <xdr:col>5</xdr:col>
      <xdr:colOff>358775</xdr:colOff>
      <xdr:row>56</xdr:row>
      <xdr:rowOff>32677</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2908300" y="9340774"/>
          <a:ext cx="889000" cy="29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14415</xdr:rowOff>
    </xdr:from>
    <xdr:to>
      <xdr:col>5</xdr:col>
      <xdr:colOff>409575</xdr:colOff>
      <xdr:row>56</xdr:row>
      <xdr:rowOff>116015</xdr:rowOff>
    </xdr:to>
    <xdr:sp macro="" textlink="">
      <xdr:nvSpPr>
        <xdr:cNvPr id="121" name="フローチャート : 判断 120">
          <a:extLst>
            <a:ext uri="{FF2B5EF4-FFF2-40B4-BE49-F238E27FC236}">
              <a16:creationId xmlns:a16="http://schemas.microsoft.com/office/drawing/2014/main" xmlns="" id="{00000000-0008-0000-0700-000079000000}"/>
            </a:ext>
          </a:extLst>
        </xdr:cNvPr>
        <xdr:cNvSpPr/>
      </xdr:nvSpPr>
      <xdr:spPr>
        <a:xfrm>
          <a:off x="3746500" y="96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107142</xdr:rowOff>
    </xdr:from>
    <xdr:ext cx="534377"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3517411" y="970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22,955</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82474</xdr:rowOff>
    </xdr:from>
    <xdr:to>
      <xdr:col>4</xdr:col>
      <xdr:colOff>155575</xdr:colOff>
      <xdr:row>54</xdr:row>
      <xdr:rowOff>166065</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019300" y="9340774"/>
          <a:ext cx="889000" cy="8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50</xdr:row>
      <xdr:rowOff>134048</xdr:rowOff>
    </xdr:from>
    <xdr:to>
      <xdr:col>4</xdr:col>
      <xdr:colOff>206375</xdr:colOff>
      <xdr:row>51</xdr:row>
      <xdr:rowOff>64198</xdr:rowOff>
    </xdr:to>
    <xdr:sp macro="" textlink="">
      <xdr:nvSpPr>
        <xdr:cNvPr id="124" name="フローチャート : 判断 123">
          <a:extLst>
            <a:ext uri="{FF2B5EF4-FFF2-40B4-BE49-F238E27FC236}">
              <a16:creationId xmlns:a16="http://schemas.microsoft.com/office/drawing/2014/main" xmlns="" id="{00000000-0008-0000-0700-00007C000000}"/>
            </a:ext>
          </a:extLst>
        </xdr:cNvPr>
        <xdr:cNvSpPr/>
      </xdr:nvSpPr>
      <xdr:spPr>
        <a:xfrm>
          <a:off x="2857500" y="87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49</xdr:row>
      <xdr:rowOff>80725</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2641111" y="84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46,815</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166065</xdr:rowOff>
    </xdr:from>
    <xdr:to>
      <xdr:col>2</xdr:col>
      <xdr:colOff>638175</xdr:colOff>
      <xdr:row>57</xdr:row>
      <xdr:rowOff>87732</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1130300" y="9424365"/>
          <a:ext cx="889000" cy="4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6299</xdr:rowOff>
    </xdr:from>
    <xdr:to>
      <xdr:col>3</xdr:col>
      <xdr:colOff>3175</xdr:colOff>
      <xdr:row>53</xdr:row>
      <xdr:rowOff>107899</xdr:rowOff>
    </xdr:to>
    <xdr:sp macro="" textlink="">
      <xdr:nvSpPr>
        <xdr:cNvPr id="127" name="フローチャート : 判断 126">
          <a:extLst>
            <a:ext uri="{FF2B5EF4-FFF2-40B4-BE49-F238E27FC236}">
              <a16:creationId xmlns:a16="http://schemas.microsoft.com/office/drawing/2014/main" xmlns="" id="{00000000-0008-0000-0700-00007F000000}"/>
            </a:ext>
          </a:extLst>
        </xdr:cNvPr>
        <xdr:cNvSpPr/>
      </xdr:nvSpPr>
      <xdr:spPr>
        <a:xfrm>
          <a:off x="1968500" y="909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124426</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1752111" y="886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128410</xdr:rowOff>
    </xdr:from>
    <xdr:to>
      <xdr:col>1</xdr:col>
      <xdr:colOff>485775</xdr:colOff>
      <xdr:row>56</xdr:row>
      <xdr:rowOff>58560</xdr:rowOff>
    </xdr:to>
    <xdr:sp macro="" textlink="">
      <xdr:nvSpPr>
        <xdr:cNvPr id="129" name="フローチャート : 判断 128">
          <a:extLst>
            <a:ext uri="{FF2B5EF4-FFF2-40B4-BE49-F238E27FC236}">
              <a16:creationId xmlns:a16="http://schemas.microsoft.com/office/drawing/2014/main" xmlns="" id="{00000000-0008-0000-0700-000081000000}"/>
            </a:ext>
          </a:extLst>
        </xdr:cNvPr>
        <xdr:cNvSpPr/>
      </xdr:nvSpPr>
      <xdr:spPr>
        <a:xfrm>
          <a:off x="1079500" y="95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75087</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863111" y="93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147841</xdr:rowOff>
    </xdr:from>
    <xdr:to>
      <xdr:col>6</xdr:col>
      <xdr:colOff>561975</xdr:colOff>
      <xdr:row>57</xdr:row>
      <xdr:rowOff>77991</xdr:rowOff>
    </xdr:to>
    <xdr:sp macro="" textlink="">
      <xdr:nvSpPr>
        <xdr:cNvPr id="136" name="円/楕円 135">
          <a:extLst>
            <a:ext uri="{FF2B5EF4-FFF2-40B4-BE49-F238E27FC236}">
              <a16:creationId xmlns:a16="http://schemas.microsoft.com/office/drawing/2014/main" xmlns="" id="{00000000-0008-0000-0700-000088000000}"/>
            </a:ext>
          </a:extLst>
        </xdr:cNvPr>
        <xdr:cNvSpPr/>
      </xdr:nvSpPr>
      <xdr:spPr>
        <a:xfrm>
          <a:off x="4584700" y="97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126268</xdr:rowOff>
    </xdr:from>
    <xdr:ext cx="534377" cy="259045"/>
    <xdr:sp macro="" textlink="">
      <xdr:nvSpPr>
        <xdr:cNvPr id="137" name="総務費該当値テキスト">
          <a:extLst>
            <a:ext uri="{FF2B5EF4-FFF2-40B4-BE49-F238E27FC236}">
              <a16:creationId xmlns:a16="http://schemas.microsoft.com/office/drawing/2014/main" xmlns="" id="{00000000-0008-0000-0700-000089000000}"/>
            </a:ext>
          </a:extLst>
        </xdr:cNvPr>
        <xdr:cNvSpPr txBox="1"/>
      </xdr:nvSpPr>
      <xdr:spPr>
        <a:xfrm>
          <a:off x="4686300" y="972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19,453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153327</xdr:rowOff>
    </xdr:from>
    <xdr:to>
      <xdr:col>5</xdr:col>
      <xdr:colOff>409575</xdr:colOff>
      <xdr:row>56</xdr:row>
      <xdr:rowOff>83477</xdr:rowOff>
    </xdr:to>
    <xdr:sp macro="" textlink="">
      <xdr:nvSpPr>
        <xdr:cNvPr id="138" name="円/楕円 137">
          <a:extLst>
            <a:ext uri="{FF2B5EF4-FFF2-40B4-BE49-F238E27FC236}">
              <a16:creationId xmlns:a16="http://schemas.microsoft.com/office/drawing/2014/main" xmlns="" id="{00000000-0008-0000-0700-00008A000000}"/>
            </a:ext>
          </a:extLst>
        </xdr:cNvPr>
        <xdr:cNvSpPr/>
      </xdr:nvSpPr>
      <xdr:spPr>
        <a:xfrm>
          <a:off x="3746500" y="958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100004</xdr:rowOff>
    </xdr:from>
    <xdr:ext cx="534377"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3517411" y="935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31674</xdr:rowOff>
    </xdr:from>
    <xdr:to>
      <xdr:col>4</xdr:col>
      <xdr:colOff>206375</xdr:colOff>
      <xdr:row>54</xdr:row>
      <xdr:rowOff>133274</xdr:rowOff>
    </xdr:to>
    <xdr:sp macro="" textlink="">
      <xdr:nvSpPr>
        <xdr:cNvPr id="140" name="円/楕円 139">
          <a:extLst>
            <a:ext uri="{FF2B5EF4-FFF2-40B4-BE49-F238E27FC236}">
              <a16:creationId xmlns:a16="http://schemas.microsoft.com/office/drawing/2014/main" xmlns="" id="{00000000-0008-0000-0700-00008C000000}"/>
            </a:ext>
          </a:extLst>
        </xdr:cNvPr>
        <xdr:cNvSpPr/>
      </xdr:nvSpPr>
      <xdr:spPr>
        <a:xfrm>
          <a:off x="2857500" y="928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124401</xdr:rowOff>
    </xdr:from>
    <xdr:ext cx="534377"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2641111" y="938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115265</xdr:rowOff>
    </xdr:from>
    <xdr:to>
      <xdr:col>3</xdr:col>
      <xdr:colOff>3175</xdr:colOff>
      <xdr:row>55</xdr:row>
      <xdr:rowOff>45415</xdr:rowOff>
    </xdr:to>
    <xdr:sp macro="" textlink="">
      <xdr:nvSpPr>
        <xdr:cNvPr id="142" name="円/楕円 141">
          <a:extLst>
            <a:ext uri="{FF2B5EF4-FFF2-40B4-BE49-F238E27FC236}">
              <a16:creationId xmlns:a16="http://schemas.microsoft.com/office/drawing/2014/main" xmlns="" id="{00000000-0008-0000-0700-00008E000000}"/>
            </a:ext>
          </a:extLst>
        </xdr:cNvPr>
        <xdr:cNvSpPr/>
      </xdr:nvSpPr>
      <xdr:spPr>
        <a:xfrm>
          <a:off x="1968500" y="93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36542</xdr:rowOff>
    </xdr:from>
    <xdr:ext cx="534377"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1752111" y="946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29,308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36932</xdr:rowOff>
    </xdr:from>
    <xdr:to>
      <xdr:col>1</xdr:col>
      <xdr:colOff>485775</xdr:colOff>
      <xdr:row>57</xdr:row>
      <xdr:rowOff>138532</xdr:rowOff>
    </xdr:to>
    <xdr:sp macro="" textlink="">
      <xdr:nvSpPr>
        <xdr:cNvPr id="144" name="円/楕円 143">
          <a:extLst>
            <a:ext uri="{FF2B5EF4-FFF2-40B4-BE49-F238E27FC236}">
              <a16:creationId xmlns:a16="http://schemas.microsoft.com/office/drawing/2014/main" xmlns="" id="{00000000-0008-0000-0700-000090000000}"/>
            </a:ext>
          </a:extLst>
        </xdr:cNvPr>
        <xdr:cNvSpPr/>
      </xdr:nvSpPr>
      <xdr:spPr>
        <a:xfrm>
          <a:off x="1079500" y="980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129659</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863111" y="990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a:extLst>
            <a:ext uri="{FF2B5EF4-FFF2-40B4-BE49-F238E27FC236}">
              <a16:creationId xmlns:a16="http://schemas.microsoft.com/office/drawing/2014/main" xmlns=""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75</xdr:row>
      <xdr:rowOff>65977</xdr:rowOff>
    </xdr:from>
    <xdr:to>
      <xdr:col>6</xdr:col>
      <xdr:colOff>510540</xdr:colOff>
      <xdr:row>77</xdr:row>
      <xdr:rowOff>142291</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flipV="1">
          <a:off x="4633595" y="12924727"/>
          <a:ext cx="1270" cy="419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146118</xdr:rowOff>
    </xdr:from>
    <xdr:ext cx="534377" cy="259045"/>
    <xdr:sp macro="" textlink="">
      <xdr:nvSpPr>
        <xdr:cNvPr id="169" name="民生費最小値テキスト">
          <a:extLst>
            <a:ext uri="{FF2B5EF4-FFF2-40B4-BE49-F238E27FC236}">
              <a16:creationId xmlns:a16="http://schemas.microsoft.com/office/drawing/2014/main" xmlns="" id="{00000000-0008-0000-0700-0000A9000000}"/>
            </a:ext>
          </a:extLst>
        </xdr:cNvPr>
        <xdr:cNvSpPr txBox="1"/>
      </xdr:nvSpPr>
      <xdr:spPr>
        <a:xfrm>
          <a:off x="4686300" y="1334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56,432</a:t>
          </a:r>
          <a:endParaRPr kumimoji="1" lang="ja-JP" altLang="en-US" sz="1000" b="1">
            <a:latin typeface="ＭＳ Ｐゴシック"/>
          </a:endParaRPr>
        </a:p>
      </xdr:txBody>
    </xdr:sp>
    <xdr:clientData/>
  </xdr:oneCellAnchor>
  <xdr:twoCellAnchor>
    <xdr:from>
      <xdr:col>6</xdr:col>
      <xdr:colOff>422275</xdr:colOff>
      <xdr:row>77</xdr:row>
      <xdr:rowOff>142291</xdr:rowOff>
    </xdr:from>
    <xdr:to>
      <xdr:col>6</xdr:col>
      <xdr:colOff>600075</xdr:colOff>
      <xdr:row>77</xdr:row>
      <xdr:rowOff>142291</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4546600" y="1334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12654</xdr:rowOff>
    </xdr:from>
    <xdr:ext cx="534377" cy="259045"/>
    <xdr:sp macro="" textlink="">
      <xdr:nvSpPr>
        <xdr:cNvPr id="171" name="民生費最大値テキスト">
          <a:extLst>
            <a:ext uri="{FF2B5EF4-FFF2-40B4-BE49-F238E27FC236}">
              <a16:creationId xmlns:a16="http://schemas.microsoft.com/office/drawing/2014/main" xmlns="" id="{00000000-0008-0000-0700-0000AB000000}"/>
            </a:ext>
          </a:extLst>
        </xdr:cNvPr>
        <xdr:cNvSpPr txBox="1"/>
      </xdr:nvSpPr>
      <xdr:spPr>
        <a:xfrm>
          <a:off x="4686300" y="1269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67,435</a:t>
          </a:r>
          <a:endParaRPr kumimoji="1" lang="ja-JP" altLang="en-US" sz="1000" b="1">
            <a:latin typeface="ＭＳ Ｐゴシック"/>
          </a:endParaRPr>
        </a:p>
      </xdr:txBody>
    </xdr:sp>
    <xdr:clientData/>
  </xdr:oneCellAnchor>
  <xdr:twoCellAnchor>
    <xdr:from>
      <xdr:col>6</xdr:col>
      <xdr:colOff>422275</xdr:colOff>
      <xdr:row>75</xdr:row>
      <xdr:rowOff>65977</xdr:rowOff>
    </xdr:from>
    <xdr:to>
      <xdr:col>6</xdr:col>
      <xdr:colOff>600075</xdr:colOff>
      <xdr:row>75</xdr:row>
      <xdr:rowOff>65977</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4546600" y="1292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63691</xdr:rowOff>
    </xdr:from>
    <xdr:to>
      <xdr:col>6</xdr:col>
      <xdr:colOff>511175</xdr:colOff>
      <xdr:row>77</xdr:row>
      <xdr:rowOff>85827</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3797300" y="13265341"/>
          <a:ext cx="8382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50055</xdr:rowOff>
    </xdr:from>
    <xdr:ext cx="534377" cy="259045"/>
    <xdr:sp macro="" textlink="">
      <xdr:nvSpPr>
        <xdr:cNvPr id="174" name="民生費平均値テキスト">
          <a:extLst>
            <a:ext uri="{FF2B5EF4-FFF2-40B4-BE49-F238E27FC236}">
              <a16:creationId xmlns:a16="http://schemas.microsoft.com/office/drawing/2014/main" xmlns="" id="{00000000-0008-0000-0700-0000AE000000}"/>
            </a:ext>
          </a:extLst>
        </xdr:cNvPr>
        <xdr:cNvSpPr txBox="1"/>
      </xdr:nvSpPr>
      <xdr:spPr>
        <a:xfrm>
          <a:off x="4686300" y="12908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27178</xdr:rowOff>
    </xdr:from>
    <xdr:to>
      <xdr:col>6</xdr:col>
      <xdr:colOff>561975</xdr:colOff>
      <xdr:row>76</xdr:row>
      <xdr:rowOff>128778</xdr:rowOff>
    </xdr:to>
    <xdr:sp macro="" textlink="">
      <xdr:nvSpPr>
        <xdr:cNvPr id="175" name="フローチャート : 判断 174">
          <a:extLst>
            <a:ext uri="{FF2B5EF4-FFF2-40B4-BE49-F238E27FC236}">
              <a16:creationId xmlns:a16="http://schemas.microsoft.com/office/drawing/2014/main" xmlns="" id="{00000000-0008-0000-0700-0000AF000000}"/>
            </a:ext>
          </a:extLst>
        </xdr:cNvPr>
        <xdr:cNvSpPr/>
      </xdr:nvSpPr>
      <xdr:spPr>
        <a:xfrm>
          <a:off x="45847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85827</xdr:rowOff>
    </xdr:from>
    <xdr:to>
      <xdr:col>5</xdr:col>
      <xdr:colOff>358775</xdr:colOff>
      <xdr:row>78</xdr:row>
      <xdr:rowOff>39573</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2908300" y="13287477"/>
          <a:ext cx="889000" cy="1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92481</xdr:rowOff>
    </xdr:from>
    <xdr:to>
      <xdr:col>5</xdr:col>
      <xdr:colOff>409575</xdr:colOff>
      <xdr:row>77</xdr:row>
      <xdr:rowOff>22631</xdr:rowOff>
    </xdr:to>
    <xdr:sp macro="" textlink="">
      <xdr:nvSpPr>
        <xdr:cNvPr id="177" name="フローチャート : 判断 176">
          <a:extLst>
            <a:ext uri="{FF2B5EF4-FFF2-40B4-BE49-F238E27FC236}">
              <a16:creationId xmlns:a16="http://schemas.microsoft.com/office/drawing/2014/main" xmlns="" id="{00000000-0008-0000-0700-0000B1000000}"/>
            </a:ext>
          </a:extLst>
        </xdr:cNvPr>
        <xdr:cNvSpPr/>
      </xdr:nvSpPr>
      <xdr:spPr>
        <a:xfrm>
          <a:off x="3746500" y="1312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75</xdr:row>
      <xdr:rowOff>39158</xdr:rowOff>
    </xdr:from>
    <xdr:ext cx="534377" cy="259045"/>
    <xdr:sp macro="" textlink="">
      <xdr:nvSpPr>
        <xdr:cNvPr id="178" name="テキスト ボックス 177">
          <a:extLst>
            <a:ext uri="{FF2B5EF4-FFF2-40B4-BE49-F238E27FC236}">
              <a16:creationId xmlns:a16="http://schemas.microsoft.com/office/drawing/2014/main" xmlns="" id="{00000000-0008-0000-0700-0000B2000000}"/>
            </a:ext>
          </a:extLst>
        </xdr:cNvPr>
        <xdr:cNvSpPr txBox="1"/>
      </xdr:nvSpPr>
      <xdr:spPr>
        <a:xfrm>
          <a:off x="3517411" y="1289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39573</xdr:rowOff>
    </xdr:from>
    <xdr:to>
      <xdr:col>4</xdr:col>
      <xdr:colOff>155575</xdr:colOff>
      <xdr:row>78</xdr:row>
      <xdr:rowOff>150940</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019300" y="13412673"/>
          <a:ext cx="889000" cy="1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70</xdr:row>
      <xdr:rowOff>111151</xdr:rowOff>
    </xdr:from>
    <xdr:to>
      <xdr:col>4</xdr:col>
      <xdr:colOff>206375</xdr:colOff>
      <xdr:row>71</xdr:row>
      <xdr:rowOff>41301</xdr:rowOff>
    </xdr:to>
    <xdr:sp macro="" textlink="">
      <xdr:nvSpPr>
        <xdr:cNvPr id="180" name="フローチャート : 判断 179">
          <a:extLst>
            <a:ext uri="{FF2B5EF4-FFF2-40B4-BE49-F238E27FC236}">
              <a16:creationId xmlns:a16="http://schemas.microsoft.com/office/drawing/2014/main" xmlns="" id="{00000000-0008-0000-0700-0000B4000000}"/>
            </a:ext>
          </a:extLst>
        </xdr:cNvPr>
        <xdr:cNvSpPr/>
      </xdr:nvSpPr>
      <xdr:spPr>
        <a:xfrm>
          <a:off x="2857500" y="1211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57828</xdr:rowOff>
    </xdr:from>
    <xdr:ext cx="534377"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2641111" y="118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84150</xdr:rowOff>
    </xdr:from>
    <xdr:to>
      <xdr:col>2</xdr:col>
      <xdr:colOff>638175</xdr:colOff>
      <xdr:row>78</xdr:row>
      <xdr:rowOff>150940</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a:off x="1130300" y="13457250"/>
          <a:ext cx="889000" cy="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105245</xdr:rowOff>
    </xdr:from>
    <xdr:to>
      <xdr:col>3</xdr:col>
      <xdr:colOff>3175</xdr:colOff>
      <xdr:row>77</xdr:row>
      <xdr:rowOff>35395</xdr:rowOff>
    </xdr:to>
    <xdr:sp macro="" textlink="">
      <xdr:nvSpPr>
        <xdr:cNvPr id="183" name="フローチャート : 判断 182">
          <a:extLst>
            <a:ext uri="{FF2B5EF4-FFF2-40B4-BE49-F238E27FC236}">
              <a16:creationId xmlns:a16="http://schemas.microsoft.com/office/drawing/2014/main" xmlns="" id="{00000000-0008-0000-0700-0000B7000000}"/>
            </a:ext>
          </a:extLst>
        </xdr:cNvPr>
        <xdr:cNvSpPr/>
      </xdr:nvSpPr>
      <xdr:spPr>
        <a:xfrm>
          <a:off x="19685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51922</xdr:rowOff>
    </xdr:from>
    <xdr:ext cx="534377"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1752111" y="129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49276</xdr:rowOff>
    </xdr:from>
    <xdr:to>
      <xdr:col>1</xdr:col>
      <xdr:colOff>485775</xdr:colOff>
      <xdr:row>76</xdr:row>
      <xdr:rowOff>150876</xdr:rowOff>
    </xdr:to>
    <xdr:sp macro="" textlink="">
      <xdr:nvSpPr>
        <xdr:cNvPr id="185" name="フローチャート : 判断 184">
          <a:extLst>
            <a:ext uri="{FF2B5EF4-FFF2-40B4-BE49-F238E27FC236}">
              <a16:creationId xmlns:a16="http://schemas.microsoft.com/office/drawing/2014/main" xmlns="" id="{00000000-0008-0000-0700-0000B9000000}"/>
            </a:ext>
          </a:extLst>
        </xdr:cNvPr>
        <xdr:cNvSpPr/>
      </xdr:nvSpPr>
      <xdr:spPr>
        <a:xfrm>
          <a:off x="1079500" y="1307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167403</xdr:rowOff>
    </xdr:from>
    <xdr:ext cx="534377"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863111" y="1285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12891</xdr:rowOff>
    </xdr:from>
    <xdr:to>
      <xdr:col>6</xdr:col>
      <xdr:colOff>561975</xdr:colOff>
      <xdr:row>77</xdr:row>
      <xdr:rowOff>114491</xdr:rowOff>
    </xdr:to>
    <xdr:sp macro="" textlink="">
      <xdr:nvSpPr>
        <xdr:cNvPr id="192" name="円/楕円 191">
          <a:extLst>
            <a:ext uri="{FF2B5EF4-FFF2-40B4-BE49-F238E27FC236}">
              <a16:creationId xmlns:a16="http://schemas.microsoft.com/office/drawing/2014/main" xmlns="" id="{00000000-0008-0000-0700-0000C0000000}"/>
            </a:ext>
          </a:extLst>
        </xdr:cNvPr>
        <xdr:cNvSpPr/>
      </xdr:nvSpPr>
      <xdr:spPr>
        <a:xfrm>
          <a:off x="4584700" y="1321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99268</xdr:rowOff>
    </xdr:from>
    <xdr:ext cx="534377" cy="259045"/>
    <xdr:sp macro="" textlink="">
      <xdr:nvSpPr>
        <xdr:cNvPr id="193" name="民生費該当値テキスト">
          <a:extLst>
            <a:ext uri="{FF2B5EF4-FFF2-40B4-BE49-F238E27FC236}">
              <a16:creationId xmlns:a16="http://schemas.microsoft.com/office/drawing/2014/main" xmlns="" id="{00000000-0008-0000-0700-0000C1000000}"/>
            </a:ext>
          </a:extLst>
        </xdr:cNvPr>
        <xdr:cNvSpPr txBox="1"/>
      </xdr:nvSpPr>
      <xdr:spPr>
        <a:xfrm>
          <a:off x="4686300" y="1312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58,495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35027</xdr:rowOff>
    </xdr:from>
    <xdr:to>
      <xdr:col>5</xdr:col>
      <xdr:colOff>409575</xdr:colOff>
      <xdr:row>77</xdr:row>
      <xdr:rowOff>136627</xdr:rowOff>
    </xdr:to>
    <xdr:sp macro="" textlink="">
      <xdr:nvSpPr>
        <xdr:cNvPr id="194" name="円/楕円 193">
          <a:extLst>
            <a:ext uri="{FF2B5EF4-FFF2-40B4-BE49-F238E27FC236}">
              <a16:creationId xmlns:a16="http://schemas.microsoft.com/office/drawing/2014/main" xmlns="" id="{00000000-0008-0000-0700-0000C2000000}"/>
            </a:ext>
          </a:extLst>
        </xdr:cNvPr>
        <xdr:cNvSpPr/>
      </xdr:nvSpPr>
      <xdr:spPr>
        <a:xfrm>
          <a:off x="3746500" y="1323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127754</xdr:rowOff>
    </xdr:from>
    <xdr:ext cx="534377"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3517411" y="1332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57,914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160223</xdr:rowOff>
    </xdr:from>
    <xdr:to>
      <xdr:col>4</xdr:col>
      <xdr:colOff>206375</xdr:colOff>
      <xdr:row>78</xdr:row>
      <xdr:rowOff>90373</xdr:rowOff>
    </xdr:to>
    <xdr:sp macro="" textlink="">
      <xdr:nvSpPr>
        <xdr:cNvPr id="196" name="円/楕円 195">
          <a:extLst>
            <a:ext uri="{FF2B5EF4-FFF2-40B4-BE49-F238E27FC236}">
              <a16:creationId xmlns:a16="http://schemas.microsoft.com/office/drawing/2014/main" xmlns="" id="{00000000-0008-0000-0700-0000C4000000}"/>
            </a:ext>
          </a:extLst>
        </xdr:cNvPr>
        <xdr:cNvSpPr/>
      </xdr:nvSpPr>
      <xdr:spPr>
        <a:xfrm>
          <a:off x="2857500" y="133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81500</xdr:rowOff>
    </xdr:from>
    <xdr:ext cx="534377"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2641111" y="134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54,628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100140</xdr:rowOff>
    </xdr:from>
    <xdr:to>
      <xdr:col>3</xdr:col>
      <xdr:colOff>3175</xdr:colOff>
      <xdr:row>79</xdr:row>
      <xdr:rowOff>30290</xdr:rowOff>
    </xdr:to>
    <xdr:sp macro="" textlink="">
      <xdr:nvSpPr>
        <xdr:cNvPr id="198" name="円/楕円 197">
          <a:extLst>
            <a:ext uri="{FF2B5EF4-FFF2-40B4-BE49-F238E27FC236}">
              <a16:creationId xmlns:a16="http://schemas.microsoft.com/office/drawing/2014/main" xmlns="" id="{00000000-0008-0000-0700-0000C6000000}"/>
            </a:ext>
          </a:extLst>
        </xdr:cNvPr>
        <xdr:cNvSpPr/>
      </xdr:nvSpPr>
      <xdr:spPr>
        <a:xfrm>
          <a:off x="1968500" y="134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21417</xdr:rowOff>
    </xdr:from>
    <xdr:ext cx="534377"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1752111" y="1356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33350</xdr:rowOff>
    </xdr:from>
    <xdr:to>
      <xdr:col>1</xdr:col>
      <xdr:colOff>485775</xdr:colOff>
      <xdr:row>78</xdr:row>
      <xdr:rowOff>134950</xdr:rowOff>
    </xdr:to>
    <xdr:sp macro="" textlink="">
      <xdr:nvSpPr>
        <xdr:cNvPr id="200" name="円/楕円 199">
          <a:extLst>
            <a:ext uri="{FF2B5EF4-FFF2-40B4-BE49-F238E27FC236}">
              <a16:creationId xmlns:a16="http://schemas.microsoft.com/office/drawing/2014/main" xmlns="" id="{00000000-0008-0000-0700-0000C8000000}"/>
            </a:ext>
          </a:extLst>
        </xdr:cNvPr>
        <xdr:cNvSpPr/>
      </xdr:nvSpPr>
      <xdr:spPr>
        <a:xfrm>
          <a:off x="1079500" y="134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126077</xdr:rowOff>
    </xdr:from>
    <xdr:ext cx="534377"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863111" y="1349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a:extLst>
            <a:ext uri="{FF2B5EF4-FFF2-40B4-BE49-F238E27FC236}">
              <a16:creationId xmlns:a16="http://schemas.microsoft.com/office/drawing/2014/main" xmlns=""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10" name="テキスト ボックス 209">
          <a:extLst>
            <a:ext uri="{FF2B5EF4-FFF2-40B4-BE49-F238E27FC236}">
              <a16:creationId xmlns:a16="http://schemas.microsoft.com/office/drawing/2014/main" xmlns="" id="{00000000-0008-0000-0700-0000D2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a:extLst>
            <a:ext uri="{FF2B5EF4-FFF2-40B4-BE49-F238E27FC236}">
              <a16:creationId xmlns:a16="http://schemas.microsoft.com/office/drawing/2014/main" xmlns=""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80569</xdr:rowOff>
    </xdr:from>
    <xdr:to>
      <xdr:col>6</xdr:col>
      <xdr:colOff>510540</xdr:colOff>
      <xdr:row>98</xdr:row>
      <xdr:rowOff>117450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flipV="1">
          <a:off x="4633595" y="15682519"/>
          <a:ext cx="1270" cy="123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121277</xdr:rowOff>
    </xdr:from>
    <xdr:ext cx="534377" cy="259045"/>
    <xdr:sp macro="" textlink="">
      <xdr:nvSpPr>
        <xdr:cNvPr id="225" name="衛生費最小値テキスト">
          <a:extLst>
            <a:ext uri="{FF2B5EF4-FFF2-40B4-BE49-F238E27FC236}">
              <a16:creationId xmlns:a16="http://schemas.microsoft.com/office/drawing/2014/main" xmlns="" id="{00000000-0008-0000-0700-0000E1000000}"/>
            </a:ext>
          </a:extLst>
        </xdr:cNvPr>
        <xdr:cNvSpPr txBox="1"/>
      </xdr:nvSpPr>
      <xdr:spPr>
        <a:xfrm>
          <a:off x="4686300" y="169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11,292</a:t>
          </a:r>
          <a:endParaRPr kumimoji="1" lang="ja-JP" altLang="en-US" sz="1000" b="1">
            <a:latin typeface="ＭＳ Ｐゴシック"/>
          </a:endParaRPr>
        </a:p>
      </xdr:txBody>
    </xdr:sp>
    <xdr:clientData/>
  </xdr:oneCellAnchor>
  <xdr:twoCellAnchor>
    <xdr:from>
      <xdr:col>6</xdr:col>
      <xdr:colOff>422275</xdr:colOff>
      <xdr:row>98</xdr:row>
      <xdr:rowOff>117450</xdr:rowOff>
    </xdr:from>
    <xdr:to>
      <xdr:col>6</xdr:col>
      <xdr:colOff>600075</xdr:colOff>
      <xdr:row>98</xdr:row>
      <xdr:rowOff>117450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69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27246</xdr:rowOff>
    </xdr:from>
    <xdr:ext cx="534377" cy="259045"/>
    <xdr:sp macro="" textlink="">
      <xdr:nvSpPr>
        <xdr:cNvPr id="227" name="衛生費最大値テキスト">
          <a:extLst>
            <a:ext uri="{FF2B5EF4-FFF2-40B4-BE49-F238E27FC236}">
              <a16:creationId xmlns:a16="http://schemas.microsoft.com/office/drawing/2014/main" xmlns="" id="{00000000-0008-0000-0700-0000E3000000}"/>
            </a:ext>
          </a:extLst>
        </xdr:cNvPr>
        <xdr:cNvSpPr txBox="1"/>
      </xdr:nvSpPr>
      <xdr:spPr>
        <a:xfrm>
          <a:off x="4686300" y="1545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27,526</a:t>
          </a:r>
          <a:endParaRPr kumimoji="1" lang="ja-JP" altLang="en-US" sz="1000" b="1">
            <a:latin typeface="ＭＳ Ｐゴシック"/>
          </a:endParaRPr>
        </a:p>
      </xdr:txBody>
    </xdr:sp>
    <xdr:clientData/>
  </xdr:oneCellAnchor>
  <xdr:twoCellAnchor>
    <xdr:from>
      <xdr:col>6</xdr:col>
      <xdr:colOff>422275</xdr:colOff>
      <xdr:row>91</xdr:row>
      <xdr:rowOff>80569</xdr:rowOff>
    </xdr:from>
    <xdr:to>
      <xdr:col>6</xdr:col>
      <xdr:colOff>600075</xdr:colOff>
      <xdr:row>91</xdr:row>
      <xdr:rowOff>80569</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568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80569</xdr:rowOff>
    </xdr:from>
    <xdr:to>
      <xdr:col>6</xdr:col>
      <xdr:colOff>511175</xdr:colOff>
      <xdr:row>94</xdr:row>
      <xdr:rowOff>5435</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3797300" y="15682519"/>
          <a:ext cx="838200" cy="43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88129</xdr:rowOff>
    </xdr:from>
    <xdr:ext cx="534377" cy="259045"/>
    <xdr:sp macro="" textlink="">
      <xdr:nvSpPr>
        <xdr:cNvPr id="230" name="衛生費平均値テキスト">
          <a:extLst>
            <a:ext uri="{FF2B5EF4-FFF2-40B4-BE49-F238E27FC236}">
              <a16:creationId xmlns:a16="http://schemas.microsoft.com/office/drawing/2014/main" xmlns="" id="{00000000-0008-0000-0700-0000E6000000}"/>
            </a:ext>
          </a:extLst>
        </xdr:cNvPr>
        <xdr:cNvSpPr txBox="1"/>
      </xdr:nvSpPr>
      <xdr:spPr>
        <a:xfrm>
          <a:off x="4686300" y="1654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15,227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109702</xdr:rowOff>
    </xdr:from>
    <xdr:to>
      <xdr:col>6</xdr:col>
      <xdr:colOff>561975</xdr:colOff>
      <xdr:row>97</xdr:row>
      <xdr:rowOff>39852</xdr:rowOff>
    </xdr:to>
    <xdr:sp macro="" textlink="">
      <xdr:nvSpPr>
        <xdr:cNvPr id="231" name="フローチャート : 判断 230">
          <a:extLst>
            <a:ext uri="{FF2B5EF4-FFF2-40B4-BE49-F238E27FC236}">
              <a16:creationId xmlns:a16="http://schemas.microsoft.com/office/drawing/2014/main" xmlns="" id="{00000000-0008-0000-0700-0000E7000000}"/>
            </a:ext>
          </a:extLst>
        </xdr:cNvPr>
        <xdr:cNvSpPr/>
      </xdr:nvSpPr>
      <xdr:spPr>
        <a:xfrm>
          <a:off x="4584700" y="165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5435</xdr:rowOff>
    </xdr:from>
    <xdr:to>
      <xdr:col>5</xdr:col>
      <xdr:colOff>358775</xdr:colOff>
      <xdr:row>97</xdr:row>
      <xdr:rowOff>29057</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2908300" y="16121735"/>
          <a:ext cx="889000" cy="53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61392</xdr:rowOff>
    </xdr:from>
    <xdr:to>
      <xdr:col>5</xdr:col>
      <xdr:colOff>409575</xdr:colOff>
      <xdr:row>96</xdr:row>
      <xdr:rowOff>162992</xdr:rowOff>
    </xdr:to>
    <xdr:sp macro="" textlink="">
      <xdr:nvSpPr>
        <xdr:cNvPr id="233" name="フローチャート : 判断 232">
          <a:extLst>
            <a:ext uri="{FF2B5EF4-FFF2-40B4-BE49-F238E27FC236}">
              <a16:creationId xmlns:a16="http://schemas.microsoft.com/office/drawing/2014/main" xmlns="" id="{00000000-0008-0000-0700-0000E9000000}"/>
            </a:ext>
          </a:extLst>
        </xdr:cNvPr>
        <xdr:cNvSpPr/>
      </xdr:nvSpPr>
      <xdr:spPr>
        <a:xfrm>
          <a:off x="3746500" y="165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154119</xdr:rowOff>
    </xdr:from>
    <xdr:ext cx="534377"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3517411" y="166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147473</xdr:rowOff>
    </xdr:from>
    <xdr:to>
      <xdr:col>4</xdr:col>
      <xdr:colOff>155575</xdr:colOff>
      <xdr:row>97</xdr:row>
      <xdr:rowOff>29057</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2019300" y="16606673"/>
          <a:ext cx="889000" cy="5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32893</xdr:rowOff>
    </xdr:from>
    <xdr:to>
      <xdr:col>4</xdr:col>
      <xdr:colOff>206375</xdr:colOff>
      <xdr:row>96</xdr:row>
      <xdr:rowOff>134493</xdr:rowOff>
    </xdr:to>
    <xdr:sp macro="" textlink="">
      <xdr:nvSpPr>
        <xdr:cNvPr id="236" name="フローチャート : 判断 235">
          <a:extLst>
            <a:ext uri="{FF2B5EF4-FFF2-40B4-BE49-F238E27FC236}">
              <a16:creationId xmlns:a16="http://schemas.microsoft.com/office/drawing/2014/main" xmlns="" id="{00000000-0008-0000-0700-0000EC000000}"/>
            </a:ext>
          </a:extLst>
        </xdr:cNvPr>
        <xdr:cNvSpPr/>
      </xdr:nvSpPr>
      <xdr:spPr>
        <a:xfrm>
          <a:off x="28575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151020</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2641111" y="1626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147473</xdr:rowOff>
    </xdr:from>
    <xdr:to>
      <xdr:col>2</xdr:col>
      <xdr:colOff>638175</xdr:colOff>
      <xdr:row>97</xdr:row>
      <xdr:rowOff>10540</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1130300" y="16606673"/>
          <a:ext cx="889000" cy="3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71298</xdr:rowOff>
    </xdr:from>
    <xdr:to>
      <xdr:col>3</xdr:col>
      <xdr:colOff>3175</xdr:colOff>
      <xdr:row>96</xdr:row>
      <xdr:rowOff>1448</xdr:rowOff>
    </xdr:to>
    <xdr:sp macro="" textlink="">
      <xdr:nvSpPr>
        <xdr:cNvPr id="239" name="フローチャート : 判断 238">
          <a:extLst>
            <a:ext uri="{FF2B5EF4-FFF2-40B4-BE49-F238E27FC236}">
              <a16:creationId xmlns:a16="http://schemas.microsoft.com/office/drawing/2014/main" xmlns="" id="{00000000-0008-0000-0700-0000EF000000}"/>
            </a:ext>
          </a:extLst>
        </xdr:cNvPr>
        <xdr:cNvSpPr/>
      </xdr:nvSpPr>
      <xdr:spPr>
        <a:xfrm>
          <a:off x="1968500" y="1635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17975</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1752111" y="161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118999</xdr:rowOff>
    </xdr:from>
    <xdr:to>
      <xdr:col>1</xdr:col>
      <xdr:colOff>485775</xdr:colOff>
      <xdr:row>96</xdr:row>
      <xdr:rowOff>49149</xdr:rowOff>
    </xdr:to>
    <xdr:sp macro="" textlink="">
      <xdr:nvSpPr>
        <xdr:cNvPr id="241" name="フローチャート : 判断 240">
          <a:extLst>
            <a:ext uri="{FF2B5EF4-FFF2-40B4-BE49-F238E27FC236}">
              <a16:creationId xmlns:a16="http://schemas.microsoft.com/office/drawing/2014/main" xmlns="" id="{00000000-0008-0000-0700-0000F1000000}"/>
            </a:ext>
          </a:extLst>
        </xdr:cNvPr>
        <xdr:cNvSpPr/>
      </xdr:nvSpPr>
      <xdr:spPr>
        <a:xfrm>
          <a:off x="1079500" y="1640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65676</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863111" y="1618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29769</xdr:rowOff>
    </xdr:from>
    <xdr:to>
      <xdr:col>6</xdr:col>
      <xdr:colOff>561975</xdr:colOff>
      <xdr:row>91</xdr:row>
      <xdr:rowOff>131369</xdr:rowOff>
    </xdr:to>
    <xdr:sp macro="" textlink="">
      <xdr:nvSpPr>
        <xdr:cNvPr id="248" name="円/楕円 247">
          <a:extLst>
            <a:ext uri="{FF2B5EF4-FFF2-40B4-BE49-F238E27FC236}">
              <a16:creationId xmlns:a16="http://schemas.microsoft.com/office/drawing/2014/main" xmlns="" id="{00000000-0008-0000-0700-0000F8000000}"/>
            </a:ext>
          </a:extLst>
        </xdr:cNvPr>
        <xdr:cNvSpPr/>
      </xdr:nvSpPr>
      <xdr:spPr>
        <a:xfrm>
          <a:off x="4584700" y="156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154246</xdr:rowOff>
    </xdr:from>
    <xdr:ext cx="534377" cy="259045"/>
    <xdr:sp macro="" textlink="">
      <xdr:nvSpPr>
        <xdr:cNvPr id="249" name="衛生費該当値テキスト">
          <a:extLst>
            <a:ext uri="{FF2B5EF4-FFF2-40B4-BE49-F238E27FC236}">
              <a16:creationId xmlns:a16="http://schemas.microsoft.com/office/drawing/2014/main" xmlns="" id="{00000000-0008-0000-0700-0000F9000000}"/>
            </a:ext>
          </a:extLst>
        </xdr:cNvPr>
        <xdr:cNvSpPr txBox="1"/>
      </xdr:nvSpPr>
      <xdr:spPr>
        <a:xfrm>
          <a:off x="4686300" y="1558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27,526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126085</xdr:rowOff>
    </xdr:from>
    <xdr:to>
      <xdr:col>5</xdr:col>
      <xdr:colOff>409575</xdr:colOff>
      <xdr:row>94</xdr:row>
      <xdr:rowOff>56235</xdr:rowOff>
    </xdr:to>
    <xdr:sp macro="" textlink="">
      <xdr:nvSpPr>
        <xdr:cNvPr id="250" name="円/楕円 249">
          <a:extLst>
            <a:ext uri="{FF2B5EF4-FFF2-40B4-BE49-F238E27FC236}">
              <a16:creationId xmlns:a16="http://schemas.microsoft.com/office/drawing/2014/main" xmlns="" id="{00000000-0008-0000-0700-0000FA000000}"/>
            </a:ext>
          </a:extLst>
        </xdr:cNvPr>
        <xdr:cNvSpPr/>
      </xdr:nvSpPr>
      <xdr:spPr>
        <a:xfrm>
          <a:off x="3746500" y="160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92</xdr:row>
      <xdr:rowOff>72762</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517411" y="158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149707</xdr:rowOff>
    </xdr:from>
    <xdr:to>
      <xdr:col>4</xdr:col>
      <xdr:colOff>206375</xdr:colOff>
      <xdr:row>97</xdr:row>
      <xdr:rowOff>79857</xdr:rowOff>
    </xdr:to>
    <xdr:sp macro="" textlink="">
      <xdr:nvSpPr>
        <xdr:cNvPr id="252" name="円/楕円 251">
          <a:extLst>
            <a:ext uri="{FF2B5EF4-FFF2-40B4-BE49-F238E27FC236}">
              <a16:creationId xmlns:a16="http://schemas.microsoft.com/office/drawing/2014/main" xmlns="" id="{00000000-0008-0000-0700-0000FC000000}"/>
            </a:ext>
          </a:extLst>
        </xdr:cNvPr>
        <xdr:cNvSpPr/>
      </xdr:nvSpPr>
      <xdr:spPr>
        <a:xfrm>
          <a:off x="2857500" y="166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70984</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41111" y="1670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96673</xdr:rowOff>
    </xdr:from>
    <xdr:to>
      <xdr:col>3</xdr:col>
      <xdr:colOff>3175</xdr:colOff>
      <xdr:row>97</xdr:row>
      <xdr:rowOff>26823</xdr:rowOff>
    </xdr:to>
    <xdr:sp macro="" textlink="">
      <xdr:nvSpPr>
        <xdr:cNvPr id="254" name="円/楕円 253">
          <a:extLst>
            <a:ext uri="{FF2B5EF4-FFF2-40B4-BE49-F238E27FC236}">
              <a16:creationId xmlns:a16="http://schemas.microsoft.com/office/drawing/2014/main" xmlns="" id="{00000000-0008-0000-0700-0000FE000000}"/>
            </a:ext>
          </a:extLst>
        </xdr:cNvPr>
        <xdr:cNvSpPr/>
      </xdr:nvSpPr>
      <xdr:spPr>
        <a:xfrm>
          <a:off x="1968500" y="165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17950</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752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131190</xdr:rowOff>
    </xdr:from>
    <xdr:to>
      <xdr:col>1</xdr:col>
      <xdr:colOff>485775</xdr:colOff>
      <xdr:row>97</xdr:row>
      <xdr:rowOff>61340</xdr:rowOff>
    </xdr:to>
    <xdr:sp macro="" textlink="">
      <xdr:nvSpPr>
        <xdr:cNvPr id="256" name="円/楕円 255">
          <a:extLst>
            <a:ext uri="{FF2B5EF4-FFF2-40B4-BE49-F238E27FC236}">
              <a16:creationId xmlns:a16="http://schemas.microsoft.com/office/drawing/2014/main" xmlns="" id="{00000000-0008-0000-0700-000000010000}"/>
            </a:ext>
          </a:extLst>
        </xdr:cNvPr>
        <xdr:cNvSpPr/>
      </xdr:nvSpPr>
      <xdr:spPr>
        <a:xfrm>
          <a:off x="1079500" y="1659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52467</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863111" y="166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a:extLst>
            <a:ext uri="{FF2B5EF4-FFF2-40B4-BE49-F238E27FC236}">
              <a16:creationId xmlns:a16="http://schemas.microsoft.com/office/drawing/2014/main" xmlns=""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128105</xdr:rowOff>
    </xdr:from>
    <xdr:ext cx="467179" cy="259045"/>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a:extLst>
            <a:ext uri="{FF2B5EF4-FFF2-40B4-BE49-F238E27FC236}">
              <a16:creationId xmlns:a16="http://schemas.microsoft.com/office/drawing/2014/main" xmlns=""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167458</xdr:rowOff>
    </xdr:from>
    <xdr:to>
      <xdr:col>15</xdr:col>
      <xdr:colOff>180340</xdr:colOff>
      <xdr:row>39</xdr:row>
      <xdr:rowOff>129577</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flipV="1">
          <a:off x="10475595" y="5996758"/>
          <a:ext cx="1270" cy="81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133404</xdr:rowOff>
    </xdr:from>
    <xdr:ext cx="378565" cy="259045"/>
    <xdr:sp macro="" textlink="">
      <xdr:nvSpPr>
        <xdr:cNvPr id="283" name="労働費最小値テキスト">
          <a:extLst>
            <a:ext uri="{FF2B5EF4-FFF2-40B4-BE49-F238E27FC236}">
              <a16:creationId xmlns:a16="http://schemas.microsoft.com/office/drawing/2014/main" xmlns="" id="{00000000-0008-0000-0700-00001B010000}"/>
            </a:ext>
          </a:extLst>
        </xdr:cNvPr>
        <xdr:cNvSpPr txBox="1"/>
      </xdr:nvSpPr>
      <xdr:spPr>
        <a:xfrm>
          <a:off x="10528300" y="6819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15</xdr:col>
      <xdr:colOff>92075</xdr:colOff>
      <xdr:row>39</xdr:row>
      <xdr:rowOff>129577</xdr:rowOff>
    </xdr:from>
    <xdr:to>
      <xdr:col>15</xdr:col>
      <xdr:colOff>269875</xdr:colOff>
      <xdr:row>39</xdr:row>
      <xdr:rowOff>129577</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10388600" y="681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114135</xdr:rowOff>
    </xdr:from>
    <xdr:ext cx="469744" cy="259045"/>
    <xdr:sp macro="" textlink="">
      <xdr:nvSpPr>
        <xdr:cNvPr id="285" name="労働費最大値テキスト">
          <a:extLst>
            <a:ext uri="{FF2B5EF4-FFF2-40B4-BE49-F238E27FC236}">
              <a16:creationId xmlns:a16="http://schemas.microsoft.com/office/drawing/2014/main" xmlns="" id="{00000000-0008-0000-0700-00001D010000}"/>
            </a:ext>
          </a:extLst>
        </xdr:cNvPr>
        <xdr:cNvSpPr txBox="1"/>
      </xdr:nvSpPr>
      <xdr:spPr>
        <a:xfrm>
          <a:off x="10528300" y="577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3,415</a:t>
          </a:r>
          <a:endParaRPr kumimoji="1" lang="ja-JP" altLang="en-US" sz="1000" b="1">
            <a:latin typeface="ＭＳ Ｐゴシック"/>
          </a:endParaRPr>
        </a:p>
      </xdr:txBody>
    </xdr:sp>
    <xdr:clientData/>
  </xdr:oneCellAnchor>
  <xdr:twoCellAnchor>
    <xdr:from>
      <xdr:col>15</xdr:col>
      <xdr:colOff>92075</xdr:colOff>
      <xdr:row>34</xdr:row>
      <xdr:rowOff>167458</xdr:rowOff>
    </xdr:from>
    <xdr:to>
      <xdr:col>15</xdr:col>
      <xdr:colOff>269875</xdr:colOff>
      <xdr:row>34</xdr:row>
      <xdr:rowOff>167458</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599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42382</xdr:rowOff>
    </xdr:from>
    <xdr:to>
      <xdr:col>15</xdr:col>
      <xdr:colOff>180975</xdr:colOff>
      <xdr:row>39</xdr:row>
      <xdr:rowOff>129577</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9639300" y="6557482"/>
          <a:ext cx="838200" cy="25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63771</xdr:rowOff>
    </xdr:from>
    <xdr:ext cx="469744" cy="259045"/>
    <xdr:sp macro="" textlink="">
      <xdr:nvSpPr>
        <xdr:cNvPr id="288" name="労働費平均値テキスト">
          <a:extLst>
            <a:ext uri="{FF2B5EF4-FFF2-40B4-BE49-F238E27FC236}">
              <a16:creationId xmlns:a16="http://schemas.microsoft.com/office/drawing/2014/main" xmlns="" id="{00000000-0008-0000-0700-000020010000}"/>
            </a:ext>
          </a:extLst>
        </xdr:cNvPr>
        <xdr:cNvSpPr txBox="1"/>
      </xdr:nvSpPr>
      <xdr:spPr>
        <a:xfrm>
          <a:off x="10528300" y="6407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40894</xdr:rowOff>
    </xdr:from>
    <xdr:to>
      <xdr:col>15</xdr:col>
      <xdr:colOff>231775</xdr:colOff>
      <xdr:row>38</xdr:row>
      <xdr:rowOff>142494</xdr:rowOff>
    </xdr:to>
    <xdr:sp macro="" textlink="">
      <xdr:nvSpPr>
        <xdr:cNvPr id="289" name="フローチャート : 判断 288">
          <a:extLst>
            <a:ext uri="{FF2B5EF4-FFF2-40B4-BE49-F238E27FC236}">
              <a16:creationId xmlns:a16="http://schemas.microsoft.com/office/drawing/2014/main" xmlns="" id="{00000000-0008-0000-0700-000021010000}"/>
            </a:ext>
          </a:extLst>
        </xdr:cNvPr>
        <xdr:cNvSpPr/>
      </xdr:nvSpPr>
      <xdr:spPr>
        <a:xfrm>
          <a:off x="104267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42382</xdr:rowOff>
    </xdr:from>
    <xdr:to>
      <xdr:col>14</xdr:col>
      <xdr:colOff>28575</xdr:colOff>
      <xdr:row>38</xdr:row>
      <xdr:rowOff>155702</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8750300" y="6557482"/>
          <a:ext cx="889000" cy="1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113393</xdr:rowOff>
    </xdr:from>
    <xdr:to>
      <xdr:col>14</xdr:col>
      <xdr:colOff>79375</xdr:colOff>
      <xdr:row>38</xdr:row>
      <xdr:rowOff>43543</xdr:rowOff>
    </xdr:to>
    <xdr:sp macro="" textlink="">
      <xdr:nvSpPr>
        <xdr:cNvPr id="291" name="フローチャート : 判断 290">
          <a:extLst>
            <a:ext uri="{FF2B5EF4-FFF2-40B4-BE49-F238E27FC236}">
              <a16:creationId xmlns:a16="http://schemas.microsoft.com/office/drawing/2014/main" xmlns="" id="{00000000-0008-0000-0700-000023010000}"/>
            </a:ext>
          </a:extLst>
        </xdr:cNvPr>
        <xdr:cNvSpPr/>
      </xdr:nvSpPr>
      <xdr:spPr>
        <a:xfrm>
          <a:off x="9588500" y="645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60070</xdr:rowOff>
    </xdr:from>
    <xdr:ext cx="469744"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9391727" y="623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100838</xdr:rowOff>
    </xdr:from>
    <xdr:to>
      <xdr:col>12</xdr:col>
      <xdr:colOff>511175</xdr:colOff>
      <xdr:row>38</xdr:row>
      <xdr:rowOff>155702</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7861300" y="6101588"/>
          <a:ext cx="889000" cy="56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20646</xdr:rowOff>
    </xdr:from>
    <xdr:to>
      <xdr:col>12</xdr:col>
      <xdr:colOff>561975</xdr:colOff>
      <xdr:row>34</xdr:row>
      <xdr:rowOff>122246</xdr:rowOff>
    </xdr:to>
    <xdr:sp macro="" textlink="">
      <xdr:nvSpPr>
        <xdr:cNvPr id="294" name="フローチャート : 判断 293">
          <a:extLst>
            <a:ext uri="{FF2B5EF4-FFF2-40B4-BE49-F238E27FC236}">
              <a16:creationId xmlns:a16="http://schemas.microsoft.com/office/drawing/2014/main" xmlns="" id="{00000000-0008-0000-0700-000026010000}"/>
            </a:ext>
          </a:extLst>
        </xdr:cNvPr>
        <xdr:cNvSpPr/>
      </xdr:nvSpPr>
      <xdr:spPr>
        <a:xfrm>
          <a:off x="8699500" y="584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138773</xdr:rowOff>
    </xdr:from>
    <xdr:ext cx="469744"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8515427" y="562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3,709</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153089</xdr:rowOff>
    </xdr:from>
    <xdr:to>
      <xdr:col>11</xdr:col>
      <xdr:colOff>307975</xdr:colOff>
      <xdr:row>35</xdr:row>
      <xdr:rowOff>100838</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6972300" y="5639489"/>
          <a:ext cx="889000" cy="46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31</xdr:row>
      <xdr:rowOff>27831</xdr:rowOff>
    </xdr:from>
    <xdr:to>
      <xdr:col>11</xdr:col>
      <xdr:colOff>358775</xdr:colOff>
      <xdr:row>31</xdr:row>
      <xdr:rowOff>129431</xdr:rowOff>
    </xdr:to>
    <xdr:sp macro="" textlink="">
      <xdr:nvSpPr>
        <xdr:cNvPr id="297" name="フローチャート : 判断 296">
          <a:extLst>
            <a:ext uri="{FF2B5EF4-FFF2-40B4-BE49-F238E27FC236}">
              <a16:creationId xmlns:a16="http://schemas.microsoft.com/office/drawing/2014/main" xmlns="" id="{00000000-0008-0000-0700-000029010000}"/>
            </a:ext>
          </a:extLst>
        </xdr:cNvPr>
        <xdr:cNvSpPr/>
      </xdr:nvSpPr>
      <xdr:spPr>
        <a:xfrm>
          <a:off x="7810500" y="53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145958</xdr:rowOff>
    </xdr:from>
    <xdr:ext cx="469744"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7626427" y="511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67346</xdr:rowOff>
    </xdr:from>
    <xdr:to>
      <xdr:col>10</xdr:col>
      <xdr:colOff>155575</xdr:colOff>
      <xdr:row>30</xdr:row>
      <xdr:rowOff>168946</xdr:rowOff>
    </xdr:to>
    <xdr:sp macro="" textlink="">
      <xdr:nvSpPr>
        <xdr:cNvPr id="299" name="フローチャート : 判断 298">
          <a:extLst>
            <a:ext uri="{FF2B5EF4-FFF2-40B4-BE49-F238E27FC236}">
              <a16:creationId xmlns:a16="http://schemas.microsoft.com/office/drawing/2014/main" xmlns="" id="{00000000-0008-0000-0700-00002B010000}"/>
            </a:ext>
          </a:extLst>
        </xdr:cNvPr>
        <xdr:cNvSpPr/>
      </xdr:nvSpPr>
      <xdr:spPr>
        <a:xfrm>
          <a:off x="6921500" y="521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14023</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6737427" y="498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78777</xdr:rowOff>
    </xdr:from>
    <xdr:to>
      <xdr:col>15</xdr:col>
      <xdr:colOff>231775</xdr:colOff>
      <xdr:row>40</xdr:row>
      <xdr:rowOff>8927</xdr:rowOff>
    </xdr:to>
    <xdr:sp macro="" textlink="">
      <xdr:nvSpPr>
        <xdr:cNvPr id="306" name="円/楕円 305">
          <a:extLst>
            <a:ext uri="{FF2B5EF4-FFF2-40B4-BE49-F238E27FC236}">
              <a16:creationId xmlns:a16="http://schemas.microsoft.com/office/drawing/2014/main" xmlns="" id="{00000000-0008-0000-0700-000032010000}"/>
            </a:ext>
          </a:extLst>
        </xdr:cNvPr>
        <xdr:cNvSpPr/>
      </xdr:nvSpPr>
      <xdr:spPr>
        <a:xfrm>
          <a:off x="10426700" y="676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165154</xdr:rowOff>
    </xdr:from>
    <xdr:ext cx="378565" cy="259045"/>
    <xdr:sp macro="" textlink="">
      <xdr:nvSpPr>
        <xdr:cNvPr id="307" name="労働費該当値テキスト">
          <a:extLst>
            <a:ext uri="{FF2B5EF4-FFF2-40B4-BE49-F238E27FC236}">
              <a16:creationId xmlns:a16="http://schemas.microsoft.com/office/drawing/2014/main" xmlns="" id="{00000000-0008-0000-0700-000033010000}"/>
            </a:ext>
          </a:extLst>
        </xdr:cNvPr>
        <xdr:cNvSpPr txBox="1"/>
      </xdr:nvSpPr>
      <xdr:spPr>
        <a:xfrm>
          <a:off x="10528300" y="6680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163032</xdr:rowOff>
    </xdr:from>
    <xdr:to>
      <xdr:col>14</xdr:col>
      <xdr:colOff>79375</xdr:colOff>
      <xdr:row>38</xdr:row>
      <xdr:rowOff>93182</xdr:rowOff>
    </xdr:to>
    <xdr:sp macro="" textlink="">
      <xdr:nvSpPr>
        <xdr:cNvPr id="308" name="円/楕円 307">
          <a:extLst>
            <a:ext uri="{FF2B5EF4-FFF2-40B4-BE49-F238E27FC236}">
              <a16:creationId xmlns:a16="http://schemas.microsoft.com/office/drawing/2014/main" xmlns="" id="{00000000-0008-0000-0700-000034010000}"/>
            </a:ext>
          </a:extLst>
        </xdr:cNvPr>
        <xdr:cNvSpPr/>
      </xdr:nvSpPr>
      <xdr:spPr>
        <a:xfrm>
          <a:off x="9588500" y="650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84309</xdr:rowOff>
    </xdr:from>
    <xdr:ext cx="469744"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391727" y="659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104902</xdr:rowOff>
    </xdr:from>
    <xdr:to>
      <xdr:col>12</xdr:col>
      <xdr:colOff>561975</xdr:colOff>
      <xdr:row>39</xdr:row>
      <xdr:rowOff>35052</xdr:rowOff>
    </xdr:to>
    <xdr:sp macro="" textlink="">
      <xdr:nvSpPr>
        <xdr:cNvPr id="310" name="円/楕円 309">
          <a:extLst>
            <a:ext uri="{FF2B5EF4-FFF2-40B4-BE49-F238E27FC236}">
              <a16:creationId xmlns:a16="http://schemas.microsoft.com/office/drawing/2014/main" xmlns="" id="{00000000-0008-0000-0700-000036010000}"/>
            </a:ext>
          </a:extLst>
        </xdr:cNvPr>
        <xdr:cNvSpPr/>
      </xdr:nvSpPr>
      <xdr:spPr>
        <a:xfrm>
          <a:off x="8699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26179</xdr:rowOff>
    </xdr:from>
    <xdr:ext cx="469744"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15427" y="671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50038</xdr:rowOff>
    </xdr:from>
    <xdr:to>
      <xdr:col>11</xdr:col>
      <xdr:colOff>358775</xdr:colOff>
      <xdr:row>35</xdr:row>
      <xdr:rowOff>151638</xdr:rowOff>
    </xdr:to>
    <xdr:sp macro="" textlink="">
      <xdr:nvSpPr>
        <xdr:cNvPr id="312" name="円/楕円 311">
          <a:extLst>
            <a:ext uri="{FF2B5EF4-FFF2-40B4-BE49-F238E27FC236}">
              <a16:creationId xmlns:a16="http://schemas.microsoft.com/office/drawing/2014/main" xmlns="" id="{00000000-0008-0000-0700-000038010000}"/>
            </a:ext>
          </a:extLst>
        </xdr:cNvPr>
        <xdr:cNvSpPr/>
      </xdr:nvSpPr>
      <xdr:spPr>
        <a:xfrm>
          <a:off x="7810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142765</xdr:rowOff>
    </xdr:from>
    <xdr:ext cx="469744"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7626427"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3,094</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102289</xdr:rowOff>
    </xdr:from>
    <xdr:to>
      <xdr:col>10</xdr:col>
      <xdr:colOff>155575</xdr:colOff>
      <xdr:row>33</xdr:row>
      <xdr:rowOff>32439</xdr:rowOff>
    </xdr:to>
    <xdr:sp macro="" textlink="">
      <xdr:nvSpPr>
        <xdr:cNvPr id="314" name="円/楕円 313">
          <a:extLst>
            <a:ext uri="{FF2B5EF4-FFF2-40B4-BE49-F238E27FC236}">
              <a16:creationId xmlns:a16="http://schemas.microsoft.com/office/drawing/2014/main" xmlns="" id="{00000000-0008-0000-0700-00003A010000}"/>
            </a:ext>
          </a:extLst>
        </xdr:cNvPr>
        <xdr:cNvSpPr/>
      </xdr:nvSpPr>
      <xdr:spPr>
        <a:xfrm>
          <a:off x="6921500" y="558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23566</xdr:rowOff>
    </xdr:from>
    <xdr:ext cx="469744"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6737427" y="568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a:extLst>
            <a:ext uri="{FF2B5EF4-FFF2-40B4-BE49-F238E27FC236}">
              <a16:creationId xmlns:a16="http://schemas.microsoft.com/office/drawing/2014/main" xmlns=""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a:extLst>
            <a:ext uri="{FF2B5EF4-FFF2-40B4-BE49-F238E27FC236}">
              <a16:creationId xmlns:a16="http://schemas.microsoft.com/office/drawing/2014/main" xmlns=""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42850</xdr:rowOff>
    </xdr:from>
    <xdr:to>
      <xdr:col>15</xdr:col>
      <xdr:colOff>180340</xdr:colOff>
      <xdr:row>59</xdr:row>
      <xdr:rowOff>5207</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flipV="1">
          <a:off x="10475595" y="8786800"/>
          <a:ext cx="1270" cy="133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9034</xdr:rowOff>
    </xdr:from>
    <xdr:ext cx="534377" cy="259045"/>
    <xdr:sp macro="" textlink="">
      <xdr:nvSpPr>
        <xdr:cNvPr id="339" name="農林水産業費最小値テキスト">
          <a:extLst>
            <a:ext uri="{FF2B5EF4-FFF2-40B4-BE49-F238E27FC236}">
              <a16:creationId xmlns:a16="http://schemas.microsoft.com/office/drawing/2014/main" xmlns="" id="{00000000-0008-0000-0700-000053010000}"/>
            </a:ext>
          </a:extLst>
        </xdr:cNvPr>
        <xdr:cNvSpPr txBox="1"/>
      </xdr:nvSpPr>
      <xdr:spPr>
        <a:xfrm>
          <a:off x="10528300" y="1012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11,030</a:t>
          </a:r>
          <a:endParaRPr kumimoji="1" lang="ja-JP" altLang="en-US" sz="1000" b="1">
            <a:latin typeface="ＭＳ Ｐゴシック"/>
          </a:endParaRPr>
        </a:p>
      </xdr:txBody>
    </xdr:sp>
    <xdr:clientData/>
  </xdr:oneCellAnchor>
  <xdr:twoCellAnchor>
    <xdr:from>
      <xdr:col>15</xdr:col>
      <xdr:colOff>92075</xdr:colOff>
      <xdr:row>59</xdr:row>
      <xdr:rowOff>5207</xdr:rowOff>
    </xdr:from>
    <xdr:to>
      <xdr:col>15</xdr:col>
      <xdr:colOff>269875</xdr:colOff>
      <xdr:row>59</xdr:row>
      <xdr:rowOff>5207</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1012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160977</xdr:rowOff>
    </xdr:from>
    <xdr:ext cx="534377" cy="259045"/>
    <xdr:sp macro="" textlink="">
      <xdr:nvSpPr>
        <xdr:cNvPr id="341" name="農林水産業費最大値テキスト">
          <a:extLst>
            <a:ext uri="{FF2B5EF4-FFF2-40B4-BE49-F238E27FC236}">
              <a16:creationId xmlns:a16="http://schemas.microsoft.com/office/drawing/2014/main" xmlns="" id="{00000000-0008-0000-0700-000055010000}"/>
            </a:ext>
          </a:extLst>
        </xdr:cNvPr>
        <xdr:cNvSpPr txBox="1"/>
      </xdr:nvSpPr>
      <xdr:spPr>
        <a:xfrm>
          <a:off x="10528300" y="856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46,042</a:t>
          </a:r>
          <a:endParaRPr kumimoji="1" lang="ja-JP" altLang="en-US" sz="1000" b="1">
            <a:latin typeface="ＭＳ Ｐゴシック"/>
          </a:endParaRPr>
        </a:p>
      </xdr:txBody>
    </xdr:sp>
    <xdr:clientData/>
  </xdr:oneCellAnchor>
  <xdr:twoCellAnchor>
    <xdr:from>
      <xdr:col>15</xdr:col>
      <xdr:colOff>92075</xdr:colOff>
      <xdr:row>51</xdr:row>
      <xdr:rowOff>42850</xdr:rowOff>
    </xdr:from>
    <xdr:to>
      <xdr:col>15</xdr:col>
      <xdr:colOff>269875</xdr:colOff>
      <xdr:row>51</xdr:row>
      <xdr:rowOff>42850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878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166180</xdr:rowOff>
    </xdr:from>
    <xdr:to>
      <xdr:col>15</xdr:col>
      <xdr:colOff>180975</xdr:colOff>
      <xdr:row>59</xdr:row>
      <xdr:rowOff>5207</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9639300" y="9938830"/>
          <a:ext cx="838200" cy="18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46283</xdr:rowOff>
    </xdr:from>
    <xdr:ext cx="534377" cy="259045"/>
    <xdr:sp macro="" textlink="">
      <xdr:nvSpPr>
        <xdr:cNvPr id="344" name="農林水産業費平均値テキスト">
          <a:extLst>
            <a:ext uri="{FF2B5EF4-FFF2-40B4-BE49-F238E27FC236}">
              <a16:creationId xmlns:a16="http://schemas.microsoft.com/office/drawing/2014/main" xmlns="" id="{00000000-0008-0000-0700-000058010000}"/>
            </a:ext>
          </a:extLst>
        </xdr:cNvPr>
        <xdr:cNvSpPr txBox="1"/>
      </xdr:nvSpPr>
      <xdr:spPr>
        <a:xfrm>
          <a:off x="10528300" y="9133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31,719</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23406</xdr:rowOff>
    </xdr:from>
    <xdr:to>
      <xdr:col>15</xdr:col>
      <xdr:colOff>231775</xdr:colOff>
      <xdr:row>54</xdr:row>
      <xdr:rowOff>125006</xdr:rowOff>
    </xdr:to>
    <xdr:sp macro="" textlink="">
      <xdr:nvSpPr>
        <xdr:cNvPr id="345" name="フローチャート : 判断 344">
          <a:extLst>
            <a:ext uri="{FF2B5EF4-FFF2-40B4-BE49-F238E27FC236}">
              <a16:creationId xmlns:a16="http://schemas.microsoft.com/office/drawing/2014/main" xmlns="" id="{00000000-0008-0000-0700-000059010000}"/>
            </a:ext>
          </a:extLst>
        </xdr:cNvPr>
        <xdr:cNvSpPr/>
      </xdr:nvSpPr>
      <xdr:spPr>
        <a:xfrm>
          <a:off x="104267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166180</xdr:rowOff>
    </xdr:from>
    <xdr:to>
      <xdr:col>14</xdr:col>
      <xdr:colOff>28575</xdr:colOff>
      <xdr:row>58</xdr:row>
      <xdr:rowOff>153645</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8750300" y="9938830"/>
          <a:ext cx="889000" cy="15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91605</xdr:rowOff>
    </xdr:from>
    <xdr:to>
      <xdr:col>14</xdr:col>
      <xdr:colOff>79375</xdr:colOff>
      <xdr:row>55</xdr:row>
      <xdr:rowOff>21755</xdr:rowOff>
    </xdr:to>
    <xdr:sp macro="" textlink="">
      <xdr:nvSpPr>
        <xdr:cNvPr id="347" name="フローチャート : 判断 346">
          <a:extLst>
            <a:ext uri="{FF2B5EF4-FFF2-40B4-BE49-F238E27FC236}">
              <a16:creationId xmlns:a16="http://schemas.microsoft.com/office/drawing/2014/main" xmlns="" id="{00000000-0008-0000-0700-00005B010000}"/>
            </a:ext>
          </a:extLst>
        </xdr:cNvPr>
        <xdr:cNvSpPr/>
      </xdr:nvSpPr>
      <xdr:spPr>
        <a:xfrm>
          <a:off x="9588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38282</xdr:rowOff>
    </xdr:from>
    <xdr:ext cx="534377"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9359411" y="91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29,929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113068</xdr:rowOff>
    </xdr:from>
    <xdr:to>
      <xdr:col>12</xdr:col>
      <xdr:colOff>511175</xdr:colOff>
      <xdr:row>58</xdr:row>
      <xdr:rowOff>153645</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7861300" y="10057168"/>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7480</xdr:rowOff>
    </xdr:from>
    <xdr:to>
      <xdr:col>12</xdr:col>
      <xdr:colOff>561975</xdr:colOff>
      <xdr:row>54</xdr:row>
      <xdr:rowOff>109080</xdr:rowOff>
    </xdr:to>
    <xdr:sp macro="" textlink="">
      <xdr:nvSpPr>
        <xdr:cNvPr id="350" name="フローチャート : 判断 349">
          <a:extLst>
            <a:ext uri="{FF2B5EF4-FFF2-40B4-BE49-F238E27FC236}">
              <a16:creationId xmlns:a16="http://schemas.microsoft.com/office/drawing/2014/main" xmlns="" id="{00000000-0008-0000-0700-00005E010000}"/>
            </a:ext>
          </a:extLst>
        </xdr:cNvPr>
        <xdr:cNvSpPr/>
      </xdr:nvSpPr>
      <xdr:spPr>
        <a:xfrm>
          <a:off x="8699500" y="926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125607</xdr:rowOff>
    </xdr:from>
    <xdr:ext cx="534377"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8483111" y="904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113068</xdr:rowOff>
    </xdr:from>
    <xdr:to>
      <xdr:col>11</xdr:col>
      <xdr:colOff>307975</xdr:colOff>
      <xdr:row>59</xdr:row>
      <xdr:rowOff>19571</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6972300" y="10057168"/>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51</xdr:row>
      <xdr:rowOff>131343</xdr:rowOff>
    </xdr:from>
    <xdr:to>
      <xdr:col>11</xdr:col>
      <xdr:colOff>358775</xdr:colOff>
      <xdr:row>52</xdr:row>
      <xdr:rowOff>61493</xdr:rowOff>
    </xdr:to>
    <xdr:sp macro="" textlink="">
      <xdr:nvSpPr>
        <xdr:cNvPr id="353" name="フローチャート : 判断 352">
          <a:extLst>
            <a:ext uri="{FF2B5EF4-FFF2-40B4-BE49-F238E27FC236}">
              <a16:creationId xmlns:a16="http://schemas.microsoft.com/office/drawing/2014/main" xmlns="" id="{00000000-0008-0000-0700-000061010000}"/>
            </a:ext>
          </a:extLst>
        </xdr:cNvPr>
        <xdr:cNvSpPr/>
      </xdr:nvSpPr>
      <xdr:spPr>
        <a:xfrm>
          <a:off x="7810500" y="887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78020</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7594111" y="865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64326</xdr:rowOff>
    </xdr:from>
    <xdr:to>
      <xdr:col>10</xdr:col>
      <xdr:colOff>155575</xdr:colOff>
      <xdr:row>53</xdr:row>
      <xdr:rowOff>165926</xdr:rowOff>
    </xdr:to>
    <xdr:sp macro="" textlink="">
      <xdr:nvSpPr>
        <xdr:cNvPr id="355" name="フローチャート : 判断 354">
          <a:extLst>
            <a:ext uri="{FF2B5EF4-FFF2-40B4-BE49-F238E27FC236}">
              <a16:creationId xmlns:a16="http://schemas.microsoft.com/office/drawing/2014/main" xmlns="" id="{00000000-0008-0000-0700-000063010000}"/>
            </a:ext>
          </a:extLst>
        </xdr:cNvPr>
        <xdr:cNvSpPr/>
      </xdr:nvSpPr>
      <xdr:spPr>
        <a:xfrm>
          <a:off x="6921500" y="91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11003</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6705111" y="89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125857</xdr:rowOff>
    </xdr:from>
    <xdr:to>
      <xdr:col>15</xdr:col>
      <xdr:colOff>231775</xdr:colOff>
      <xdr:row>59</xdr:row>
      <xdr:rowOff>56007</xdr:rowOff>
    </xdr:to>
    <xdr:sp macro="" textlink="">
      <xdr:nvSpPr>
        <xdr:cNvPr id="362" name="円/楕円 361">
          <a:extLst>
            <a:ext uri="{FF2B5EF4-FFF2-40B4-BE49-F238E27FC236}">
              <a16:creationId xmlns:a16="http://schemas.microsoft.com/office/drawing/2014/main" xmlns="" id="{00000000-0008-0000-0700-00006A010000}"/>
            </a:ext>
          </a:extLst>
        </xdr:cNvPr>
        <xdr:cNvSpPr/>
      </xdr:nvSpPr>
      <xdr:spPr>
        <a:xfrm>
          <a:off x="10426700" y="100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40784</xdr:rowOff>
    </xdr:from>
    <xdr:ext cx="534377" cy="259045"/>
    <xdr:sp macro="" textlink="">
      <xdr:nvSpPr>
        <xdr:cNvPr id="363" name="農林水産業費該当値テキスト">
          <a:extLst>
            <a:ext uri="{FF2B5EF4-FFF2-40B4-BE49-F238E27FC236}">
              <a16:creationId xmlns:a16="http://schemas.microsoft.com/office/drawing/2014/main" xmlns="" id="{00000000-0008-0000-0700-00006B010000}"/>
            </a:ext>
          </a:extLst>
        </xdr:cNvPr>
        <xdr:cNvSpPr txBox="1"/>
      </xdr:nvSpPr>
      <xdr:spPr>
        <a:xfrm>
          <a:off x="10528300" y="99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11,030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115380</xdr:rowOff>
    </xdr:from>
    <xdr:to>
      <xdr:col>14</xdr:col>
      <xdr:colOff>79375</xdr:colOff>
      <xdr:row>58</xdr:row>
      <xdr:rowOff>45530</xdr:rowOff>
    </xdr:to>
    <xdr:sp macro="" textlink="">
      <xdr:nvSpPr>
        <xdr:cNvPr id="364" name="円/楕円 363">
          <a:extLst>
            <a:ext uri="{FF2B5EF4-FFF2-40B4-BE49-F238E27FC236}">
              <a16:creationId xmlns:a16="http://schemas.microsoft.com/office/drawing/2014/main" xmlns="" id="{00000000-0008-0000-0700-00006C010000}"/>
            </a:ext>
          </a:extLst>
        </xdr:cNvPr>
        <xdr:cNvSpPr/>
      </xdr:nvSpPr>
      <xdr:spPr>
        <a:xfrm>
          <a:off x="9588500" y="988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36657</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9359411" y="998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102845</xdr:rowOff>
    </xdr:from>
    <xdr:to>
      <xdr:col>12</xdr:col>
      <xdr:colOff>561975</xdr:colOff>
      <xdr:row>59</xdr:row>
      <xdr:rowOff>32995</xdr:rowOff>
    </xdr:to>
    <xdr:sp macro="" textlink="">
      <xdr:nvSpPr>
        <xdr:cNvPr id="366" name="円/楕円 365">
          <a:extLst>
            <a:ext uri="{FF2B5EF4-FFF2-40B4-BE49-F238E27FC236}">
              <a16:creationId xmlns:a16="http://schemas.microsoft.com/office/drawing/2014/main" xmlns="" id="{00000000-0008-0000-0700-00006E010000}"/>
            </a:ext>
          </a:extLst>
        </xdr:cNvPr>
        <xdr:cNvSpPr/>
      </xdr:nvSpPr>
      <xdr:spPr>
        <a:xfrm>
          <a:off x="8699500" y="100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24122</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483111" y="1013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62268</xdr:rowOff>
    </xdr:from>
    <xdr:to>
      <xdr:col>11</xdr:col>
      <xdr:colOff>358775</xdr:colOff>
      <xdr:row>58</xdr:row>
      <xdr:rowOff>163868</xdr:rowOff>
    </xdr:to>
    <xdr:sp macro="" textlink="">
      <xdr:nvSpPr>
        <xdr:cNvPr id="368" name="円/楕円 367">
          <a:extLst>
            <a:ext uri="{FF2B5EF4-FFF2-40B4-BE49-F238E27FC236}">
              <a16:creationId xmlns:a16="http://schemas.microsoft.com/office/drawing/2014/main" xmlns="" id="{00000000-0008-0000-0700-000070010000}"/>
            </a:ext>
          </a:extLst>
        </xdr:cNvPr>
        <xdr:cNvSpPr/>
      </xdr:nvSpPr>
      <xdr:spPr>
        <a:xfrm>
          <a:off x="7810500" y="100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154995</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7594111" y="100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140221</xdr:rowOff>
    </xdr:from>
    <xdr:to>
      <xdr:col>10</xdr:col>
      <xdr:colOff>155575</xdr:colOff>
      <xdr:row>59</xdr:row>
      <xdr:rowOff>70371</xdr:rowOff>
    </xdr:to>
    <xdr:sp macro="" textlink="">
      <xdr:nvSpPr>
        <xdr:cNvPr id="370" name="円/楕円 369">
          <a:extLst>
            <a:ext uri="{FF2B5EF4-FFF2-40B4-BE49-F238E27FC236}">
              <a16:creationId xmlns:a16="http://schemas.microsoft.com/office/drawing/2014/main" xmlns="" id="{00000000-0008-0000-0700-000072010000}"/>
            </a:ext>
          </a:extLst>
        </xdr:cNvPr>
        <xdr:cNvSpPr/>
      </xdr:nvSpPr>
      <xdr:spPr>
        <a:xfrm>
          <a:off x="6921500" y="100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61498</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705111" y="101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a:extLst>
            <a:ext uri="{FF2B5EF4-FFF2-40B4-BE49-F238E27FC236}">
              <a16:creationId xmlns:a16="http://schemas.microsoft.com/office/drawing/2014/main" xmlns=""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xmlns=""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81473</xdr:rowOff>
    </xdr:from>
    <xdr:to>
      <xdr:col>15</xdr:col>
      <xdr:colOff>180340</xdr:colOff>
      <xdr:row>78</xdr:row>
      <xdr:rowOff>75301</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flipV="1">
          <a:off x="10475595" y="1208297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79128</xdr:rowOff>
    </xdr:from>
    <xdr:ext cx="469744" cy="259045"/>
    <xdr:sp macro="" textlink="">
      <xdr:nvSpPr>
        <xdr:cNvPr id="396" name="商工費最小値テキスト">
          <a:extLst>
            <a:ext uri="{FF2B5EF4-FFF2-40B4-BE49-F238E27FC236}">
              <a16:creationId xmlns:a16="http://schemas.microsoft.com/office/drawing/2014/main" xmlns="" id="{00000000-0008-0000-0700-00008C010000}"/>
            </a:ext>
          </a:extLst>
        </xdr:cNvPr>
        <xdr:cNvSpPr txBox="1"/>
      </xdr:nvSpPr>
      <xdr:spPr>
        <a:xfrm>
          <a:off x="10528300" y="1345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5,972</a:t>
          </a:r>
          <a:endParaRPr kumimoji="1" lang="ja-JP" altLang="en-US" sz="1000" b="1">
            <a:latin typeface="ＭＳ Ｐゴシック"/>
          </a:endParaRPr>
        </a:p>
      </xdr:txBody>
    </xdr:sp>
    <xdr:clientData/>
  </xdr:oneCellAnchor>
  <xdr:twoCellAnchor>
    <xdr:from>
      <xdr:col>15</xdr:col>
      <xdr:colOff>92075</xdr:colOff>
      <xdr:row>78</xdr:row>
      <xdr:rowOff>75301</xdr:rowOff>
    </xdr:from>
    <xdr:to>
      <xdr:col>15</xdr:col>
      <xdr:colOff>269875</xdr:colOff>
      <xdr:row>78</xdr:row>
      <xdr:rowOff>75301</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34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28150</xdr:rowOff>
    </xdr:from>
    <xdr:ext cx="534377" cy="259045"/>
    <xdr:sp macro="" textlink="">
      <xdr:nvSpPr>
        <xdr:cNvPr id="398" name="商工費最大値テキスト">
          <a:extLst>
            <a:ext uri="{FF2B5EF4-FFF2-40B4-BE49-F238E27FC236}">
              <a16:creationId xmlns:a16="http://schemas.microsoft.com/office/drawing/2014/main" xmlns="" id="{00000000-0008-0000-0700-00008E010000}"/>
            </a:ext>
          </a:extLst>
        </xdr:cNvPr>
        <xdr:cNvSpPr txBox="1"/>
      </xdr:nvSpPr>
      <xdr:spPr>
        <a:xfrm>
          <a:off x="10528300" y="1185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47,783</a:t>
          </a:r>
          <a:endParaRPr kumimoji="1" lang="ja-JP" altLang="en-US" sz="1000" b="1">
            <a:latin typeface="ＭＳ Ｐゴシック"/>
          </a:endParaRPr>
        </a:p>
      </xdr:txBody>
    </xdr:sp>
    <xdr:clientData/>
  </xdr:oneCellAnchor>
  <xdr:twoCellAnchor>
    <xdr:from>
      <xdr:col>15</xdr:col>
      <xdr:colOff>92075</xdr:colOff>
      <xdr:row>70</xdr:row>
      <xdr:rowOff>81473</xdr:rowOff>
    </xdr:from>
    <xdr:to>
      <xdr:col>15</xdr:col>
      <xdr:colOff>269875</xdr:colOff>
      <xdr:row>70</xdr:row>
      <xdr:rowOff>81473</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208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59004</xdr:rowOff>
    </xdr:from>
    <xdr:to>
      <xdr:col>15</xdr:col>
      <xdr:colOff>180975</xdr:colOff>
      <xdr:row>78</xdr:row>
      <xdr:rowOff>75301</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9639300" y="13432104"/>
          <a:ext cx="838200" cy="1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15569</xdr:rowOff>
    </xdr:from>
    <xdr:ext cx="534377" cy="259045"/>
    <xdr:sp macro="" textlink="">
      <xdr:nvSpPr>
        <xdr:cNvPr id="401" name="商工費平均値テキスト">
          <a:extLst>
            <a:ext uri="{FF2B5EF4-FFF2-40B4-BE49-F238E27FC236}">
              <a16:creationId xmlns:a16="http://schemas.microsoft.com/office/drawing/2014/main" xmlns="" id="{00000000-0008-0000-0700-000091010000}"/>
            </a:ext>
          </a:extLst>
        </xdr:cNvPr>
        <xdr:cNvSpPr txBox="1"/>
      </xdr:nvSpPr>
      <xdr:spPr>
        <a:xfrm>
          <a:off x="10528300" y="1253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164142</xdr:rowOff>
    </xdr:from>
    <xdr:to>
      <xdr:col>15</xdr:col>
      <xdr:colOff>231775</xdr:colOff>
      <xdr:row>74</xdr:row>
      <xdr:rowOff>94292</xdr:rowOff>
    </xdr:to>
    <xdr:sp macro="" textlink="">
      <xdr:nvSpPr>
        <xdr:cNvPr id="402" name="フローチャート : 判断 401">
          <a:extLst>
            <a:ext uri="{FF2B5EF4-FFF2-40B4-BE49-F238E27FC236}">
              <a16:creationId xmlns:a16="http://schemas.microsoft.com/office/drawing/2014/main" xmlns="" id="{00000000-0008-0000-0700-000092010000}"/>
            </a:ext>
          </a:extLst>
        </xdr:cNvPr>
        <xdr:cNvSpPr/>
      </xdr:nvSpPr>
      <xdr:spPr>
        <a:xfrm>
          <a:off x="10426700" y="1267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59004</xdr:rowOff>
    </xdr:from>
    <xdr:to>
      <xdr:col>14</xdr:col>
      <xdr:colOff>28575</xdr:colOff>
      <xdr:row>78</xdr:row>
      <xdr:rowOff>97180</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8750300" y="13432104"/>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116267</xdr:rowOff>
    </xdr:from>
    <xdr:to>
      <xdr:col>14</xdr:col>
      <xdr:colOff>79375</xdr:colOff>
      <xdr:row>74</xdr:row>
      <xdr:rowOff>46417</xdr:rowOff>
    </xdr:to>
    <xdr:sp macro="" textlink="">
      <xdr:nvSpPr>
        <xdr:cNvPr id="404" name="フローチャート : 判断 403">
          <a:extLst>
            <a:ext uri="{FF2B5EF4-FFF2-40B4-BE49-F238E27FC236}">
              <a16:creationId xmlns:a16="http://schemas.microsoft.com/office/drawing/2014/main" xmlns="" id="{00000000-0008-0000-0700-000094010000}"/>
            </a:ext>
          </a:extLst>
        </xdr:cNvPr>
        <xdr:cNvSpPr/>
      </xdr:nvSpPr>
      <xdr:spPr>
        <a:xfrm>
          <a:off x="9588500" y="126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62944</xdr:rowOff>
    </xdr:from>
    <xdr:ext cx="534377"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9359411" y="1240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97180</xdr:rowOff>
    </xdr:from>
    <xdr:to>
      <xdr:col>12</xdr:col>
      <xdr:colOff>511175</xdr:colOff>
      <xdr:row>78</xdr:row>
      <xdr:rowOff>136108</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7861300" y="13470280"/>
          <a:ext cx="889000" cy="3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72</xdr:row>
      <xdr:rowOff>66726</xdr:rowOff>
    </xdr:from>
    <xdr:to>
      <xdr:col>12</xdr:col>
      <xdr:colOff>561975</xdr:colOff>
      <xdr:row>72</xdr:row>
      <xdr:rowOff>168326</xdr:rowOff>
    </xdr:to>
    <xdr:sp macro="" textlink="">
      <xdr:nvSpPr>
        <xdr:cNvPr id="407" name="フローチャート : 判断 406">
          <a:extLst>
            <a:ext uri="{FF2B5EF4-FFF2-40B4-BE49-F238E27FC236}">
              <a16:creationId xmlns:a16="http://schemas.microsoft.com/office/drawing/2014/main" xmlns="" id="{00000000-0008-0000-0700-000097010000}"/>
            </a:ext>
          </a:extLst>
        </xdr:cNvPr>
        <xdr:cNvSpPr/>
      </xdr:nvSpPr>
      <xdr:spPr>
        <a:xfrm>
          <a:off x="8699500" y="124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13403</xdr:rowOff>
    </xdr:from>
    <xdr:ext cx="534377"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8483111" y="121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123828</xdr:rowOff>
    </xdr:from>
    <xdr:to>
      <xdr:col>11</xdr:col>
      <xdr:colOff>307975</xdr:colOff>
      <xdr:row>78</xdr:row>
      <xdr:rowOff>136108</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6972300" y="13496928"/>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72</xdr:row>
      <xdr:rowOff>24696</xdr:rowOff>
    </xdr:from>
    <xdr:to>
      <xdr:col>11</xdr:col>
      <xdr:colOff>358775</xdr:colOff>
      <xdr:row>72</xdr:row>
      <xdr:rowOff>126296</xdr:rowOff>
    </xdr:to>
    <xdr:sp macro="" textlink="">
      <xdr:nvSpPr>
        <xdr:cNvPr id="410" name="フローチャート : 判断 409">
          <a:extLst>
            <a:ext uri="{FF2B5EF4-FFF2-40B4-BE49-F238E27FC236}">
              <a16:creationId xmlns:a16="http://schemas.microsoft.com/office/drawing/2014/main" xmlns="" id="{00000000-0008-0000-0700-00009A010000}"/>
            </a:ext>
          </a:extLst>
        </xdr:cNvPr>
        <xdr:cNvSpPr/>
      </xdr:nvSpPr>
      <xdr:spPr>
        <a:xfrm>
          <a:off x="7810500" y="123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142823</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7594111" y="1214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53975</xdr:colOff>
      <xdr:row>72</xdr:row>
      <xdr:rowOff>21398</xdr:rowOff>
    </xdr:from>
    <xdr:to>
      <xdr:col>10</xdr:col>
      <xdr:colOff>155575</xdr:colOff>
      <xdr:row>72</xdr:row>
      <xdr:rowOff>122998</xdr:rowOff>
    </xdr:to>
    <xdr:sp macro="" textlink="">
      <xdr:nvSpPr>
        <xdr:cNvPr id="412" name="フローチャート : 判断 411">
          <a:extLst>
            <a:ext uri="{FF2B5EF4-FFF2-40B4-BE49-F238E27FC236}">
              <a16:creationId xmlns:a16="http://schemas.microsoft.com/office/drawing/2014/main" xmlns="" id="{00000000-0008-0000-0700-00009C010000}"/>
            </a:ext>
          </a:extLst>
        </xdr:cNvPr>
        <xdr:cNvSpPr/>
      </xdr:nvSpPr>
      <xdr:spPr>
        <a:xfrm>
          <a:off x="6921500" y="1236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139525</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6705111" y="1214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24501</xdr:rowOff>
    </xdr:from>
    <xdr:to>
      <xdr:col>15</xdr:col>
      <xdr:colOff>231775</xdr:colOff>
      <xdr:row>78</xdr:row>
      <xdr:rowOff>126101</xdr:rowOff>
    </xdr:to>
    <xdr:sp macro="" textlink="">
      <xdr:nvSpPr>
        <xdr:cNvPr id="419" name="円/楕円 418">
          <a:extLst>
            <a:ext uri="{FF2B5EF4-FFF2-40B4-BE49-F238E27FC236}">
              <a16:creationId xmlns:a16="http://schemas.microsoft.com/office/drawing/2014/main" xmlns="" id="{00000000-0008-0000-0700-0000A3010000}"/>
            </a:ext>
          </a:extLst>
        </xdr:cNvPr>
        <xdr:cNvSpPr/>
      </xdr:nvSpPr>
      <xdr:spPr>
        <a:xfrm>
          <a:off x="10426700" y="133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110878</xdr:rowOff>
    </xdr:from>
    <xdr:ext cx="469744" cy="259045"/>
    <xdr:sp macro="" textlink="">
      <xdr:nvSpPr>
        <xdr:cNvPr id="420" name="商工費該当値テキスト">
          <a:extLst>
            <a:ext uri="{FF2B5EF4-FFF2-40B4-BE49-F238E27FC236}">
              <a16:creationId xmlns:a16="http://schemas.microsoft.com/office/drawing/2014/main" xmlns="" id="{00000000-0008-0000-0700-0000A4010000}"/>
            </a:ext>
          </a:extLst>
        </xdr:cNvPr>
        <xdr:cNvSpPr txBox="1"/>
      </xdr:nvSpPr>
      <xdr:spPr>
        <a:xfrm>
          <a:off x="10528300" y="1331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8204</xdr:rowOff>
    </xdr:from>
    <xdr:to>
      <xdr:col>14</xdr:col>
      <xdr:colOff>79375</xdr:colOff>
      <xdr:row>78</xdr:row>
      <xdr:rowOff>109804</xdr:rowOff>
    </xdr:to>
    <xdr:sp macro="" textlink="">
      <xdr:nvSpPr>
        <xdr:cNvPr id="421" name="円/楕円 420">
          <a:extLst>
            <a:ext uri="{FF2B5EF4-FFF2-40B4-BE49-F238E27FC236}">
              <a16:creationId xmlns:a16="http://schemas.microsoft.com/office/drawing/2014/main" xmlns="" id="{00000000-0008-0000-0700-0000A5010000}"/>
            </a:ext>
          </a:extLst>
        </xdr:cNvPr>
        <xdr:cNvSpPr/>
      </xdr:nvSpPr>
      <xdr:spPr>
        <a:xfrm>
          <a:off x="9588500" y="133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100931</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9391727" y="1347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46380</xdr:rowOff>
    </xdr:from>
    <xdr:to>
      <xdr:col>12</xdr:col>
      <xdr:colOff>561975</xdr:colOff>
      <xdr:row>78</xdr:row>
      <xdr:rowOff>147980</xdr:rowOff>
    </xdr:to>
    <xdr:sp macro="" textlink="">
      <xdr:nvSpPr>
        <xdr:cNvPr id="423" name="円/楕円 422">
          <a:extLst>
            <a:ext uri="{FF2B5EF4-FFF2-40B4-BE49-F238E27FC236}">
              <a16:creationId xmlns:a16="http://schemas.microsoft.com/office/drawing/2014/main" xmlns="" id="{00000000-0008-0000-0700-0000A7010000}"/>
            </a:ext>
          </a:extLst>
        </xdr:cNvPr>
        <xdr:cNvSpPr/>
      </xdr:nvSpPr>
      <xdr:spPr>
        <a:xfrm>
          <a:off x="8699500" y="13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139107</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15427" y="135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85308</xdr:rowOff>
    </xdr:from>
    <xdr:to>
      <xdr:col>11</xdr:col>
      <xdr:colOff>358775</xdr:colOff>
      <xdr:row>79</xdr:row>
      <xdr:rowOff>15458</xdr:rowOff>
    </xdr:to>
    <xdr:sp macro="" textlink="">
      <xdr:nvSpPr>
        <xdr:cNvPr id="425" name="円/楕円 424">
          <a:extLst>
            <a:ext uri="{FF2B5EF4-FFF2-40B4-BE49-F238E27FC236}">
              <a16:creationId xmlns:a16="http://schemas.microsoft.com/office/drawing/2014/main" xmlns="" id="{00000000-0008-0000-0700-0000A9010000}"/>
            </a:ext>
          </a:extLst>
        </xdr:cNvPr>
        <xdr:cNvSpPr/>
      </xdr:nvSpPr>
      <xdr:spPr>
        <a:xfrm>
          <a:off x="7810500" y="134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6585</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626427" y="135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73028</xdr:rowOff>
    </xdr:from>
    <xdr:to>
      <xdr:col>10</xdr:col>
      <xdr:colOff>155575</xdr:colOff>
      <xdr:row>79</xdr:row>
      <xdr:rowOff>3178</xdr:rowOff>
    </xdr:to>
    <xdr:sp macro="" textlink="">
      <xdr:nvSpPr>
        <xdr:cNvPr id="427" name="円/楕円 426">
          <a:extLst>
            <a:ext uri="{FF2B5EF4-FFF2-40B4-BE49-F238E27FC236}">
              <a16:creationId xmlns:a16="http://schemas.microsoft.com/office/drawing/2014/main" xmlns="" id="{00000000-0008-0000-0700-0000AB010000}"/>
            </a:ext>
          </a:extLst>
        </xdr:cNvPr>
        <xdr:cNvSpPr/>
      </xdr:nvSpPr>
      <xdr:spPr>
        <a:xfrm>
          <a:off x="6921500" y="134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165755</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6737427" y="1353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a:extLst>
            <a:ext uri="{FF2B5EF4-FFF2-40B4-BE49-F238E27FC236}">
              <a16:creationId xmlns:a16="http://schemas.microsoft.com/office/drawing/2014/main" xmlns=""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a:extLst>
            <a:ext uri="{FF2B5EF4-FFF2-40B4-BE49-F238E27FC236}">
              <a16:creationId xmlns:a16="http://schemas.microsoft.com/office/drawing/2014/main" xmlns="" id="{00000000-0008-0000-07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a:extLst>
            <a:ext uri="{FF2B5EF4-FFF2-40B4-BE49-F238E27FC236}">
              <a16:creationId xmlns:a16="http://schemas.microsoft.com/office/drawing/2014/main" xmlns=""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100290</xdr:rowOff>
    </xdr:from>
    <xdr:to>
      <xdr:col>15</xdr:col>
      <xdr:colOff>180340</xdr:colOff>
      <xdr:row>98</xdr:row>
      <xdr:rowOff>113640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flipV="1">
          <a:off x="10475595" y="15702240"/>
          <a:ext cx="1270" cy="121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117467</xdr:rowOff>
    </xdr:from>
    <xdr:ext cx="534377" cy="259045"/>
    <xdr:sp macro="" textlink="">
      <xdr:nvSpPr>
        <xdr:cNvPr id="450" name="土木費最小値テキスト">
          <a:extLst>
            <a:ext uri="{FF2B5EF4-FFF2-40B4-BE49-F238E27FC236}">
              <a16:creationId xmlns:a16="http://schemas.microsoft.com/office/drawing/2014/main" xmlns="" id="{00000000-0008-0000-0700-0000C2010000}"/>
            </a:ext>
          </a:extLst>
        </xdr:cNvPr>
        <xdr:cNvSpPr txBox="1"/>
      </xdr:nvSpPr>
      <xdr:spPr>
        <a:xfrm>
          <a:off x="10528300" y="1691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40,570</a:t>
          </a:r>
          <a:endParaRPr kumimoji="1" lang="ja-JP" altLang="en-US" sz="1000" b="1">
            <a:latin typeface="ＭＳ Ｐゴシック"/>
          </a:endParaRPr>
        </a:p>
      </xdr:txBody>
    </xdr:sp>
    <xdr:clientData/>
  </xdr:oneCellAnchor>
  <xdr:twoCellAnchor>
    <xdr:from>
      <xdr:col>15</xdr:col>
      <xdr:colOff>92075</xdr:colOff>
      <xdr:row>98</xdr:row>
      <xdr:rowOff>113640</xdr:rowOff>
    </xdr:from>
    <xdr:to>
      <xdr:col>15</xdr:col>
      <xdr:colOff>269875</xdr:colOff>
      <xdr:row>98</xdr:row>
      <xdr:rowOff>113640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10388600" y="1691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46967</xdr:rowOff>
    </xdr:from>
    <xdr:ext cx="534377" cy="259045"/>
    <xdr:sp macro="" textlink="">
      <xdr:nvSpPr>
        <xdr:cNvPr id="452" name="土木費最大値テキスト">
          <a:extLst>
            <a:ext uri="{FF2B5EF4-FFF2-40B4-BE49-F238E27FC236}">
              <a16:creationId xmlns:a16="http://schemas.microsoft.com/office/drawing/2014/main" xmlns="" id="{00000000-0008-0000-0700-0000C4010000}"/>
            </a:ext>
          </a:extLst>
        </xdr:cNvPr>
        <xdr:cNvSpPr txBox="1"/>
      </xdr:nvSpPr>
      <xdr:spPr>
        <a:xfrm>
          <a:off x="10528300" y="1547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67,112</a:t>
          </a:r>
          <a:endParaRPr kumimoji="1" lang="ja-JP" altLang="en-US" sz="1000" b="1">
            <a:latin typeface="ＭＳ Ｐゴシック"/>
          </a:endParaRPr>
        </a:p>
      </xdr:txBody>
    </xdr:sp>
    <xdr:clientData/>
  </xdr:oneCellAnchor>
  <xdr:twoCellAnchor>
    <xdr:from>
      <xdr:col>15</xdr:col>
      <xdr:colOff>92075</xdr:colOff>
      <xdr:row>91</xdr:row>
      <xdr:rowOff>100290</xdr:rowOff>
    </xdr:from>
    <xdr:to>
      <xdr:col>15</xdr:col>
      <xdr:colOff>269875</xdr:colOff>
      <xdr:row>91</xdr:row>
      <xdr:rowOff>100290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10388600" y="1570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113640</xdr:rowOff>
    </xdr:from>
    <xdr:to>
      <xdr:col>15</xdr:col>
      <xdr:colOff>180975</xdr:colOff>
      <xdr:row>98</xdr:row>
      <xdr:rowOff>129778</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flipV="1">
          <a:off x="9639300" y="16915740"/>
          <a:ext cx="838200" cy="1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133814</xdr:rowOff>
    </xdr:from>
    <xdr:ext cx="534377" cy="259045"/>
    <xdr:sp macro="" textlink="">
      <xdr:nvSpPr>
        <xdr:cNvPr id="455" name="土木費平均値テキスト">
          <a:extLst>
            <a:ext uri="{FF2B5EF4-FFF2-40B4-BE49-F238E27FC236}">
              <a16:creationId xmlns:a16="http://schemas.microsoft.com/office/drawing/2014/main" xmlns="" id="{00000000-0008-0000-0700-0000C7010000}"/>
            </a:ext>
          </a:extLst>
        </xdr:cNvPr>
        <xdr:cNvSpPr txBox="1"/>
      </xdr:nvSpPr>
      <xdr:spPr>
        <a:xfrm>
          <a:off x="10528300" y="16078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54,518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110937</xdr:rowOff>
    </xdr:from>
    <xdr:to>
      <xdr:col>15</xdr:col>
      <xdr:colOff>231775</xdr:colOff>
      <xdr:row>95</xdr:row>
      <xdr:rowOff>41087</xdr:rowOff>
    </xdr:to>
    <xdr:sp macro="" textlink="">
      <xdr:nvSpPr>
        <xdr:cNvPr id="456" name="フローチャート : 判断 455">
          <a:extLst>
            <a:ext uri="{FF2B5EF4-FFF2-40B4-BE49-F238E27FC236}">
              <a16:creationId xmlns:a16="http://schemas.microsoft.com/office/drawing/2014/main" xmlns="" id="{00000000-0008-0000-0700-0000C8010000}"/>
            </a:ext>
          </a:extLst>
        </xdr:cNvPr>
        <xdr:cNvSpPr/>
      </xdr:nvSpPr>
      <xdr:spPr>
        <a:xfrm>
          <a:off x="10426700" y="1622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70754</xdr:rowOff>
    </xdr:from>
    <xdr:to>
      <xdr:col>14</xdr:col>
      <xdr:colOff>28575</xdr:colOff>
      <xdr:row>98</xdr:row>
      <xdr:rowOff>129778</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8750300" y="16872854"/>
          <a:ext cx="889000" cy="5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167081</xdr:rowOff>
    </xdr:from>
    <xdr:to>
      <xdr:col>14</xdr:col>
      <xdr:colOff>79375</xdr:colOff>
      <xdr:row>95</xdr:row>
      <xdr:rowOff>97231</xdr:rowOff>
    </xdr:to>
    <xdr:sp macro="" textlink="">
      <xdr:nvSpPr>
        <xdr:cNvPr id="458" name="フローチャート : 判断 457">
          <a:extLst>
            <a:ext uri="{FF2B5EF4-FFF2-40B4-BE49-F238E27FC236}">
              <a16:creationId xmlns:a16="http://schemas.microsoft.com/office/drawing/2014/main" xmlns="" id="{00000000-0008-0000-0700-0000CA010000}"/>
            </a:ext>
          </a:extLst>
        </xdr:cNvPr>
        <xdr:cNvSpPr/>
      </xdr:nvSpPr>
      <xdr:spPr>
        <a:xfrm>
          <a:off x="9588500" y="1628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113758</xdr:rowOff>
    </xdr:from>
    <xdr:ext cx="534377"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9359411" y="1605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117937</xdr:rowOff>
    </xdr:from>
    <xdr:to>
      <xdr:col>12</xdr:col>
      <xdr:colOff>511175</xdr:colOff>
      <xdr:row>98</xdr:row>
      <xdr:rowOff>70754</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7861300" y="16748587"/>
          <a:ext cx="889000" cy="1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93</xdr:row>
      <xdr:rowOff>80442</xdr:rowOff>
    </xdr:from>
    <xdr:to>
      <xdr:col>12</xdr:col>
      <xdr:colOff>561975</xdr:colOff>
      <xdr:row>94</xdr:row>
      <xdr:rowOff>10592</xdr:rowOff>
    </xdr:to>
    <xdr:sp macro="" textlink="">
      <xdr:nvSpPr>
        <xdr:cNvPr id="461" name="フローチャート : 判断 460">
          <a:extLst>
            <a:ext uri="{FF2B5EF4-FFF2-40B4-BE49-F238E27FC236}">
              <a16:creationId xmlns:a16="http://schemas.microsoft.com/office/drawing/2014/main" xmlns="" id="{00000000-0008-0000-0700-0000CD010000}"/>
            </a:ext>
          </a:extLst>
        </xdr:cNvPr>
        <xdr:cNvSpPr/>
      </xdr:nvSpPr>
      <xdr:spPr>
        <a:xfrm>
          <a:off x="8699500" y="1602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27119</xdr:rowOff>
    </xdr:from>
    <xdr:ext cx="534377"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8483111" y="1580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58,935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117937</xdr:rowOff>
    </xdr:from>
    <xdr:to>
      <xdr:col>11</xdr:col>
      <xdr:colOff>307975</xdr:colOff>
      <xdr:row>98</xdr:row>
      <xdr:rowOff>155885</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6972300" y="16748587"/>
          <a:ext cx="889000" cy="20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92</xdr:row>
      <xdr:rowOff>73766</xdr:rowOff>
    </xdr:from>
    <xdr:to>
      <xdr:col>11</xdr:col>
      <xdr:colOff>358775</xdr:colOff>
      <xdr:row>93</xdr:row>
      <xdr:rowOff>3916</xdr:rowOff>
    </xdr:to>
    <xdr:sp macro="" textlink="">
      <xdr:nvSpPr>
        <xdr:cNvPr id="464" name="フローチャート : 判断 463">
          <a:extLst>
            <a:ext uri="{FF2B5EF4-FFF2-40B4-BE49-F238E27FC236}">
              <a16:creationId xmlns:a16="http://schemas.microsoft.com/office/drawing/2014/main" xmlns="" id="{00000000-0008-0000-0700-0000D0010000}"/>
            </a:ext>
          </a:extLst>
        </xdr:cNvPr>
        <xdr:cNvSpPr/>
      </xdr:nvSpPr>
      <xdr:spPr>
        <a:xfrm>
          <a:off x="7810500" y="158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91</xdr:row>
      <xdr:rowOff>20443</xdr:rowOff>
    </xdr:from>
    <xdr:ext cx="534377"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7594111" y="1562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53975</xdr:colOff>
      <xdr:row>94</xdr:row>
      <xdr:rowOff>19269</xdr:rowOff>
    </xdr:from>
    <xdr:to>
      <xdr:col>10</xdr:col>
      <xdr:colOff>155575</xdr:colOff>
      <xdr:row>94</xdr:row>
      <xdr:rowOff>120869</xdr:rowOff>
    </xdr:to>
    <xdr:sp macro="" textlink="">
      <xdr:nvSpPr>
        <xdr:cNvPr id="466" name="フローチャート : 判断 465">
          <a:extLst>
            <a:ext uri="{FF2B5EF4-FFF2-40B4-BE49-F238E27FC236}">
              <a16:creationId xmlns:a16="http://schemas.microsoft.com/office/drawing/2014/main" xmlns="" id="{00000000-0008-0000-0700-0000D2010000}"/>
            </a:ext>
          </a:extLst>
        </xdr:cNvPr>
        <xdr:cNvSpPr/>
      </xdr:nvSpPr>
      <xdr:spPr>
        <a:xfrm>
          <a:off x="6921500" y="1613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137396</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6705111" y="159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62840</xdr:rowOff>
    </xdr:from>
    <xdr:to>
      <xdr:col>15</xdr:col>
      <xdr:colOff>231775</xdr:colOff>
      <xdr:row>98</xdr:row>
      <xdr:rowOff>164440</xdr:rowOff>
    </xdr:to>
    <xdr:sp macro="" textlink="">
      <xdr:nvSpPr>
        <xdr:cNvPr id="473" name="円/楕円 472">
          <a:extLst>
            <a:ext uri="{FF2B5EF4-FFF2-40B4-BE49-F238E27FC236}">
              <a16:creationId xmlns:a16="http://schemas.microsoft.com/office/drawing/2014/main" xmlns="" id="{00000000-0008-0000-0700-0000D9010000}"/>
            </a:ext>
          </a:extLst>
        </xdr:cNvPr>
        <xdr:cNvSpPr/>
      </xdr:nvSpPr>
      <xdr:spPr>
        <a:xfrm>
          <a:off x="10426700" y="168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149217</xdr:rowOff>
    </xdr:from>
    <xdr:ext cx="534377" cy="259045"/>
    <xdr:sp macro="" textlink="">
      <xdr:nvSpPr>
        <xdr:cNvPr id="474" name="土木費該当値テキスト">
          <a:extLst>
            <a:ext uri="{FF2B5EF4-FFF2-40B4-BE49-F238E27FC236}">
              <a16:creationId xmlns:a16="http://schemas.microsoft.com/office/drawing/2014/main" xmlns="" id="{00000000-0008-0000-0700-0000DA010000}"/>
            </a:ext>
          </a:extLst>
        </xdr:cNvPr>
        <xdr:cNvSpPr txBox="1"/>
      </xdr:nvSpPr>
      <xdr:spPr>
        <a:xfrm>
          <a:off x="10528300" y="167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40,570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78978</xdr:rowOff>
    </xdr:from>
    <xdr:to>
      <xdr:col>14</xdr:col>
      <xdr:colOff>79375</xdr:colOff>
      <xdr:row>99</xdr:row>
      <xdr:rowOff>9128</xdr:rowOff>
    </xdr:to>
    <xdr:sp macro="" textlink="">
      <xdr:nvSpPr>
        <xdr:cNvPr id="475" name="円/楕円 474">
          <a:extLst>
            <a:ext uri="{FF2B5EF4-FFF2-40B4-BE49-F238E27FC236}">
              <a16:creationId xmlns:a16="http://schemas.microsoft.com/office/drawing/2014/main" xmlns="" id="{00000000-0008-0000-0700-0000DB010000}"/>
            </a:ext>
          </a:extLst>
        </xdr:cNvPr>
        <xdr:cNvSpPr/>
      </xdr:nvSpPr>
      <xdr:spPr>
        <a:xfrm>
          <a:off x="9588500" y="168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99</xdr:row>
      <xdr:rowOff>255</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9359411" y="1697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19954</xdr:rowOff>
    </xdr:from>
    <xdr:to>
      <xdr:col>12</xdr:col>
      <xdr:colOff>561975</xdr:colOff>
      <xdr:row>98</xdr:row>
      <xdr:rowOff>121554</xdr:rowOff>
    </xdr:to>
    <xdr:sp macro="" textlink="">
      <xdr:nvSpPr>
        <xdr:cNvPr id="477" name="円/楕円 476">
          <a:extLst>
            <a:ext uri="{FF2B5EF4-FFF2-40B4-BE49-F238E27FC236}">
              <a16:creationId xmlns:a16="http://schemas.microsoft.com/office/drawing/2014/main" xmlns="" id="{00000000-0008-0000-0700-0000DD010000}"/>
            </a:ext>
          </a:extLst>
        </xdr:cNvPr>
        <xdr:cNvSpPr/>
      </xdr:nvSpPr>
      <xdr:spPr>
        <a:xfrm>
          <a:off x="8699500" y="1682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112681</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8483111" y="1691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67137</xdr:rowOff>
    </xdr:from>
    <xdr:to>
      <xdr:col>11</xdr:col>
      <xdr:colOff>358775</xdr:colOff>
      <xdr:row>97</xdr:row>
      <xdr:rowOff>168737</xdr:rowOff>
    </xdr:to>
    <xdr:sp macro="" textlink="">
      <xdr:nvSpPr>
        <xdr:cNvPr id="479" name="円/楕円 478">
          <a:extLst>
            <a:ext uri="{FF2B5EF4-FFF2-40B4-BE49-F238E27FC236}">
              <a16:creationId xmlns:a16="http://schemas.microsoft.com/office/drawing/2014/main" xmlns="" id="{00000000-0008-0000-0700-0000DF010000}"/>
            </a:ext>
          </a:extLst>
        </xdr:cNvPr>
        <xdr:cNvSpPr/>
      </xdr:nvSpPr>
      <xdr:spPr>
        <a:xfrm>
          <a:off x="7810500" y="1669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159864</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594111" y="167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105085</xdr:rowOff>
    </xdr:from>
    <xdr:to>
      <xdr:col>10</xdr:col>
      <xdr:colOff>155575</xdr:colOff>
      <xdr:row>99</xdr:row>
      <xdr:rowOff>35235</xdr:rowOff>
    </xdr:to>
    <xdr:sp macro="" textlink="">
      <xdr:nvSpPr>
        <xdr:cNvPr id="481" name="円/楕円 480">
          <a:extLst>
            <a:ext uri="{FF2B5EF4-FFF2-40B4-BE49-F238E27FC236}">
              <a16:creationId xmlns:a16="http://schemas.microsoft.com/office/drawing/2014/main" xmlns="" id="{00000000-0008-0000-0700-0000E1010000}"/>
            </a:ext>
          </a:extLst>
        </xdr:cNvPr>
        <xdr:cNvSpPr/>
      </xdr:nvSpPr>
      <xdr:spPr>
        <a:xfrm>
          <a:off x="6921500" y="169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26362</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6705111" y="1699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a:extLst>
            <a:ext uri="{FF2B5EF4-FFF2-40B4-BE49-F238E27FC236}">
              <a16:creationId xmlns:a16="http://schemas.microsoft.com/office/drawing/2014/main" xmlns=""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2" name="直線コネクタ 491">
          <a:extLst>
            <a:ext uri="{FF2B5EF4-FFF2-40B4-BE49-F238E27FC236}">
              <a16:creationId xmlns:a16="http://schemas.microsoft.com/office/drawing/2014/main" xmlns="" id="{00000000-0008-0000-07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警察費グラフ枠">
          <a:extLst>
            <a:ext uri="{FF2B5EF4-FFF2-40B4-BE49-F238E27FC236}">
              <a16:creationId xmlns:a16="http://schemas.microsoft.com/office/drawing/2014/main" xmlns=""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18999</xdr:rowOff>
    </xdr:from>
    <xdr:to>
      <xdr:col>23</xdr:col>
      <xdr:colOff>516889</xdr:colOff>
      <xdr:row>38</xdr:row>
      <xdr:rowOff>26086</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flipV="1">
          <a:off x="16317595" y="5162499"/>
          <a:ext cx="1269"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29913</xdr:rowOff>
    </xdr:from>
    <xdr:ext cx="534377" cy="259045"/>
    <xdr:sp macro="" textlink="">
      <xdr:nvSpPr>
        <xdr:cNvPr id="504" name="警察費最小値テキスト">
          <a:extLst>
            <a:ext uri="{FF2B5EF4-FFF2-40B4-BE49-F238E27FC236}">
              <a16:creationId xmlns:a16="http://schemas.microsoft.com/office/drawing/2014/main" xmlns="" id="{00000000-0008-0000-0700-0000F8010000}"/>
            </a:ext>
          </a:extLst>
        </xdr:cNvPr>
        <xdr:cNvSpPr txBox="1"/>
      </xdr:nvSpPr>
      <xdr:spPr>
        <a:xfrm>
          <a:off x="16370300"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20,497</a:t>
          </a:r>
          <a:endParaRPr kumimoji="1" lang="ja-JP" altLang="en-US" sz="1000" b="1">
            <a:latin typeface="ＭＳ Ｐゴシック"/>
          </a:endParaRPr>
        </a:p>
      </xdr:txBody>
    </xdr:sp>
    <xdr:clientData/>
  </xdr:oneCellAnchor>
  <xdr:twoCellAnchor>
    <xdr:from>
      <xdr:col>23</xdr:col>
      <xdr:colOff>428625</xdr:colOff>
      <xdr:row>38</xdr:row>
      <xdr:rowOff>26086</xdr:rowOff>
    </xdr:from>
    <xdr:to>
      <xdr:col>23</xdr:col>
      <xdr:colOff>606425</xdr:colOff>
      <xdr:row>38</xdr:row>
      <xdr:rowOff>26086</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6230600" y="654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137126</xdr:rowOff>
    </xdr:from>
    <xdr:ext cx="534377" cy="259045"/>
    <xdr:sp macro="" textlink="">
      <xdr:nvSpPr>
        <xdr:cNvPr id="506" name="警察費最大値テキスト">
          <a:extLst>
            <a:ext uri="{FF2B5EF4-FFF2-40B4-BE49-F238E27FC236}">
              <a16:creationId xmlns:a16="http://schemas.microsoft.com/office/drawing/2014/main" xmlns="" id="{00000000-0008-0000-0700-0000FA010000}"/>
            </a:ext>
          </a:extLst>
        </xdr:cNvPr>
        <xdr:cNvSpPr txBox="1"/>
      </xdr:nvSpPr>
      <xdr:spPr>
        <a:xfrm>
          <a:off x="16370300" y="493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26,528</a:t>
          </a:r>
          <a:endParaRPr kumimoji="1" lang="ja-JP" altLang="en-US" sz="1000" b="1">
            <a:latin typeface="ＭＳ Ｐゴシック"/>
          </a:endParaRPr>
        </a:p>
      </xdr:txBody>
    </xdr:sp>
    <xdr:clientData/>
  </xdr:oneCellAnchor>
  <xdr:twoCellAnchor>
    <xdr:from>
      <xdr:col>23</xdr:col>
      <xdr:colOff>428625</xdr:colOff>
      <xdr:row>30</xdr:row>
      <xdr:rowOff>18999</xdr:rowOff>
    </xdr:from>
    <xdr:to>
      <xdr:col>23</xdr:col>
      <xdr:colOff>606425</xdr:colOff>
      <xdr:row>30</xdr:row>
      <xdr:rowOff>18999</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6230600" y="516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26086</xdr:rowOff>
    </xdr:from>
    <xdr:to>
      <xdr:col>23</xdr:col>
      <xdr:colOff>517525</xdr:colOff>
      <xdr:row>38</xdr:row>
      <xdr:rowOff>162560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flipV="1">
          <a:off x="15481300" y="6541186"/>
          <a:ext cx="838200" cy="1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163898</xdr:rowOff>
    </xdr:from>
    <xdr:ext cx="534377" cy="259045"/>
    <xdr:sp macro="" textlink="">
      <xdr:nvSpPr>
        <xdr:cNvPr id="509" name="警察費平均値テキスト">
          <a:extLst>
            <a:ext uri="{FF2B5EF4-FFF2-40B4-BE49-F238E27FC236}">
              <a16:creationId xmlns:a16="http://schemas.microsoft.com/office/drawing/2014/main" xmlns="" id="{00000000-0008-0000-0700-0000FD010000}"/>
            </a:ext>
          </a:extLst>
        </xdr:cNvPr>
        <xdr:cNvSpPr txBox="1"/>
      </xdr:nvSpPr>
      <xdr:spPr>
        <a:xfrm>
          <a:off x="16370300" y="582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22,772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141021</xdr:rowOff>
    </xdr:from>
    <xdr:to>
      <xdr:col>23</xdr:col>
      <xdr:colOff>568325</xdr:colOff>
      <xdr:row>35</xdr:row>
      <xdr:rowOff>71171</xdr:rowOff>
    </xdr:to>
    <xdr:sp macro="" textlink="">
      <xdr:nvSpPr>
        <xdr:cNvPr id="510" name="フローチャート : 判断 509">
          <a:extLst>
            <a:ext uri="{FF2B5EF4-FFF2-40B4-BE49-F238E27FC236}">
              <a16:creationId xmlns:a16="http://schemas.microsoft.com/office/drawing/2014/main" xmlns="" id="{00000000-0008-0000-0700-0000FE010000}"/>
            </a:ext>
          </a:extLst>
        </xdr:cNvPr>
        <xdr:cNvSpPr/>
      </xdr:nvSpPr>
      <xdr:spPr>
        <a:xfrm>
          <a:off x="16268700" y="597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162560</xdr:rowOff>
    </xdr:from>
    <xdr:to>
      <xdr:col>22</xdr:col>
      <xdr:colOff>365125</xdr:colOff>
      <xdr:row>39</xdr:row>
      <xdr:rowOff>12370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flipV="1">
          <a:off x="14592300" y="6677660"/>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97587</xdr:rowOff>
    </xdr:from>
    <xdr:to>
      <xdr:col>22</xdr:col>
      <xdr:colOff>415925</xdr:colOff>
      <xdr:row>36</xdr:row>
      <xdr:rowOff>27737</xdr:rowOff>
    </xdr:to>
    <xdr:sp macro="" textlink="">
      <xdr:nvSpPr>
        <xdr:cNvPr id="512" name="フローチャート : 判断 511">
          <a:extLst>
            <a:ext uri="{FF2B5EF4-FFF2-40B4-BE49-F238E27FC236}">
              <a16:creationId xmlns:a16="http://schemas.microsoft.com/office/drawing/2014/main" xmlns="" id="{00000000-0008-0000-0700-000000020000}"/>
            </a:ext>
          </a:extLst>
        </xdr:cNvPr>
        <xdr:cNvSpPr/>
      </xdr:nvSpPr>
      <xdr:spPr>
        <a:xfrm>
          <a:off x="15430500" y="60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44264</xdr:rowOff>
    </xdr:from>
    <xdr:ext cx="534377"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5201411" y="58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22,212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139471</xdr:rowOff>
    </xdr:from>
    <xdr:to>
      <xdr:col>21</xdr:col>
      <xdr:colOff>161925</xdr:colOff>
      <xdr:row>39</xdr:row>
      <xdr:rowOff>12370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3703300" y="6654571"/>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118161</xdr:rowOff>
    </xdr:from>
    <xdr:to>
      <xdr:col>21</xdr:col>
      <xdr:colOff>212725</xdr:colOff>
      <xdr:row>36</xdr:row>
      <xdr:rowOff>48311</xdr:rowOff>
    </xdr:to>
    <xdr:sp macro="" textlink="">
      <xdr:nvSpPr>
        <xdr:cNvPr id="515" name="フローチャート : 判断 514">
          <a:extLst>
            <a:ext uri="{FF2B5EF4-FFF2-40B4-BE49-F238E27FC236}">
              <a16:creationId xmlns:a16="http://schemas.microsoft.com/office/drawing/2014/main" xmlns="" id="{00000000-0008-0000-0700-000003020000}"/>
            </a:ext>
          </a:extLst>
        </xdr:cNvPr>
        <xdr:cNvSpPr/>
      </xdr:nvSpPr>
      <xdr:spPr>
        <a:xfrm>
          <a:off x="14541500" y="611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64838</xdr:rowOff>
    </xdr:from>
    <xdr:ext cx="534377"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4325111" y="589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22,122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67234</xdr:rowOff>
    </xdr:from>
    <xdr:to>
      <xdr:col>19</xdr:col>
      <xdr:colOff>644525</xdr:colOff>
      <xdr:row>38</xdr:row>
      <xdr:rowOff>139471</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814300" y="6410884"/>
          <a:ext cx="889000" cy="24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15062</xdr:rowOff>
    </xdr:from>
    <xdr:to>
      <xdr:col>20</xdr:col>
      <xdr:colOff>9525</xdr:colOff>
      <xdr:row>36</xdr:row>
      <xdr:rowOff>116662</xdr:rowOff>
    </xdr:to>
    <xdr:sp macro="" textlink="">
      <xdr:nvSpPr>
        <xdr:cNvPr id="518" name="フローチャート : 判断 517">
          <a:extLst>
            <a:ext uri="{FF2B5EF4-FFF2-40B4-BE49-F238E27FC236}">
              <a16:creationId xmlns:a16="http://schemas.microsoft.com/office/drawing/2014/main" xmlns="" id="{00000000-0008-0000-0700-000006020000}"/>
            </a:ext>
          </a:extLst>
        </xdr:cNvPr>
        <xdr:cNvSpPr/>
      </xdr:nvSpPr>
      <xdr:spPr>
        <a:xfrm>
          <a:off x="13652500" y="618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133189</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3436111" y="59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169825</xdr:rowOff>
    </xdr:from>
    <xdr:to>
      <xdr:col>18</xdr:col>
      <xdr:colOff>492125</xdr:colOff>
      <xdr:row>35</xdr:row>
      <xdr:rowOff>99975</xdr:rowOff>
    </xdr:to>
    <xdr:sp macro="" textlink="">
      <xdr:nvSpPr>
        <xdr:cNvPr id="520" name="フローチャート : 判断 519">
          <a:extLst>
            <a:ext uri="{FF2B5EF4-FFF2-40B4-BE49-F238E27FC236}">
              <a16:creationId xmlns:a16="http://schemas.microsoft.com/office/drawing/2014/main" xmlns="" id="{00000000-0008-0000-0700-000008020000}"/>
            </a:ext>
          </a:extLst>
        </xdr:cNvPr>
        <xdr:cNvSpPr/>
      </xdr:nvSpPr>
      <xdr:spPr>
        <a:xfrm>
          <a:off x="12763500" y="59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116502</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2547111" y="577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146736</xdr:rowOff>
    </xdr:from>
    <xdr:to>
      <xdr:col>23</xdr:col>
      <xdr:colOff>568325</xdr:colOff>
      <xdr:row>38</xdr:row>
      <xdr:rowOff>76885</xdr:rowOff>
    </xdr:to>
    <xdr:sp macro="" textlink="">
      <xdr:nvSpPr>
        <xdr:cNvPr id="527" name="円/楕円 526">
          <a:extLst>
            <a:ext uri="{FF2B5EF4-FFF2-40B4-BE49-F238E27FC236}">
              <a16:creationId xmlns:a16="http://schemas.microsoft.com/office/drawing/2014/main" xmlns="" id="{00000000-0008-0000-0700-00000F020000}"/>
            </a:ext>
          </a:extLst>
        </xdr:cNvPr>
        <xdr:cNvSpPr/>
      </xdr:nvSpPr>
      <xdr:spPr>
        <a:xfrm>
          <a:off x="16268700" y="6490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61663</xdr:rowOff>
    </xdr:from>
    <xdr:ext cx="534377" cy="259045"/>
    <xdr:sp macro="" textlink="">
      <xdr:nvSpPr>
        <xdr:cNvPr id="528" name="警察費該当値テキスト">
          <a:extLst>
            <a:ext uri="{FF2B5EF4-FFF2-40B4-BE49-F238E27FC236}">
              <a16:creationId xmlns:a16="http://schemas.microsoft.com/office/drawing/2014/main" xmlns="" id="{00000000-0008-0000-0700-000010020000}"/>
            </a:ext>
          </a:extLst>
        </xdr:cNvPr>
        <xdr:cNvSpPr txBox="1"/>
      </xdr:nvSpPr>
      <xdr:spPr>
        <a:xfrm>
          <a:off x="16370300" y="64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20,497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111760</xdr:rowOff>
    </xdr:from>
    <xdr:to>
      <xdr:col>22</xdr:col>
      <xdr:colOff>415925</xdr:colOff>
      <xdr:row>39</xdr:row>
      <xdr:rowOff>41910</xdr:rowOff>
    </xdr:to>
    <xdr:sp macro="" textlink="">
      <xdr:nvSpPr>
        <xdr:cNvPr id="529" name="円/楕円 528">
          <a:extLst>
            <a:ext uri="{FF2B5EF4-FFF2-40B4-BE49-F238E27FC236}">
              <a16:creationId xmlns:a16="http://schemas.microsoft.com/office/drawing/2014/main" xmlns="" id="{00000000-0008-0000-0700-000011020000}"/>
            </a:ext>
          </a:extLst>
        </xdr:cNvPr>
        <xdr:cNvSpPr/>
      </xdr:nvSpPr>
      <xdr:spPr>
        <a:xfrm>
          <a:off x="15430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39</xdr:row>
      <xdr:rowOff>33037</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5201411" y="671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133020</xdr:rowOff>
    </xdr:from>
    <xdr:to>
      <xdr:col>21</xdr:col>
      <xdr:colOff>212725</xdr:colOff>
      <xdr:row>39</xdr:row>
      <xdr:rowOff>63170</xdr:rowOff>
    </xdr:to>
    <xdr:sp macro="" textlink="">
      <xdr:nvSpPr>
        <xdr:cNvPr id="531" name="円/楕円 530">
          <a:extLst>
            <a:ext uri="{FF2B5EF4-FFF2-40B4-BE49-F238E27FC236}">
              <a16:creationId xmlns:a16="http://schemas.microsoft.com/office/drawing/2014/main" xmlns="" id="{00000000-0008-0000-0700-000013020000}"/>
            </a:ext>
          </a:extLst>
        </xdr:cNvPr>
        <xdr:cNvSpPr/>
      </xdr:nvSpPr>
      <xdr:spPr>
        <a:xfrm>
          <a:off x="14541500" y="66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54297</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4325111" y="67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88671</xdr:rowOff>
    </xdr:from>
    <xdr:to>
      <xdr:col>20</xdr:col>
      <xdr:colOff>9525</xdr:colOff>
      <xdr:row>39</xdr:row>
      <xdr:rowOff>18821</xdr:rowOff>
    </xdr:to>
    <xdr:sp macro="" textlink="">
      <xdr:nvSpPr>
        <xdr:cNvPr id="533" name="円/楕円 532">
          <a:extLst>
            <a:ext uri="{FF2B5EF4-FFF2-40B4-BE49-F238E27FC236}">
              <a16:creationId xmlns:a16="http://schemas.microsoft.com/office/drawing/2014/main" xmlns="" id="{00000000-0008-0000-0700-000015020000}"/>
            </a:ext>
          </a:extLst>
        </xdr:cNvPr>
        <xdr:cNvSpPr/>
      </xdr:nvSpPr>
      <xdr:spPr>
        <a:xfrm>
          <a:off x="13652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9948</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436111" y="66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16434</xdr:rowOff>
    </xdr:from>
    <xdr:to>
      <xdr:col>18</xdr:col>
      <xdr:colOff>492125</xdr:colOff>
      <xdr:row>37</xdr:row>
      <xdr:rowOff>118034</xdr:rowOff>
    </xdr:to>
    <xdr:sp macro="" textlink="">
      <xdr:nvSpPr>
        <xdr:cNvPr id="535" name="円/楕円 534">
          <a:extLst>
            <a:ext uri="{FF2B5EF4-FFF2-40B4-BE49-F238E27FC236}">
              <a16:creationId xmlns:a16="http://schemas.microsoft.com/office/drawing/2014/main" xmlns="" id="{00000000-0008-0000-0700-000017020000}"/>
            </a:ext>
          </a:extLst>
        </xdr:cNvPr>
        <xdr:cNvSpPr/>
      </xdr:nvSpPr>
      <xdr:spPr>
        <a:xfrm>
          <a:off x="12763500" y="63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109161</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547111" y="645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a:extLst>
            <a:ext uri="{FF2B5EF4-FFF2-40B4-BE49-F238E27FC236}">
              <a16:creationId xmlns:a16="http://schemas.microsoft.com/office/drawing/2014/main" xmlns=""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8" name="正方形/長方形 537">
          <a:extLst>
            <a:ext uri="{FF2B5EF4-FFF2-40B4-BE49-F238E27FC236}">
              <a16:creationId xmlns:a16="http://schemas.microsoft.com/office/drawing/2014/main" xmlns="" id="{00000000-0008-0000-07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a:extLst>
            <a:ext uri="{FF2B5EF4-FFF2-40B4-BE49-F238E27FC236}">
              <a16:creationId xmlns:a16="http://schemas.microsoft.com/office/drawing/2014/main" xmlns=""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6" name="直線コネクタ 545">
          <a:extLst>
            <a:ext uri="{FF2B5EF4-FFF2-40B4-BE49-F238E27FC236}">
              <a16:creationId xmlns:a16="http://schemas.microsoft.com/office/drawing/2014/main" xmlns="" id="{00000000-0008-0000-07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8" name="直線コネクタ 547">
          <a:extLst>
            <a:ext uri="{FF2B5EF4-FFF2-40B4-BE49-F238E27FC236}">
              <a16:creationId xmlns:a16="http://schemas.microsoft.com/office/drawing/2014/main" xmlns="" id="{00000000-0008-0000-07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教育費グラフ枠">
          <a:extLst>
            <a:ext uri="{FF2B5EF4-FFF2-40B4-BE49-F238E27FC236}">
              <a16:creationId xmlns:a16="http://schemas.microsoft.com/office/drawing/2014/main" xmlns="" id="{00000000-0008-0000-07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156068</xdr:rowOff>
    </xdr:from>
    <xdr:to>
      <xdr:col>23</xdr:col>
      <xdr:colOff>516889</xdr:colOff>
      <xdr:row>56</xdr:row>
      <xdr:rowOff>138465</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flipV="1">
          <a:off x="16317595" y="8900018"/>
          <a:ext cx="1269" cy="83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142292</xdr:rowOff>
    </xdr:from>
    <xdr:ext cx="534377" cy="259045"/>
    <xdr:sp macro="" textlink="">
      <xdr:nvSpPr>
        <xdr:cNvPr id="558" name="教育費最小値テキスト">
          <a:extLst>
            <a:ext uri="{FF2B5EF4-FFF2-40B4-BE49-F238E27FC236}">
              <a16:creationId xmlns:a16="http://schemas.microsoft.com/office/drawing/2014/main" xmlns="" id="{00000000-0008-0000-0700-00002E020000}"/>
            </a:ext>
          </a:extLst>
        </xdr:cNvPr>
        <xdr:cNvSpPr txBox="1"/>
      </xdr:nvSpPr>
      <xdr:spPr>
        <a:xfrm>
          <a:off x="16370300" y="97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87,527</a:t>
          </a:r>
          <a:endParaRPr kumimoji="1" lang="ja-JP" altLang="en-US" sz="1000" b="1">
            <a:latin typeface="ＭＳ Ｐゴシック"/>
          </a:endParaRPr>
        </a:p>
      </xdr:txBody>
    </xdr:sp>
    <xdr:clientData/>
  </xdr:oneCellAnchor>
  <xdr:twoCellAnchor>
    <xdr:from>
      <xdr:col>23</xdr:col>
      <xdr:colOff>428625</xdr:colOff>
      <xdr:row>56</xdr:row>
      <xdr:rowOff>138465</xdr:rowOff>
    </xdr:from>
    <xdr:to>
      <xdr:col>23</xdr:col>
      <xdr:colOff>606425</xdr:colOff>
      <xdr:row>56</xdr:row>
      <xdr:rowOff>138465</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6230600" y="973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102745</xdr:rowOff>
    </xdr:from>
    <xdr:ext cx="599010" cy="259045"/>
    <xdr:sp macro="" textlink="">
      <xdr:nvSpPr>
        <xdr:cNvPr id="560" name="教育費最大値テキスト">
          <a:extLst>
            <a:ext uri="{FF2B5EF4-FFF2-40B4-BE49-F238E27FC236}">
              <a16:creationId xmlns:a16="http://schemas.microsoft.com/office/drawing/2014/main" xmlns="" id="{00000000-0008-0000-0700-000030020000}"/>
            </a:ext>
          </a:extLst>
        </xdr:cNvPr>
        <xdr:cNvSpPr txBox="1"/>
      </xdr:nvSpPr>
      <xdr:spPr>
        <a:xfrm>
          <a:off x="16370300" y="867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105,892</a:t>
          </a:r>
          <a:endParaRPr kumimoji="1" lang="ja-JP" altLang="en-US" sz="1000" b="1">
            <a:latin typeface="ＭＳ Ｐゴシック"/>
          </a:endParaRPr>
        </a:p>
      </xdr:txBody>
    </xdr:sp>
    <xdr:clientData/>
  </xdr:oneCellAnchor>
  <xdr:twoCellAnchor>
    <xdr:from>
      <xdr:col>23</xdr:col>
      <xdr:colOff>428625</xdr:colOff>
      <xdr:row>51</xdr:row>
      <xdr:rowOff>156068</xdr:rowOff>
    </xdr:from>
    <xdr:to>
      <xdr:col>23</xdr:col>
      <xdr:colOff>606425</xdr:colOff>
      <xdr:row>51</xdr:row>
      <xdr:rowOff>156068</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6230600" y="8900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138465</xdr:rowOff>
    </xdr:from>
    <xdr:to>
      <xdr:col>23</xdr:col>
      <xdr:colOff>517525</xdr:colOff>
      <xdr:row>56</xdr:row>
      <xdr:rowOff>162926</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flipV="1">
          <a:off x="15481300" y="9739665"/>
          <a:ext cx="8382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6941</xdr:rowOff>
    </xdr:from>
    <xdr:ext cx="534377" cy="259045"/>
    <xdr:sp macro="" textlink="">
      <xdr:nvSpPr>
        <xdr:cNvPr id="563" name="教育費平均値テキスト">
          <a:extLst>
            <a:ext uri="{FF2B5EF4-FFF2-40B4-BE49-F238E27FC236}">
              <a16:creationId xmlns:a16="http://schemas.microsoft.com/office/drawing/2014/main" xmlns="" id="{00000000-0008-0000-0700-000033020000}"/>
            </a:ext>
          </a:extLst>
        </xdr:cNvPr>
        <xdr:cNvSpPr txBox="1"/>
      </xdr:nvSpPr>
      <xdr:spPr>
        <a:xfrm>
          <a:off x="16370300" y="909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97,293</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155514</xdr:rowOff>
    </xdr:from>
    <xdr:to>
      <xdr:col>23</xdr:col>
      <xdr:colOff>568325</xdr:colOff>
      <xdr:row>54</xdr:row>
      <xdr:rowOff>85664</xdr:rowOff>
    </xdr:to>
    <xdr:sp macro="" textlink="">
      <xdr:nvSpPr>
        <xdr:cNvPr id="564" name="フローチャート : 判断 563">
          <a:extLst>
            <a:ext uri="{FF2B5EF4-FFF2-40B4-BE49-F238E27FC236}">
              <a16:creationId xmlns:a16="http://schemas.microsoft.com/office/drawing/2014/main" xmlns="" id="{00000000-0008-0000-0700-000034020000}"/>
            </a:ext>
          </a:extLst>
        </xdr:cNvPr>
        <xdr:cNvSpPr/>
      </xdr:nvSpPr>
      <xdr:spPr>
        <a:xfrm>
          <a:off x="16268700" y="92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162926</xdr:rowOff>
    </xdr:from>
    <xdr:to>
      <xdr:col>22</xdr:col>
      <xdr:colOff>365125</xdr:colOff>
      <xdr:row>57</xdr:row>
      <xdr:rowOff>43093</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flipV="1">
          <a:off x="14592300" y="9764126"/>
          <a:ext cx="889000" cy="5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53787</xdr:rowOff>
    </xdr:from>
    <xdr:to>
      <xdr:col>22</xdr:col>
      <xdr:colOff>415925</xdr:colOff>
      <xdr:row>54</xdr:row>
      <xdr:rowOff>155387</xdr:rowOff>
    </xdr:to>
    <xdr:sp macro="" textlink="">
      <xdr:nvSpPr>
        <xdr:cNvPr id="566" name="フローチャート : 判断 565">
          <a:extLst>
            <a:ext uri="{FF2B5EF4-FFF2-40B4-BE49-F238E27FC236}">
              <a16:creationId xmlns:a16="http://schemas.microsoft.com/office/drawing/2014/main" xmlns="" id="{00000000-0008-0000-0700-000036020000}"/>
            </a:ext>
          </a:extLst>
        </xdr:cNvPr>
        <xdr:cNvSpPr/>
      </xdr:nvSpPr>
      <xdr:spPr>
        <a:xfrm>
          <a:off x="15430500" y="93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53</xdr:row>
      <xdr:rowOff>464</xdr:rowOff>
    </xdr:from>
    <xdr:ext cx="534377"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5201411" y="908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95,768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43093</xdr:rowOff>
    </xdr:from>
    <xdr:to>
      <xdr:col>21</xdr:col>
      <xdr:colOff>161925</xdr:colOff>
      <xdr:row>58</xdr:row>
      <xdr:rowOff>78161</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flipV="1">
          <a:off x="13703300" y="9815743"/>
          <a:ext cx="889000" cy="20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41442</xdr:rowOff>
    </xdr:from>
    <xdr:to>
      <xdr:col>21</xdr:col>
      <xdr:colOff>212725</xdr:colOff>
      <xdr:row>54</xdr:row>
      <xdr:rowOff>143042</xdr:rowOff>
    </xdr:to>
    <xdr:sp macro="" textlink="">
      <xdr:nvSpPr>
        <xdr:cNvPr id="569" name="フローチャート : 判断 568">
          <a:extLst>
            <a:ext uri="{FF2B5EF4-FFF2-40B4-BE49-F238E27FC236}">
              <a16:creationId xmlns:a16="http://schemas.microsoft.com/office/drawing/2014/main" xmlns="" id="{00000000-0008-0000-0700-000039020000}"/>
            </a:ext>
          </a:extLst>
        </xdr:cNvPr>
        <xdr:cNvSpPr/>
      </xdr:nvSpPr>
      <xdr:spPr>
        <a:xfrm>
          <a:off x="14541500" y="929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159569</xdr:rowOff>
    </xdr:from>
    <xdr:ext cx="534377"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4325111" y="907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96,038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72080</xdr:rowOff>
    </xdr:from>
    <xdr:to>
      <xdr:col>19</xdr:col>
      <xdr:colOff>644525</xdr:colOff>
      <xdr:row>58</xdr:row>
      <xdr:rowOff>78161</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814300" y="9673280"/>
          <a:ext cx="889000" cy="34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74772</xdr:rowOff>
    </xdr:from>
    <xdr:to>
      <xdr:col>20</xdr:col>
      <xdr:colOff>9525</xdr:colOff>
      <xdr:row>55</xdr:row>
      <xdr:rowOff>4922</xdr:rowOff>
    </xdr:to>
    <xdr:sp macro="" textlink="">
      <xdr:nvSpPr>
        <xdr:cNvPr id="572" name="フローチャート : 判断 571">
          <a:extLst>
            <a:ext uri="{FF2B5EF4-FFF2-40B4-BE49-F238E27FC236}">
              <a16:creationId xmlns:a16="http://schemas.microsoft.com/office/drawing/2014/main" xmlns="" id="{00000000-0008-0000-0700-00003C020000}"/>
            </a:ext>
          </a:extLst>
        </xdr:cNvPr>
        <xdr:cNvSpPr/>
      </xdr:nvSpPr>
      <xdr:spPr>
        <a:xfrm>
          <a:off x="13652500" y="933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21449</xdr:rowOff>
    </xdr:from>
    <xdr:ext cx="534377"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3436111" y="91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1438</xdr:rowOff>
    </xdr:from>
    <xdr:to>
      <xdr:col>18</xdr:col>
      <xdr:colOff>492125</xdr:colOff>
      <xdr:row>54</xdr:row>
      <xdr:rowOff>103038</xdr:rowOff>
    </xdr:to>
    <xdr:sp macro="" textlink="">
      <xdr:nvSpPr>
        <xdr:cNvPr id="574" name="フローチャート : 判断 573">
          <a:extLst>
            <a:ext uri="{FF2B5EF4-FFF2-40B4-BE49-F238E27FC236}">
              <a16:creationId xmlns:a16="http://schemas.microsoft.com/office/drawing/2014/main" xmlns="" id="{00000000-0008-0000-0700-00003E020000}"/>
            </a:ext>
          </a:extLst>
        </xdr:cNvPr>
        <xdr:cNvSpPr/>
      </xdr:nvSpPr>
      <xdr:spPr>
        <a:xfrm>
          <a:off x="12763500" y="925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119565</xdr:rowOff>
    </xdr:from>
    <xdr:ext cx="534377"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2547111" y="903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87665</xdr:rowOff>
    </xdr:from>
    <xdr:to>
      <xdr:col>23</xdr:col>
      <xdr:colOff>568325</xdr:colOff>
      <xdr:row>57</xdr:row>
      <xdr:rowOff>17815</xdr:rowOff>
    </xdr:to>
    <xdr:sp macro="" textlink="">
      <xdr:nvSpPr>
        <xdr:cNvPr id="581" name="円/楕円 580">
          <a:extLst>
            <a:ext uri="{FF2B5EF4-FFF2-40B4-BE49-F238E27FC236}">
              <a16:creationId xmlns:a16="http://schemas.microsoft.com/office/drawing/2014/main" xmlns="" id="{00000000-0008-0000-0700-000045020000}"/>
            </a:ext>
          </a:extLst>
        </xdr:cNvPr>
        <xdr:cNvSpPr/>
      </xdr:nvSpPr>
      <xdr:spPr>
        <a:xfrm>
          <a:off x="16268700" y="968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2592</xdr:rowOff>
    </xdr:from>
    <xdr:ext cx="534377" cy="259045"/>
    <xdr:sp macro="" textlink="">
      <xdr:nvSpPr>
        <xdr:cNvPr id="582" name="教育費該当値テキスト">
          <a:extLst>
            <a:ext uri="{FF2B5EF4-FFF2-40B4-BE49-F238E27FC236}">
              <a16:creationId xmlns:a16="http://schemas.microsoft.com/office/drawing/2014/main" xmlns="" id="{00000000-0008-0000-0700-000046020000}"/>
            </a:ext>
          </a:extLst>
        </xdr:cNvPr>
        <xdr:cNvSpPr txBox="1"/>
      </xdr:nvSpPr>
      <xdr:spPr>
        <a:xfrm>
          <a:off x="16370300" y="960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87,527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112126</xdr:rowOff>
    </xdr:from>
    <xdr:to>
      <xdr:col>22</xdr:col>
      <xdr:colOff>415925</xdr:colOff>
      <xdr:row>57</xdr:row>
      <xdr:rowOff>42276</xdr:rowOff>
    </xdr:to>
    <xdr:sp macro="" textlink="">
      <xdr:nvSpPr>
        <xdr:cNvPr id="583" name="円/楕円 582">
          <a:extLst>
            <a:ext uri="{FF2B5EF4-FFF2-40B4-BE49-F238E27FC236}">
              <a16:creationId xmlns:a16="http://schemas.microsoft.com/office/drawing/2014/main" xmlns="" id="{00000000-0008-0000-0700-000047020000}"/>
            </a:ext>
          </a:extLst>
        </xdr:cNvPr>
        <xdr:cNvSpPr/>
      </xdr:nvSpPr>
      <xdr:spPr>
        <a:xfrm>
          <a:off x="15430500" y="971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57</xdr:row>
      <xdr:rowOff>33403</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01411" y="980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86,992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163743</xdr:rowOff>
    </xdr:from>
    <xdr:to>
      <xdr:col>21</xdr:col>
      <xdr:colOff>212725</xdr:colOff>
      <xdr:row>57</xdr:row>
      <xdr:rowOff>93893</xdr:rowOff>
    </xdr:to>
    <xdr:sp macro="" textlink="">
      <xdr:nvSpPr>
        <xdr:cNvPr id="585" name="円/楕円 584">
          <a:extLst>
            <a:ext uri="{FF2B5EF4-FFF2-40B4-BE49-F238E27FC236}">
              <a16:creationId xmlns:a16="http://schemas.microsoft.com/office/drawing/2014/main" xmlns="" id="{00000000-0008-0000-0700-000049020000}"/>
            </a:ext>
          </a:extLst>
        </xdr:cNvPr>
        <xdr:cNvSpPr/>
      </xdr:nvSpPr>
      <xdr:spPr>
        <a:xfrm>
          <a:off x="14541500" y="97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85020</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325111" y="985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85,863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27361</xdr:rowOff>
    </xdr:from>
    <xdr:to>
      <xdr:col>20</xdr:col>
      <xdr:colOff>9525</xdr:colOff>
      <xdr:row>58</xdr:row>
      <xdr:rowOff>128961</xdr:rowOff>
    </xdr:to>
    <xdr:sp macro="" textlink="">
      <xdr:nvSpPr>
        <xdr:cNvPr id="587" name="円/楕円 586">
          <a:extLst>
            <a:ext uri="{FF2B5EF4-FFF2-40B4-BE49-F238E27FC236}">
              <a16:creationId xmlns:a16="http://schemas.microsoft.com/office/drawing/2014/main" xmlns="" id="{00000000-0008-0000-0700-00004B020000}"/>
            </a:ext>
          </a:extLst>
        </xdr:cNvPr>
        <xdr:cNvSpPr/>
      </xdr:nvSpPr>
      <xdr:spPr>
        <a:xfrm>
          <a:off x="13652500" y="99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120088</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3436111" y="1006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81,346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21280</xdr:rowOff>
    </xdr:from>
    <xdr:to>
      <xdr:col>18</xdr:col>
      <xdr:colOff>492125</xdr:colOff>
      <xdr:row>56</xdr:row>
      <xdr:rowOff>122880</xdr:rowOff>
    </xdr:to>
    <xdr:sp macro="" textlink="">
      <xdr:nvSpPr>
        <xdr:cNvPr id="589" name="円/楕円 588">
          <a:extLst>
            <a:ext uri="{FF2B5EF4-FFF2-40B4-BE49-F238E27FC236}">
              <a16:creationId xmlns:a16="http://schemas.microsoft.com/office/drawing/2014/main" xmlns="" id="{00000000-0008-0000-0700-00004D020000}"/>
            </a:ext>
          </a:extLst>
        </xdr:cNvPr>
        <xdr:cNvSpPr/>
      </xdr:nvSpPr>
      <xdr:spPr>
        <a:xfrm>
          <a:off x="12763500" y="962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114007</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547111" y="971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a:extLst>
            <a:ext uri="{FF2B5EF4-FFF2-40B4-BE49-F238E27FC236}">
              <a16:creationId xmlns:a16="http://schemas.microsoft.com/office/drawing/2014/main" xmlns="" id="{00000000-0008-0000-07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2" name="正方形/長方形 591">
          <a:extLst>
            <a:ext uri="{FF2B5EF4-FFF2-40B4-BE49-F238E27FC236}">
              <a16:creationId xmlns:a16="http://schemas.microsoft.com/office/drawing/2014/main" xmlns="" id="{00000000-0008-0000-0700-000050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3" name="正方形/長方形 592">
          <a:extLst>
            <a:ext uri="{FF2B5EF4-FFF2-40B4-BE49-F238E27FC236}">
              <a16:creationId xmlns:a16="http://schemas.microsoft.com/office/drawing/2014/main" xmlns="" id="{00000000-0008-0000-0700-000051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4" name="正方形/長方形 593">
          <a:extLst>
            <a:ext uri="{FF2B5EF4-FFF2-40B4-BE49-F238E27FC236}">
              <a16:creationId xmlns:a16="http://schemas.microsoft.com/office/drawing/2014/main" xmlns="" id="{00000000-0008-0000-0700-000052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5" name="正方形/長方形 594">
          <a:extLst>
            <a:ext uri="{FF2B5EF4-FFF2-40B4-BE49-F238E27FC236}">
              <a16:creationId xmlns:a16="http://schemas.microsoft.com/office/drawing/2014/main" xmlns="" id="{00000000-0008-0000-0700-000053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6" name="正方形/長方形 595">
          <a:extLst>
            <a:ext uri="{FF2B5EF4-FFF2-40B4-BE49-F238E27FC236}">
              <a16:creationId xmlns:a16="http://schemas.microsoft.com/office/drawing/2014/main" xmlns="" id="{00000000-0008-0000-07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8" name="直線コネクタ 597">
          <a:extLst>
            <a:ext uri="{FF2B5EF4-FFF2-40B4-BE49-F238E27FC236}">
              <a16:creationId xmlns:a16="http://schemas.microsoft.com/office/drawing/2014/main" xmlns="" id="{00000000-0008-0000-07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9" name="直線コネクタ 598">
          <a:extLst>
            <a:ext uri="{FF2B5EF4-FFF2-40B4-BE49-F238E27FC236}">
              <a16:creationId xmlns:a16="http://schemas.microsoft.com/office/drawing/2014/main" xmlns="" id="{00000000-0008-0000-07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1" name="直線コネクタ 600">
          <a:extLst>
            <a:ext uri="{FF2B5EF4-FFF2-40B4-BE49-F238E27FC236}">
              <a16:creationId xmlns:a16="http://schemas.microsoft.com/office/drawing/2014/main" xmlns="" id="{00000000-0008-0000-07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3" name="直線コネクタ 602">
          <a:extLst>
            <a:ext uri="{FF2B5EF4-FFF2-40B4-BE49-F238E27FC236}">
              <a16:creationId xmlns:a16="http://schemas.microsoft.com/office/drawing/2014/main" xmlns="" id="{00000000-0008-0000-07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5" name="直線コネクタ 604">
          <a:extLst>
            <a:ext uri="{FF2B5EF4-FFF2-40B4-BE49-F238E27FC236}">
              <a16:creationId xmlns:a16="http://schemas.microsoft.com/office/drawing/2014/main" xmlns="" id="{00000000-0008-0000-07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1" name="災害復旧費グラフ枠">
          <a:extLst>
            <a:ext uri="{FF2B5EF4-FFF2-40B4-BE49-F238E27FC236}">
              <a16:creationId xmlns:a16="http://schemas.microsoft.com/office/drawing/2014/main" xmlns="" id="{00000000-0008-0000-07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51435</xdr:rowOff>
    </xdr:from>
    <xdr:to>
      <xdr:col>23</xdr:col>
      <xdr:colOff>516889</xdr:colOff>
      <xdr:row>78</xdr:row>
      <xdr:rowOff>140081</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flipV="1">
          <a:off x="16317595" y="12738735"/>
          <a:ext cx="1269" cy="774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143908</xdr:rowOff>
    </xdr:from>
    <xdr:ext cx="378565" cy="259045"/>
    <xdr:sp macro="" textlink="">
      <xdr:nvSpPr>
        <xdr:cNvPr id="613" name="災害復旧費最小値テキスト">
          <a:extLst>
            <a:ext uri="{FF2B5EF4-FFF2-40B4-BE49-F238E27FC236}">
              <a16:creationId xmlns:a16="http://schemas.microsoft.com/office/drawing/2014/main" xmlns="" id="{00000000-0008-0000-0700-000065020000}"/>
            </a:ext>
          </a:extLst>
        </xdr:cNvPr>
        <xdr:cNvSpPr txBox="1"/>
      </xdr:nvSpPr>
      <xdr:spPr>
        <a:xfrm>
          <a:off x="16370300" y="13517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23</xdr:col>
      <xdr:colOff>428625</xdr:colOff>
      <xdr:row>78</xdr:row>
      <xdr:rowOff>140081</xdr:rowOff>
    </xdr:from>
    <xdr:to>
      <xdr:col>23</xdr:col>
      <xdr:colOff>606425</xdr:colOff>
      <xdr:row>78</xdr:row>
      <xdr:rowOff>140081</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6230600" y="1351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169562</xdr:rowOff>
    </xdr:from>
    <xdr:ext cx="469744" cy="259045"/>
    <xdr:sp macro="" textlink="">
      <xdr:nvSpPr>
        <xdr:cNvPr id="615" name="災害復旧費最大値テキスト">
          <a:extLst>
            <a:ext uri="{FF2B5EF4-FFF2-40B4-BE49-F238E27FC236}">
              <a16:creationId xmlns:a16="http://schemas.microsoft.com/office/drawing/2014/main" xmlns="" id="{00000000-0008-0000-0700-000067020000}"/>
            </a:ext>
          </a:extLst>
        </xdr:cNvPr>
        <xdr:cNvSpPr txBox="1"/>
      </xdr:nvSpPr>
      <xdr:spPr>
        <a:xfrm>
          <a:off x="16370300" y="125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6,695</a:t>
          </a:r>
          <a:endParaRPr kumimoji="1" lang="ja-JP" altLang="en-US" sz="1000" b="1">
            <a:latin typeface="ＭＳ Ｐゴシック"/>
          </a:endParaRPr>
        </a:p>
      </xdr:txBody>
    </xdr:sp>
    <xdr:clientData/>
  </xdr:oneCellAnchor>
  <xdr:twoCellAnchor>
    <xdr:from>
      <xdr:col>23</xdr:col>
      <xdr:colOff>428625</xdr:colOff>
      <xdr:row>74</xdr:row>
      <xdr:rowOff>51435</xdr:rowOff>
    </xdr:from>
    <xdr:to>
      <xdr:col>23</xdr:col>
      <xdr:colOff>606425</xdr:colOff>
      <xdr:row>74</xdr:row>
      <xdr:rowOff>51435</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6230600" y="1273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119762</xdr:rowOff>
    </xdr:from>
    <xdr:to>
      <xdr:col>23</xdr:col>
      <xdr:colOff>517525</xdr:colOff>
      <xdr:row>78</xdr:row>
      <xdr:rowOff>44069</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5481300" y="13149962"/>
          <a:ext cx="838200" cy="26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149114</xdr:rowOff>
    </xdr:from>
    <xdr:ext cx="469744" cy="259045"/>
    <xdr:sp macro="" textlink="">
      <xdr:nvSpPr>
        <xdr:cNvPr id="618" name="災害復旧費平均値テキスト">
          <a:extLst>
            <a:ext uri="{FF2B5EF4-FFF2-40B4-BE49-F238E27FC236}">
              <a16:creationId xmlns:a16="http://schemas.microsoft.com/office/drawing/2014/main" xmlns="" id="{00000000-0008-0000-0700-00006A020000}"/>
            </a:ext>
          </a:extLst>
        </xdr:cNvPr>
        <xdr:cNvSpPr txBox="1"/>
      </xdr:nvSpPr>
      <xdr:spPr>
        <a:xfrm>
          <a:off x="16370300" y="1300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126237</xdr:rowOff>
    </xdr:from>
    <xdr:to>
      <xdr:col>23</xdr:col>
      <xdr:colOff>568325</xdr:colOff>
      <xdr:row>77</xdr:row>
      <xdr:rowOff>56387</xdr:rowOff>
    </xdr:to>
    <xdr:sp macro="" textlink="">
      <xdr:nvSpPr>
        <xdr:cNvPr id="619" name="フローチャート : 判断 618">
          <a:extLst>
            <a:ext uri="{FF2B5EF4-FFF2-40B4-BE49-F238E27FC236}">
              <a16:creationId xmlns:a16="http://schemas.microsoft.com/office/drawing/2014/main" xmlns="" id="{00000000-0008-0000-0700-00006B020000}"/>
            </a:ext>
          </a:extLst>
        </xdr:cNvPr>
        <xdr:cNvSpPr/>
      </xdr:nvSpPr>
      <xdr:spPr>
        <a:xfrm>
          <a:off x="16268700" y="1315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17780</xdr:rowOff>
    </xdr:from>
    <xdr:to>
      <xdr:col>22</xdr:col>
      <xdr:colOff>365125</xdr:colOff>
      <xdr:row>76</xdr:row>
      <xdr:rowOff>119762</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4592300" y="13047980"/>
          <a:ext cx="889000" cy="10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105538</xdr:rowOff>
    </xdr:from>
    <xdr:to>
      <xdr:col>22</xdr:col>
      <xdr:colOff>415925</xdr:colOff>
      <xdr:row>78</xdr:row>
      <xdr:rowOff>35688</xdr:rowOff>
    </xdr:to>
    <xdr:sp macro="" textlink="">
      <xdr:nvSpPr>
        <xdr:cNvPr id="621" name="フローチャート : 判断 620">
          <a:extLst>
            <a:ext uri="{FF2B5EF4-FFF2-40B4-BE49-F238E27FC236}">
              <a16:creationId xmlns:a16="http://schemas.microsoft.com/office/drawing/2014/main" xmlns="" id="{00000000-0008-0000-0700-00006D020000}"/>
            </a:ext>
          </a:extLst>
        </xdr:cNvPr>
        <xdr:cNvSpPr/>
      </xdr:nvSpPr>
      <xdr:spPr>
        <a:xfrm>
          <a:off x="15430500" y="1330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26815</xdr:rowOff>
    </xdr:from>
    <xdr:ext cx="469744"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5233727" y="13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17780</xdr:rowOff>
    </xdr:from>
    <xdr:to>
      <xdr:col>21</xdr:col>
      <xdr:colOff>161925</xdr:colOff>
      <xdr:row>76</xdr:row>
      <xdr:rowOff>48133</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flipV="1">
          <a:off x="13703300" y="13047980"/>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75438</xdr:rowOff>
    </xdr:from>
    <xdr:to>
      <xdr:col>21</xdr:col>
      <xdr:colOff>212725</xdr:colOff>
      <xdr:row>74</xdr:row>
      <xdr:rowOff>5588</xdr:rowOff>
    </xdr:to>
    <xdr:sp macro="" textlink="">
      <xdr:nvSpPr>
        <xdr:cNvPr id="624" name="フローチャート : 判断 623">
          <a:extLst>
            <a:ext uri="{FF2B5EF4-FFF2-40B4-BE49-F238E27FC236}">
              <a16:creationId xmlns:a16="http://schemas.microsoft.com/office/drawing/2014/main" xmlns="" id="{00000000-0008-0000-0700-000070020000}"/>
            </a:ext>
          </a:extLst>
        </xdr:cNvPr>
        <xdr:cNvSpPr/>
      </xdr:nvSpPr>
      <xdr:spPr>
        <a:xfrm>
          <a:off x="14541500" y="1259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72</xdr:row>
      <xdr:rowOff>22115</xdr:rowOff>
    </xdr:from>
    <xdr:ext cx="469744"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4357427" y="1236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158750</xdr:rowOff>
    </xdr:from>
    <xdr:to>
      <xdr:col>19</xdr:col>
      <xdr:colOff>644525</xdr:colOff>
      <xdr:row>76</xdr:row>
      <xdr:rowOff>48133</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814300" y="13017500"/>
          <a:ext cx="889000" cy="6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69</xdr:row>
      <xdr:rowOff>91059</xdr:rowOff>
    </xdr:from>
    <xdr:to>
      <xdr:col>20</xdr:col>
      <xdr:colOff>9525</xdr:colOff>
      <xdr:row>70</xdr:row>
      <xdr:rowOff>21209</xdr:rowOff>
    </xdr:to>
    <xdr:sp macro="" textlink="">
      <xdr:nvSpPr>
        <xdr:cNvPr id="627" name="フローチャート : 判断 626">
          <a:extLst>
            <a:ext uri="{FF2B5EF4-FFF2-40B4-BE49-F238E27FC236}">
              <a16:creationId xmlns:a16="http://schemas.microsoft.com/office/drawing/2014/main" xmlns="" id="{00000000-0008-0000-0700-000073020000}"/>
            </a:ext>
          </a:extLst>
        </xdr:cNvPr>
        <xdr:cNvSpPr/>
      </xdr:nvSpPr>
      <xdr:spPr>
        <a:xfrm>
          <a:off x="13652500" y="119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68</xdr:row>
      <xdr:rowOff>37736</xdr:rowOff>
    </xdr:from>
    <xdr:ext cx="534377"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3436111" y="116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55372</xdr:rowOff>
    </xdr:from>
    <xdr:to>
      <xdr:col>18</xdr:col>
      <xdr:colOff>492125</xdr:colOff>
      <xdr:row>75</xdr:row>
      <xdr:rowOff>156972</xdr:rowOff>
    </xdr:to>
    <xdr:sp macro="" textlink="">
      <xdr:nvSpPr>
        <xdr:cNvPr id="629" name="フローチャート : 判断 628">
          <a:extLst>
            <a:ext uri="{FF2B5EF4-FFF2-40B4-BE49-F238E27FC236}">
              <a16:creationId xmlns:a16="http://schemas.microsoft.com/office/drawing/2014/main" xmlns="" id="{00000000-0008-0000-0700-000075020000}"/>
            </a:ext>
          </a:extLst>
        </xdr:cNvPr>
        <xdr:cNvSpPr/>
      </xdr:nvSpPr>
      <xdr:spPr>
        <a:xfrm>
          <a:off x="12763500" y="1291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2049</xdr:rowOff>
    </xdr:from>
    <xdr:ext cx="469744"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2579427" y="1268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164719</xdr:rowOff>
    </xdr:from>
    <xdr:to>
      <xdr:col>23</xdr:col>
      <xdr:colOff>568325</xdr:colOff>
      <xdr:row>78</xdr:row>
      <xdr:rowOff>94869</xdr:rowOff>
    </xdr:to>
    <xdr:sp macro="" textlink="">
      <xdr:nvSpPr>
        <xdr:cNvPr id="636" name="円/楕円 635">
          <a:extLst>
            <a:ext uri="{FF2B5EF4-FFF2-40B4-BE49-F238E27FC236}">
              <a16:creationId xmlns:a16="http://schemas.microsoft.com/office/drawing/2014/main" xmlns="" id="{00000000-0008-0000-0700-00007C020000}"/>
            </a:ext>
          </a:extLst>
        </xdr:cNvPr>
        <xdr:cNvSpPr/>
      </xdr:nvSpPr>
      <xdr:spPr>
        <a:xfrm>
          <a:off x="16268700" y="1336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79646</xdr:rowOff>
    </xdr:from>
    <xdr:ext cx="469744" cy="259045"/>
    <xdr:sp macro="" textlink="">
      <xdr:nvSpPr>
        <xdr:cNvPr id="637" name="災害復旧費該当値テキスト">
          <a:extLst>
            <a:ext uri="{FF2B5EF4-FFF2-40B4-BE49-F238E27FC236}">
              <a16:creationId xmlns:a16="http://schemas.microsoft.com/office/drawing/2014/main" xmlns="" id="{00000000-0008-0000-0700-00007D020000}"/>
            </a:ext>
          </a:extLst>
        </xdr:cNvPr>
        <xdr:cNvSpPr txBox="1"/>
      </xdr:nvSpPr>
      <xdr:spPr>
        <a:xfrm>
          <a:off x="16370300" y="1328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68962</xdr:rowOff>
    </xdr:from>
    <xdr:to>
      <xdr:col>22</xdr:col>
      <xdr:colOff>415925</xdr:colOff>
      <xdr:row>76</xdr:row>
      <xdr:rowOff>170562</xdr:rowOff>
    </xdr:to>
    <xdr:sp macro="" textlink="">
      <xdr:nvSpPr>
        <xdr:cNvPr id="638" name="円/楕円 637">
          <a:extLst>
            <a:ext uri="{FF2B5EF4-FFF2-40B4-BE49-F238E27FC236}">
              <a16:creationId xmlns:a16="http://schemas.microsoft.com/office/drawing/2014/main" xmlns="" id="{00000000-0008-0000-0700-00007E020000}"/>
            </a:ext>
          </a:extLst>
        </xdr:cNvPr>
        <xdr:cNvSpPr/>
      </xdr:nvSpPr>
      <xdr:spPr>
        <a:xfrm>
          <a:off x="15430500" y="130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75</xdr:row>
      <xdr:rowOff>15638</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5233727" y="128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138430</xdr:rowOff>
    </xdr:from>
    <xdr:to>
      <xdr:col>21</xdr:col>
      <xdr:colOff>212725</xdr:colOff>
      <xdr:row>76</xdr:row>
      <xdr:rowOff>68580</xdr:rowOff>
    </xdr:to>
    <xdr:sp macro="" textlink="">
      <xdr:nvSpPr>
        <xdr:cNvPr id="640" name="円/楕円 639">
          <a:extLst>
            <a:ext uri="{FF2B5EF4-FFF2-40B4-BE49-F238E27FC236}">
              <a16:creationId xmlns:a16="http://schemas.microsoft.com/office/drawing/2014/main" xmlns="" id="{00000000-0008-0000-0700-000080020000}"/>
            </a:ext>
          </a:extLst>
        </xdr:cNvPr>
        <xdr:cNvSpPr/>
      </xdr:nvSpPr>
      <xdr:spPr>
        <a:xfrm>
          <a:off x="14541500" y="129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59707</xdr:rowOff>
    </xdr:from>
    <xdr:ext cx="469744"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357427" y="1308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168783</xdr:rowOff>
    </xdr:from>
    <xdr:to>
      <xdr:col>20</xdr:col>
      <xdr:colOff>9525</xdr:colOff>
      <xdr:row>76</xdr:row>
      <xdr:rowOff>98933</xdr:rowOff>
    </xdr:to>
    <xdr:sp macro="" textlink="">
      <xdr:nvSpPr>
        <xdr:cNvPr id="642" name="円/楕円 641">
          <a:extLst>
            <a:ext uri="{FF2B5EF4-FFF2-40B4-BE49-F238E27FC236}">
              <a16:creationId xmlns:a16="http://schemas.microsoft.com/office/drawing/2014/main" xmlns="" id="{00000000-0008-0000-0700-000082020000}"/>
            </a:ext>
          </a:extLst>
        </xdr:cNvPr>
        <xdr:cNvSpPr/>
      </xdr:nvSpPr>
      <xdr:spPr>
        <a:xfrm>
          <a:off x="13652500" y="1302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90060</xdr:rowOff>
    </xdr:from>
    <xdr:ext cx="469744"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468427" y="1312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107950</xdr:rowOff>
    </xdr:from>
    <xdr:to>
      <xdr:col>18</xdr:col>
      <xdr:colOff>492125</xdr:colOff>
      <xdr:row>76</xdr:row>
      <xdr:rowOff>38100</xdr:rowOff>
    </xdr:to>
    <xdr:sp macro="" textlink="">
      <xdr:nvSpPr>
        <xdr:cNvPr id="644" name="円/楕円 643">
          <a:extLst>
            <a:ext uri="{FF2B5EF4-FFF2-40B4-BE49-F238E27FC236}">
              <a16:creationId xmlns:a16="http://schemas.microsoft.com/office/drawing/2014/main" xmlns="" id="{00000000-0008-0000-0700-000084020000}"/>
            </a:ext>
          </a:extLst>
        </xdr:cNvPr>
        <xdr:cNvSpPr/>
      </xdr:nvSpPr>
      <xdr:spPr>
        <a:xfrm>
          <a:off x="127635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29227</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2579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6" name="正方形/長方形 645">
          <a:extLst>
            <a:ext uri="{FF2B5EF4-FFF2-40B4-BE49-F238E27FC236}">
              <a16:creationId xmlns:a16="http://schemas.microsoft.com/office/drawing/2014/main" xmlns="" id="{00000000-0008-0000-07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7" name="正方形/長方形 646">
          <a:extLst>
            <a:ext uri="{FF2B5EF4-FFF2-40B4-BE49-F238E27FC236}">
              <a16:creationId xmlns:a16="http://schemas.microsoft.com/office/drawing/2014/main" xmlns="" id="{00000000-0008-0000-0700-000087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8" name="正方形/長方形 647">
          <a:extLst>
            <a:ext uri="{FF2B5EF4-FFF2-40B4-BE49-F238E27FC236}">
              <a16:creationId xmlns:a16="http://schemas.microsoft.com/office/drawing/2014/main" xmlns="" id="{00000000-0008-0000-0700-000088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9" name="正方形/長方形 648">
          <a:extLst>
            <a:ext uri="{FF2B5EF4-FFF2-40B4-BE49-F238E27FC236}">
              <a16:creationId xmlns:a16="http://schemas.microsoft.com/office/drawing/2014/main" xmlns="" id="{00000000-0008-0000-0700-000089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0" name="正方形/長方形 649">
          <a:extLst>
            <a:ext uri="{FF2B5EF4-FFF2-40B4-BE49-F238E27FC236}">
              <a16:creationId xmlns:a16="http://schemas.microsoft.com/office/drawing/2014/main" xmlns="" id="{00000000-0008-0000-0700-00008A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a:extLst>
            <a:ext uri="{FF2B5EF4-FFF2-40B4-BE49-F238E27FC236}">
              <a16:creationId xmlns:a16="http://schemas.microsoft.com/office/drawing/2014/main" xmlns="" id="{00000000-0008-0000-07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a:extLst>
            <a:ext uri="{FF2B5EF4-FFF2-40B4-BE49-F238E27FC236}">
              <a16:creationId xmlns:a16="http://schemas.microsoft.com/office/drawing/2014/main" xmlns="" id="{00000000-0008-0000-07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99</xdr:row>
      <xdr:rowOff>139700</xdr:rowOff>
    </xdr:from>
    <xdr:to>
      <xdr:col>24</xdr:col>
      <xdr:colOff>644525</xdr:colOff>
      <xdr:row>99</xdr:row>
      <xdr:rowOff>139700</xdr:rowOff>
    </xdr:to>
    <xdr:cxnSp macro="">
      <xdr:nvCxnSpPr>
        <xdr:cNvPr id="655" name="直線コネクタ 654">
          <a:extLst>
            <a:ext uri="{FF2B5EF4-FFF2-40B4-BE49-F238E27FC236}">
              <a16:creationId xmlns:a16="http://schemas.microsoft.com/office/drawing/2014/main" xmlns="" id="{00000000-0008-0000-0700-00008F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168927</xdr:rowOff>
    </xdr:from>
    <xdr:ext cx="531299"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57" name="直線コネクタ 656">
          <a:extLst>
            <a:ext uri="{FF2B5EF4-FFF2-40B4-BE49-F238E27FC236}">
              <a16:creationId xmlns:a16="http://schemas.microsoft.com/office/drawing/2014/main" xmlns="" id="{00000000-0008-0000-0700-000091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59" name="直線コネクタ 658">
          <a:extLst>
            <a:ext uri="{FF2B5EF4-FFF2-40B4-BE49-F238E27FC236}">
              <a16:creationId xmlns:a16="http://schemas.microsoft.com/office/drawing/2014/main" xmlns="" id="{00000000-0008-0000-0700-000093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1" name="直線コネクタ 660">
          <a:extLst>
            <a:ext uri="{FF2B5EF4-FFF2-40B4-BE49-F238E27FC236}">
              <a16:creationId xmlns:a16="http://schemas.microsoft.com/office/drawing/2014/main" xmlns="" id="{00000000-0008-0000-07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1" name="公債費グラフ枠">
          <a:extLst>
            <a:ext uri="{FF2B5EF4-FFF2-40B4-BE49-F238E27FC236}">
              <a16:creationId xmlns:a16="http://schemas.microsoft.com/office/drawing/2014/main" xmlns=""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90066</xdr:rowOff>
    </xdr:from>
    <xdr:to>
      <xdr:col>23</xdr:col>
      <xdr:colOff>516889</xdr:colOff>
      <xdr:row>97</xdr:row>
      <xdr:rowOff>170732</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flipV="1">
          <a:off x="16317595" y="15520566"/>
          <a:ext cx="1269" cy="128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3109</xdr:rowOff>
    </xdr:from>
    <xdr:ext cx="534377" cy="259045"/>
    <xdr:sp macro="" textlink="">
      <xdr:nvSpPr>
        <xdr:cNvPr id="673" name="公債費最小値テキスト">
          <a:extLst>
            <a:ext uri="{FF2B5EF4-FFF2-40B4-BE49-F238E27FC236}">
              <a16:creationId xmlns:a16="http://schemas.microsoft.com/office/drawing/2014/main" xmlns="" id="{00000000-0008-0000-0700-0000A1020000}"/>
            </a:ext>
          </a:extLst>
        </xdr:cNvPr>
        <xdr:cNvSpPr txBox="1"/>
      </xdr:nvSpPr>
      <xdr:spPr>
        <a:xfrm>
          <a:off x="16370300" y="168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60,914</a:t>
          </a:r>
          <a:endParaRPr kumimoji="1" lang="ja-JP" altLang="en-US" sz="1000" b="1">
            <a:latin typeface="ＭＳ Ｐゴシック"/>
          </a:endParaRPr>
        </a:p>
      </xdr:txBody>
    </xdr:sp>
    <xdr:clientData/>
  </xdr:oneCellAnchor>
  <xdr:twoCellAnchor>
    <xdr:from>
      <xdr:col>23</xdr:col>
      <xdr:colOff>428625</xdr:colOff>
      <xdr:row>97</xdr:row>
      <xdr:rowOff>170732</xdr:rowOff>
    </xdr:from>
    <xdr:to>
      <xdr:col>23</xdr:col>
      <xdr:colOff>606425</xdr:colOff>
      <xdr:row>97</xdr:row>
      <xdr:rowOff>170732</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6230600" y="1680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36743</xdr:rowOff>
    </xdr:from>
    <xdr:ext cx="599010" cy="259045"/>
    <xdr:sp macro="" textlink="">
      <xdr:nvSpPr>
        <xdr:cNvPr id="675" name="公債費最大値テキスト">
          <a:extLst>
            <a:ext uri="{FF2B5EF4-FFF2-40B4-BE49-F238E27FC236}">
              <a16:creationId xmlns:a16="http://schemas.microsoft.com/office/drawing/2014/main" xmlns="" id="{00000000-0008-0000-0700-0000A3020000}"/>
            </a:ext>
          </a:extLst>
        </xdr:cNvPr>
        <xdr:cNvSpPr txBox="1"/>
      </xdr:nvSpPr>
      <xdr:spPr>
        <a:xfrm>
          <a:off x="16370300" y="1529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105,737</a:t>
          </a:r>
          <a:endParaRPr kumimoji="1" lang="ja-JP" altLang="en-US" sz="1000" b="1">
            <a:latin typeface="ＭＳ Ｐゴシック"/>
          </a:endParaRPr>
        </a:p>
      </xdr:txBody>
    </xdr:sp>
    <xdr:clientData/>
  </xdr:oneCellAnchor>
  <xdr:twoCellAnchor>
    <xdr:from>
      <xdr:col>23</xdr:col>
      <xdr:colOff>428625</xdr:colOff>
      <xdr:row>90</xdr:row>
      <xdr:rowOff>90066</xdr:rowOff>
    </xdr:from>
    <xdr:to>
      <xdr:col>23</xdr:col>
      <xdr:colOff>606425</xdr:colOff>
      <xdr:row>90</xdr:row>
      <xdr:rowOff>90066</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6230600" y="1552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170732</xdr:rowOff>
    </xdr:from>
    <xdr:to>
      <xdr:col>23</xdr:col>
      <xdr:colOff>517525</xdr:colOff>
      <xdr:row>98</xdr:row>
      <xdr:rowOff>53175</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flipV="1">
          <a:off x="15481300" y="16801382"/>
          <a:ext cx="838200" cy="5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94918</xdr:rowOff>
    </xdr:from>
    <xdr:ext cx="534377" cy="259045"/>
    <xdr:sp macro="" textlink="">
      <xdr:nvSpPr>
        <xdr:cNvPr id="678" name="公債費平均値テキスト">
          <a:extLst>
            <a:ext uri="{FF2B5EF4-FFF2-40B4-BE49-F238E27FC236}">
              <a16:creationId xmlns:a16="http://schemas.microsoft.com/office/drawing/2014/main" xmlns="" id="{00000000-0008-0000-0700-0000A6020000}"/>
            </a:ext>
          </a:extLst>
        </xdr:cNvPr>
        <xdr:cNvSpPr txBox="1"/>
      </xdr:nvSpPr>
      <xdr:spPr>
        <a:xfrm>
          <a:off x="16370300" y="16211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74,590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72041</xdr:rowOff>
    </xdr:from>
    <xdr:to>
      <xdr:col>23</xdr:col>
      <xdr:colOff>568325</xdr:colOff>
      <xdr:row>96</xdr:row>
      <xdr:rowOff>2191</xdr:rowOff>
    </xdr:to>
    <xdr:sp macro="" textlink="">
      <xdr:nvSpPr>
        <xdr:cNvPr id="679" name="フローチャート : 判断 678">
          <a:extLst>
            <a:ext uri="{FF2B5EF4-FFF2-40B4-BE49-F238E27FC236}">
              <a16:creationId xmlns:a16="http://schemas.microsoft.com/office/drawing/2014/main" xmlns="" id="{00000000-0008-0000-0700-0000A7020000}"/>
            </a:ext>
          </a:extLst>
        </xdr:cNvPr>
        <xdr:cNvSpPr/>
      </xdr:nvSpPr>
      <xdr:spPr>
        <a:xfrm>
          <a:off x="16268700" y="1635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53175</xdr:rowOff>
    </xdr:from>
    <xdr:to>
      <xdr:col>22</xdr:col>
      <xdr:colOff>365125</xdr:colOff>
      <xdr:row>98</xdr:row>
      <xdr:rowOff>84007</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flipV="1">
          <a:off x="14592300" y="16855275"/>
          <a:ext cx="8890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71870</xdr:rowOff>
    </xdr:from>
    <xdr:to>
      <xdr:col>22</xdr:col>
      <xdr:colOff>415925</xdr:colOff>
      <xdr:row>96</xdr:row>
      <xdr:rowOff>2020</xdr:rowOff>
    </xdr:to>
    <xdr:sp macro="" textlink="">
      <xdr:nvSpPr>
        <xdr:cNvPr id="681" name="フローチャート : 判断 680">
          <a:extLst>
            <a:ext uri="{FF2B5EF4-FFF2-40B4-BE49-F238E27FC236}">
              <a16:creationId xmlns:a16="http://schemas.microsoft.com/office/drawing/2014/main" xmlns="" id="{00000000-0008-0000-0700-0000A9020000}"/>
            </a:ext>
          </a:extLst>
        </xdr:cNvPr>
        <xdr:cNvSpPr/>
      </xdr:nvSpPr>
      <xdr:spPr>
        <a:xfrm>
          <a:off x="15430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18547</xdr:rowOff>
    </xdr:from>
    <xdr:ext cx="534377"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5201411" y="1613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84007</xdr:rowOff>
    </xdr:from>
    <xdr:to>
      <xdr:col>21</xdr:col>
      <xdr:colOff>161925</xdr:colOff>
      <xdr:row>98</xdr:row>
      <xdr:rowOff>110210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3703300" y="16886107"/>
          <a:ext cx="889000" cy="2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145593</xdr:rowOff>
    </xdr:from>
    <xdr:to>
      <xdr:col>21</xdr:col>
      <xdr:colOff>212725</xdr:colOff>
      <xdr:row>93</xdr:row>
      <xdr:rowOff>75743</xdr:rowOff>
    </xdr:to>
    <xdr:sp macro="" textlink="">
      <xdr:nvSpPr>
        <xdr:cNvPr id="684" name="フローチャート : 判断 683">
          <a:extLst>
            <a:ext uri="{FF2B5EF4-FFF2-40B4-BE49-F238E27FC236}">
              <a16:creationId xmlns:a16="http://schemas.microsoft.com/office/drawing/2014/main" xmlns="" id="{00000000-0008-0000-0700-0000AC020000}"/>
            </a:ext>
          </a:extLst>
        </xdr:cNvPr>
        <xdr:cNvSpPr/>
      </xdr:nvSpPr>
      <xdr:spPr>
        <a:xfrm>
          <a:off x="14541500" y="159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92270</xdr:rowOff>
    </xdr:from>
    <xdr:ext cx="534377"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4325111" y="1569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90,016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110210</xdr:rowOff>
    </xdr:from>
    <xdr:to>
      <xdr:col>19</xdr:col>
      <xdr:colOff>644525</xdr:colOff>
      <xdr:row>98</xdr:row>
      <xdr:rowOff>138528</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flipV="1">
          <a:off x="12814300" y="16912310"/>
          <a:ext cx="889000" cy="2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65554</xdr:rowOff>
    </xdr:from>
    <xdr:to>
      <xdr:col>20</xdr:col>
      <xdr:colOff>9525</xdr:colOff>
      <xdr:row>94</xdr:row>
      <xdr:rowOff>167154</xdr:rowOff>
    </xdr:to>
    <xdr:sp macro="" textlink="">
      <xdr:nvSpPr>
        <xdr:cNvPr id="687" name="フローチャート : 判断 686">
          <a:extLst>
            <a:ext uri="{FF2B5EF4-FFF2-40B4-BE49-F238E27FC236}">
              <a16:creationId xmlns:a16="http://schemas.microsoft.com/office/drawing/2014/main" xmlns="" id="{00000000-0008-0000-0700-0000AF020000}"/>
            </a:ext>
          </a:extLst>
        </xdr:cNvPr>
        <xdr:cNvSpPr/>
      </xdr:nvSpPr>
      <xdr:spPr>
        <a:xfrm>
          <a:off x="13652500" y="1618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12231</xdr:rowOff>
    </xdr:from>
    <xdr:ext cx="534377"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3436111" y="1595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93987</xdr:rowOff>
    </xdr:from>
    <xdr:to>
      <xdr:col>18</xdr:col>
      <xdr:colOff>492125</xdr:colOff>
      <xdr:row>94</xdr:row>
      <xdr:rowOff>24137</xdr:rowOff>
    </xdr:to>
    <xdr:sp macro="" textlink="">
      <xdr:nvSpPr>
        <xdr:cNvPr id="689" name="フローチャート : 判断 688">
          <a:extLst>
            <a:ext uri="{FF2B5EF4-FFF2-40B4-BE49-F238E27FC236}">
              <a16:creationId xmlns:a16="http://schemas.microsoft.com/office/drawing/2014/main" xmlns="" id="{00000000-0008-0000-0700-0000B1020000}"/>
            </a:ext>
          </a:extLst>
        </xdr:cNvPr>
        <xdr:cNvSpPr/>
      </xdr:nvSpPr>
      <xdr:spPr>
        <a:xfrm>
          <a:off x="12763500" y="160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40664</xdr:rowOff>
    </xdr:from>
    <xdr:ext cx="534377"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2547111" y="1581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119932</xdr:rowOff>
    </xdr:from>
    <xdr:to>
      <xdr:col>23</xdr:col>
      <xdr:colOff>568325</xdr:colOff>
      <xdr:row>98</xdr:row>
      <xdr:rowOff>50082</xdr:rowOff>
    </xdr:to>
    <xdr:sp macro="" textlink="">
      <xdr:nvSpPr>
        <xdr:cNvPr id="696" name="円/楕円 695">
          <a:extLst>
            <a:ext uri="{FF2B5EF4-FFF2-40B4-BE49-F238E27FC236}">
              <a16:creationId xmlns:a16="http://schemas.microsoft.com/office/drawing/2014/main" xmlns="" id="{00000000-0008-0000-0700-0000B8020000}"/>
            </a:ext>
          </a:extLst>
        </xdr:cNvPr>
        <xdr:cNvSpPr/>
      </xdr:nvSpPr>
      <xdr:spPr>
        <a:xfrm>
          <a:off x="16268700" y="167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34859</xdr:rowOff>
    </xdr:from>
    <xdr:ext cx="534377" cy="259045"/>
    <xdr:sp macro="" textlink="">
      <xdr:nvSpPr>
        <xdr:cNvPr id="697" name="公債費該当値テキスト">
          <a:extLst>
            <a:ext uri="{FF2B5EF4-FFF2-40B4-BE49-F238E27FC236}">
              <a16:creationId xmlns:a16="http://schemas.microsoft.com/office/drawing/2014/main" xmlns="" id="{00000000-0008-0000-0700-0000B9020000}"/>
            </a:ext>
          </a:extLst>
        </xdr:cNvPr>
        <xdr:cNvSpPr txBox="1"/>
      </xdr:nvSpPr>
      <xdr:spPr>
        <a:xfrm>
          <a:off x="16370300" y="1666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60,914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2375</xdr:rowOff>
    </xdr:from>
    <xdr:to>
      <xdr:col>22</xdr:col>
      <xdr:colOff>415925</xdr:colOff>
      <xdr:row>98</xdr:row>
      <xdr:rowOff>103975</xdr:rowOff>
    </xdr:to>
    <xdr:sp macro="" textlink="">
      <xdr:nvSpPr>
        <xdr:cNvPr id="698" name="円/楕円 697">
          <a:extLst>
            <a:ext uri="{FF2B5EF4-FFF2-40B4-BE49-F238E27FC236}">
              <a16:creationId xmlns:a16="http://schemas.microsoft.com/office/drawing/2014/main" xmlns="" id="{00000000-0008-0000-0700-0000BA020000}"/>
            </a:ext>
          </a:extLst>
        </xdr:cNvPr>
        <xdr:cNvSpPr/>
      </xdr:nvSpPr>
      <xdr:spPr>
        <a:xfrm>
          <a:off x="15430500" y="168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98</xdr:row>
      <xdr:rowOff>95102</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5201411" y="1689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59,028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33207</xdr:rowOff>
    </xdr:from>
    <xdr:to>
      <xdr:col>21</xdr:col>
      <xdr:colOff>212725</xdr:colOff>
      <xdr:row>98</xdr:row>
      <xdr:rowOff>134807</xdr:rowOff>
    </xdr:to>
    <xdr:sp macro="" textlink="">
      <xdr:nvSpPr>
        <xdr:cNvPr id="700" name="円/楕円 699">
          <a:extLst>
            <a:ext uri="{FF2B5EF4-FFF2-40B4-BE49-F238E27FC236}">
              <a16:creationId xmlns:a16="http://schemas.microsoft.com/office/drawing/2014/main" xmlns="" id="{00000000-0008-0000-0700-0000BC020000}"/>
            </a:ext>
          </a:extLst>
        </xdr:cNvPr>
        <xdr:cNvSpPr/>
      </xdr:nvSpPr>
      <xdr:spPr>
        <a:xfrm>
          <a:off x="14541500" y="1683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125934</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325111" y="1692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59410</xdr:rowOff>
    </xdr:from>
    <xdr:to>
      <xdr:col>20</xdr:col>
      <xdr:colOff>9525</xdr:colOff>
      <xdr:row>98</xdr:row>
      <xdr:rowOff>161010</xdr:rowOff>
    </xdr:to>
    <xdr:sp macro="" textlink="">
      <xdr:nvSpPr>
        <xdr:cNvPr id="702" name="円/楕円 701">
          <a:extLst>
            <a:ext uri="{FF2B5EF4-FFF2-40B4-BE49-F238E27FC236}">
              <a16:creationId xmlns:a16="http://schemas.microsoft.com/office/drawing/2014/main" xmlns="" id="{00000000-0008-0000-0700-0000BE020000}"/>
            </a:ext>
          </a:extLst>
        </xdr:cNvPr>
        <xdr:cNvSpPr/>
      </xdr:nvSpPr>
      <xdr:spPr>
        <a:xfrm>
          <a:off x="13652500" y="168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152137</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3436111" y="1695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57,032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87728</xdr:rowOff>
    </xdr:from>
    <xdr:to>
      <xdr:col>18</xdr:col>
      <xdr:colOff>492125</xdr:colOff>
      <xdr:row>99</xdr:row>
      <xdr:rowOff>17878</xdr:rowOff>
    </xdr:to>
    <xdr:sp macro="" textlink="">
      <xdr:nvSpPr>
        <xdr:cNvPr id="704" name="円/楕円 703">
          <a:extLst>
            <a:ext uri="{FF2B5EF4-FFF2-40B4-BE49-F238E27FC236}">
              <a16:creationId xmlns:a16="http://schemas.microsoft.com/office/drawing/2014/main" xmlns="" id="{00000000-0008-0000-0700-0000C0020000}"/>
            </a:ext>
          </a:extLst>
        </xdr:cNvPr>
        <xdr:cNvSpPr/>
      </xdr:nvSpPr>
      <xdr:spPr>
        <a:xfrm>
          <a:off x="12763500" y="168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9005</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2547111" y="169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6" name="正方形/長方形 705">
          <a:extLst>
            <a:ext uri="{FF2B5EF4-FFF2-40B4-BE49-F238E27FC236}">
              <a16:creationId xmlns:a16="http://schemas.microsoft.com/office/drawing/2014/main" xmlns=""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7" name="正方形/長方形 706">
          <a:extLst>
            <a:ext uri="{FF2B5EF4-FFF2-40B4-BE49-F238E27FC236}">
              <a16:creationId xmlns:a16="http://schemas.microsoft.com/office/drawing/2014/main" xmlns="" id="{00000000-0008-0000-0700-0000C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a:extLst>
            <a:ext uri="{FF2B5EF4-FFF2-40B4-BE49-F238E27FC236}">
              <a16:creationId xmlns:a16="http://schemas.microsoft.com/office/drawing/2014/main" xmlns=""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6" name="直線コネクタ 715">
          <a:extLst>
            <a:ext uri="{FF2B5EF4-FFF2-40B4-BE49-F238E27FC236}">
              <a16:creationId xmlns:a16="http://schemas.microsoft.com/office/drawing/2014/main" xmlns="" id="{00000000-0008-0000-07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8" name="直線コネクタ 717">
          <a:extLst>
            <a:ext uri="{FF2B5EF4-FFF2-40B4-BE49-F238E27FC236}">
              <a16:creationId xmlns:a16="http://schemas.microsoft.com/office/drawing/2014/main" xmlns="" id="{00000000-0008-0000-07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6" name="諸支出金グラフ枠">
          <a:extLst>
            <a:ext uri="{FF2B5EF4-FFF2-40B4-BE49-F238E27FC236}">
              <a16:creationId xmlns:a16="http://schemas.microsoft.com/office/drawing/2014/main" xmlns=""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137160</xdr:rowOff>
    </xdr:from>
    <xdr:to>
      <xdr:col>32</xdr:col>
      <xdr:colOff>186689</xdr:colOff>
      <xdr:row>39</xdr:row>
      <xdr:rowOff>44450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flipV="1">
          <a:off x="22159595" y="5280660"/>
          <a:ext cx="1269" cy="14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8" name="諸支出金最小値テキスト">
          <a:extLst>
            <a:ext uri="{FF2B5EF4-FFF2-40B4-BE49-F238E27FC236}">
              <a16:creationId xmlns:a16="http://schemas.microsoft.com/office/drawing/2014/main" xmlns="" id="{00000000-0008-0000-07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83837</xdr:rowOff>
    </xdr:from>
    <xdr:ext cx="469744" cy="259045"/>
    <xdr:sp macro="" textlink="">
      <xdr:nvSpPr>
        <xdr:cNvPr id="730" name="諸支出金最大値テキスト">
          <a:extLst>
            <a:ext uri="{FF2B5EF4-FFF2-40B4-BE49-F238E27FC236}">
              <a16:creationId xmlns:a16="http://schemas.microsoft.com/office/drawing/2014/main" xmlns="" id="{00000000-0008-0000-0700-0000DA020000}"/>
            </a:ext>
          </a:extLst>
        </xdr:cNvPr>
        <xdr:cNvSpPr txBox="1"/>
      </xdr:nvSpPr>
      <xdr:spPr>
        <a:xfrm>
          <a:off x="22212300" y="505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a:t>
          </a:r>
          <a:endParaRPr kumimoji="1" lang="ja-JP" altLang="en-US" sz="1000" b="1">
            <a:latin typeface="ＭＳ Ｐゴシック"/>
          </a:endParaRPr>
        </a:p>
      </xdr:txBody>
    </xdr:sp>
    <xdr:clientData/>
  </xdr:oneCellAnchor>
  <xdr:twoCellAnchor>
    <xdr:from>
      <xdr:col>32</xdr:col>
      <xdr:colOff>98425</xdr:colOff>
      <xdr:row>30</xdr:row>
      <xdr:rowOff>137160</xdr:rowOff>
    </xdr:from>
    <xdr:to>
      <xdr:col>32</xdr:col>
      <xdr:colOff>276225</xdr:colOff>
      <xdr:row>30</xdr:row>
      <xdr:rowOff>137160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22072600" y="528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55897</xdr:rowOff>
    </xdr:from>
    <xdr:ext cx="378565" cy="259045"/>
    <xdr:sp macro="" textlink="">
      <xdr:nvSpPr>
        <xdr:cNvPr id="733" name="諸支出金平均値テキスト">
          <a:extLst>
            <a:ext uri="{FF2B5EF4-FFF2-40B4-BE49-F238E27FC236}">
              <a16:creationId xmlns:a16="http://schemas.microsoft.com/office/drawing/2014/main" xmlns="" id="{00000000-0008-0000-0700-0000DD020000}"/>
            </a:ext>
          </a:extLst>
        </xdr:cNvPr>
        <xdr:cNvSpPr txBox="1"/>
      </xdr:nvSpPr>
      <xdr:spPr>
        <a:xfrm>
          <a:off x="22212300" y="63995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33020</xdr:rowOff>
    </xdr:from>
    <xdr:to>
      <xdr:col>32</xdr:col>
      <xdr:colOff>238125</xdr:colOff>
      <xdr:row>38</xdr:row>
      <xdr:rowOff>134620</xdr:rowOff>
    </xdr:to>
    <xdr:sp macro="" textlink="">
      <xdr:nvSpPr>
        <xdr:cNvPr id="734" name="フローチャート : 判断 733">
          <a:extLst>
            <a:ext uri="{FF2B5EF4-FFF2-40B4-BE49-F238E27FC236}">
              <a16:creationId xmlns:a16="http://schemas.microsoft.com/office/drawing/2014/main" xmlns="" id="{00000000-0008-0000-0700-0000DE020000}"/>
            </a:ext>
          </a:extLst>
        </xdr:cNvPr>
        <xdr:cNvSpPr/>
      </xdr:nvSpPr>
      <xdr:spPr>
        <a:xfrm>
          <a:off x="22110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151130</xdr:rowOff>
    </xdr:from>
    <xdr:to>
      <xdr:col>31</xdr:col>
      <xdr:colOff>85725</xdr:colOff>
      <xdr:row>39</xdr:row>
      <xdr:rowOff>81280</xdr:rowOff>
    </xdr:to>
    <xdr:sp macro="" textlink="">
      <xdr:nvSpPr>
        <xdr:cNvPr id="736" name="フローチャート : 判断 735">
          <a:extLst>
            <a:ext uri="{FF2B5EF4-FFF2-40B4-BE49-F238E27FC236}">
              <a16:creationId xmlns:a16="http://schemas.microsoft.com/office/drawing/2014/main" xmlns="" id="{00000000-0008-0000-0700-0000E0020000}"/>
            </a:ext>
          </a:extLst>
        </xdr:cNvPr>
        <xdr:cNvSpPr/>
      </xdr:nvSpPr>
      <xdr:spPr>
        <a:xfrm>
          <a:off x="2127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37</xdr:row>
      <xdr:rowOff>97807</xdr:rowOff>
    </xdr:from>
    <xdr:ext cx="313932"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21153633" y="6441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6350</xdr:rowOff>
    </xdr:from>
    <xdr:to>
      <xdr:col>29</xdr:col>
      <xdr:colOff>568325</xdr:colOff>
      <xdr:row>38</xdr:row>
      <xdr:rowOff>107950</xdr:rowOff>
    </xdr:to>
    <xdr:sp macro="" textlink="">
      <xdr:nvSpPr>
        <xdr:cNvPr id="739" name="フローチャート : 判断 738">
          <a:extLst>
            <a:ext uri="{FF2B5EF4-FFF2-40B4-BE49-F238E27FC236}">
              <a16:creationId xmlns:a16="http://schemas.microsoft.com/office/drawing/2014/main" xmlns="" id="{00000000-0008-0000-0700-0000E3020000}"/>
            </a:ext>
          </a:extLst>
        </xdr:cNvPr>
        <xdr:cNvSpPr/>
      </xdr:nvSpPr>
      <xdr:spPr>
        <a:xfrm>
          <a:off x="20383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124477</xdr:rowOff>
    </xdr:from>
    <xdr:ext cx="378565"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20245017" y="629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163830</xdr:rowOff>
    </xdr:from>
    <xdr:to>
      <xdr:col>28</xdr:col>
      <xdr:colOff>365125</xdr:colOff>
      <xdr:row>39</xdr:row>
      <xdr:rowOff>93980</xdr:rowOff>
    </xdr:to>
    <xdr:sp macro="" textlink="">
      <xdr:nvSpPr>
        <xdr:cNvPr id="742" name="フローチャート : 判断 741">
          <a:extLst>
            <a:ext uri="{FF2B5EF4-FFF2-40B4-BE49-F238E27FC236}">
              <a16:creationId xmlns:a16="http://schemas.microsoft.com/office/drawing/2014/main" xmlns="" id="{00000000-0008-0000-0700-0000E6020000}"/>
            </a:ext>
          </a:extLst>
        </xdr:cNvPr>
        <xdr:cNvSpPr/>
      </xdr:nvSpPr>
      <xdr:spPr>
        <a:xfrm>
          <a:off x="194945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110507</xdr:rowOff>
    </xdr:from>
    <xdr:ext cx="24929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9420649" y="64541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157480</xdr:rowOff>
    </xdr:from>
    <xdr:to>
      <xdr:col>27</xdr:col>
      <xdr:colOff>161925</xdr:colOff>
      <xdr:row>38</xdr:row>
      <xdr:rowOff>87630</xdr:rowOff>
    </xdr:to>
    <xdr:sp macro="" textlink="">
      <xdr:nvSpPr>
        <xdr:cNvPr id="744" name="フローチャート : 判断 743">
          <a:extLst>
            <a:ext uri="{FF2B5EF4-FFF2-40B4-BE49-F238E27FC236}">
              <a16:creationId xmlns:a16="http://schemas.microsoft.com/office/drawing/2014/main" xmlns="" id="{00000000-0008-0000-0700-0000E8020000}"/>
            </a:ext>
          </a:extLst>
        </xdr:cNvPr>
        <xdr:cNvSpPr/>
      </xdr:nvSpPr>
      <xdr:spPr>
        <a:xfrm>
          <a:off x="18605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104157</xdr:rowOff>
    </xdr:from>
    <xdr:ext cx="378565"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8467017" y="6276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1" name="円/楕円 750">
          <a:extLst>
            <a:ext uri="{FF2B5EF4-FFF2-40B4-BE49-F238E27FC236}">
              <a16:creationId xmlns:a16="http://schemas.microsoft.com/office/drawing/2014/main" xmlns="" id="{00000000-0008-0000-07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2" name="諸支出金該当値テキスト">
          <a:extLst>
            <a:ext uri="{FF2B5EF4-FFF2-40B4-BE49-F238E27FC236}">
              <a16:creationId xmlns:a16="http://schemas.microsoft.com/office/drawing/2014/main" xmlns="" id="{00000000-0008-0000-07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3" name="円/楕円 752">
          <a:extLst>
            <a:ext uri="{FF2B5EF4-FFF2-40B4-BE49-F238E27FC236}">
              <a16:creationId xmlns:a16="http://schemas.microsoft.com/office/drawing/2014/main" xmlns="" id="{00000000-0008-0000-07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86377</xdr:rowOff>
    </xdr:from>
    <xdr:ext cx="249299"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1859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5" name="円/楕円 754">
          <a:extLst>
            <a:ext uri="{FF2B5EF4-FFF2-40B4-BE49-F238E27FC236}">
              <a16:creationId xmlns:a16="http://schemas.microsoft.com/office/drawing/2014/main" xmlns="" id="{00000000-0008-0000-07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7" name="円/楕円 756">
          <a:extLst>
            <a:ext uri="{FF2B5EF4-FFF2-40B4-BE49-F238E27FC236}">
              <a16:creationId xmlns:a16="http://schemas.microsoft.com/office/drawing/2014/main" xmlns="" id="{00000000-0008-0000-07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9" name="円/楕円 758">
          <a:extLst>
            <a:ext uri="{FF2B5EF4-FFF2-40B4-BE49-F238E27FC236}">
              <a16:creationId xmlns:a16="http://schemas.microsoft.com/office/drawing/2014/main" xmlns="" id="{00000000-0008-0000-07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1" name="正方形/長方形 760">
          <a:extLst>
            <a:ext uri="{FF2B5EF4-FFF2-40B4-BE49-F238E27FC236}">
              <a16:creationId xmlns:a16="http://schemas.microsoft.com/office/drawing/2014/main" xmlns=""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2" name="正方形/長方形 761">
          <a:extLst>
            <a:ext uri="{FF2B5EF4-FFF2-40B4-BE49-F238E27FC236}">
              <a16:creationId xmlns:a16="http://schemas.microsoft.com/office/drawing/2014/main" xmlns="" id="{00000000-0008-0000-07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3" name="正方形/長方形 762">
          <a:extLst>
            <a:ext uri="{FF2B5EF4-FFF2-40B4-BE49-F238E27FC236}">
              <a16:creationId xmlns:a16="http://schemas.microsoft.com/office/drawing/2014/main" xmlns="" id="{00000000-0008-0000-07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4" name="正方形/長方形 763">
          <a:extLst>
            <a:ext uri="{FF2B5EF4-FFF2-40B4-BE49-F238E27FC236}">
              <a16:creationId xmlns:a16="http://schemas.microsoft.com/office/drawing/2014/main" xmlns="" id="{00000000-0008-0000-07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a:extLst>
            <a:ext uri="{FF2B5EF4-FFF2-40B4-BE49-F238E27FC236}">
              <a16:creationId xmlns:a16="http://schemas.microsoft.com/office/drawing/2014/main" xmlns=""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9" name="直線コネクタ 768">
          <a:extLst>
            <a:ext uri="{FF2B5EF4-FFF2-40B4-BE49-F238E27FC236}">
              <a16:creationId xmlns:a16="http://schemas.microsoft.com/office/drawing/2014/main" xmlns=""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a:extLst>
            <a:ext uri="{FF2B5EF4-FFF2-40B4-BE49-F238E27FC236}">
              <a16:creationId xmlns:a16="http://schemas.microsoft.com/office/drawing/2014/main" xmlns=""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前年度繰上充用金グラフ枠">
          <a:extLst>
            <a:ext uri="{FF2B5EF4-FFF2-40B4-BE49-F238E27FC236}">
              <a16:creationId xmlns:a16="http://schemas.microsoft.com/office/drawing/2014/main" xmlns=""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4" name="直線コネクタ 773">
          <a:extLst>
            <a:ext uri="{FF2B5EF4-FFF2-40B4-BE49-F238E27FC236}">
              <a16:creationId xmlns:a16="http://schemas.microsoft.com/office/drawing/2014/main" xmlns=""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xmlns=""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xmlns=""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xmlns=""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1" name="フローチャート : 判断 780">
          <a:extLst>
            <a:ext uri="{FF2B5EF4-FFF2-40B4-BE49-F238E27FC236}">
              <a16:creationId xmlns:a16="http://schemas.microsoft.com/office/drawing/2014/main" xmlns=""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3" name="フローチャート : 判断 782">
          <a:extLst>
            <a:ext uri="{FF2B5EF4-FFF2-40B4-BE49-F238E27FC236}">
              <a16:creationId xmlns:a16="http://schemas.microsoft.com/office/drawing/2014/main" xmlns=""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6" name="フローチャート : 判断 785">
          <a:extLst>
            <a:ext uri="{FF2B5EF4-FFF2-40B4-BE49-F238E27FC236}">
              <a16:creationId xmlns:a16="http://schemas.microsoft.com/office/drawing/2014/main" xmlns=""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9" name="フローチャート : 判断 788">
          <a:extLst>
            <a:ext uri="{FF2B5EF4-FFF2-40B4-BE49-F238E27FC236}">
              <a16:creationId xmlns:a16="http://schemas.microsoft.com/office/drawing/2014/main" xmlns=""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1" name="フローチャート : 判断 790">
          <a:extLst>
            <a:ext uri="{FF2B5EF4-FFF2-40B4-BE49-F238E27FC236}">
              <a16:creationId xmlns:a16="http://schemas.microsoft.com/office/drawing/2014/main" xmlns=""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円/楕円 797">
          <a:extLst>
            <a:ext uri="{FF2B5EF4-FFF2-40B4-BE49-F238E27FC236}">
              <a16:creationId xmlns:a16="http://schemas.microsoft.com/office/drawing/2014/main" xmlns=""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xmlns=""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0" name="円/楕円 799">
          <a:extLst>
            <a:ext uri="{FF2B5EF4-FFF2-40B4-BE49-F238E27FC236}">
              <a16:creationId xmlns:a16="http://schemas.microsoft.com/office/drawing/2014/main" xmlns=""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2" name="円/楕円 801">
          <a:extLst>
            <a:ext uri="{FF2B5EF4-FFF2-40B4-BE49-F238E27FC236}">
              <a16:creationId xmlns:a16="http://schemas.microsoft.com/office/drawing/2014/main" xmlns=""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4" name="円/楕円 803">
          <a:extLst>
            <a:ext uri="{FF2B5EF4-FFF2-40B4-BE49-F238E27FC236}">
              <a16:creationId xmlns:a16="http://schemas.microsoft.com/office/drawing/2014/main" xmlns=""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円/楕円 805">
          <a:extLst>
            <a:ext uri="{FF2B5EF4-FFF2-40B4-BE49-F238E27FC236}">
              <a16:creationId xmlns:a16="http://schemas.microsoft.com/office/drawing/2014/main" xmlns=""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8" name="正方形/長方形 807">
          <a:extLst>
            <a:ext uri="{FF2B5EF4-FFF2-40B4-BE49-F238E27FC236}">
              <a16:creationId xmlns:a16="http://schemas.microsoft.com/office/drawing/2014/main" xmlns=""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9" name="正方形/長方形 808">
          <a:extLst>
            <a:ext uri="{FF2B5EF4-FFF2-40B4-BE49-F238E27FC236}">
              <a16:creationId xmlns:a16="http://schemas.microsoft.com/office/drawing/2014/main" xmlns=""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・衛生費は住民</a:t>
          </a:r>
          <a:r>
            <a:rPr kumimoji="1" lang="en-US" altLang="ja-JP" sz="1300">
              <a:latin typeface="ＭＳ Ｐゴシック"/>
            </a:rPr>
            <a:t>1</a:t>
          </a:r>
          <a:r>
            <a:rPr kumimoji="1" lang="ja-JP" altLang="en-US" sz="1300">
              <a:latin typeface="ＭＳ Ｐゴシック"/>
            </a:rPr>
            <a:t>人あたり</a:t>
          </a:r>
          <a:r>
            <a:rPr kumimoji="1" lang="en-US" altLang="ja-JP" sz="1300">
              <a:latin typeface="ＭＳ Ｐゴシック"/>
            </a:rPr>
            <a:t>28</a:t>
          </a:r>
          <a:r>
            <a:rPr kumimoji="1" lang="ja-JP" altLang="en-US" sz="1300">
              <a:latin typeface="ＭＳ Ｐゴシック"/>
            </a:rPr>
            <a:t>千円となっており、前年度より</a:t>
          </a:r>
          <a:r>
            <a:rPr kumimoji="1" lang="en-US" altLang="ja-JP" sz="1300">
              <a:latin typeface="ＭＳ Ｐゴシック"/>
            </a:rPr>
            <a:t>26.5</a:t>
          </a:r>
          <a:r>
            <a:rPr kumimoji="1" lang="ja-JP" altLang="en-US" sz="1300">
              <a:latin typeface="ＭＳ Ｐゴシック"/>
            </a:rPr>
            <a:t>％の増となっている。これは病院整備に係る事業の増加等によるものである。</a:t>
          </a:r>
        </a:p>
        <a:p>
          <a:r>
            <a:rPr kumimoji="1" lang="ja-JP" altLang="en-US" sz="1300">
              <a:latin typeface="ＭＳ Ｐゴシック"/>
            </a:rPr>
            <a:t>・労働費は住民</a:t>
          </a:r>
          <a:r>
            <a:rPr kumimoji="1" lang="en-US" altLang="ja-JP" sz="1300">
              <a:latin typeface="ＭＳ Ｐゴシック"/>
            </a:rPr>
            <a:t>1</a:t>
          </a:r>
          <a:r>
            <a:rPr kumimoji="1" lang="ja-JP" altLang="en-US" sz="1300">
              <a:latin typeface="ＭＳ Ｐゴシック"/>
            </a:rPr>
            <a:t>人あたり</a:t>
          </a:r>
          <a:r>
            <a:rPr kumimoji="1" lang="en-US" altLang="ja-JP" sz="1300">
              <a:latin typeface="ＭＳ Ｐゴシック"/>
            </a:rPr>
            <a:t>1</a:t>
          </a:r>
          <a:r>
            <a:rPr kumimoji="1" lang="ja-JP" altLang="en-US" sz="1300">
              <a:latin typeface="ＭＳ Ｐゴシック"/>
            </a:rPr>
            <a:t>千円となっており、前年度より</a:t>
          </a:r>
          <a:r>
            <a:rPr kumimoji="1" lang="en-US" altLang="ja-JP" sz="1300">
              <a:latin typeface="ＭＳ Ｐゴシック"/>
            </a:rPr>
            <a:t>46.6</a:t>
          </a:r>
          <a:r>
            <a:rPr kumimoji="1" lang="ja-JP" altLang="en-US" sz="1300">
              <a:latin typeface="ＭＳ Ｐゴシック"/>
            </a:rPr>
            <a:t>％の減となっている。これは、平成</a:t>
          </a:r>
          <a:r>
            <a:rPr kumimoji="1" lang="en-US" altLang="ja-JP" sz="1300">
              <a:latin typeface="ＭＳ Ｐゴシック"/>
            </a:rPr>
            <a:t>27</a:t>
          </a:r>
          <a:r>
            <a:rPr kumimoji="1" lang="ja-JP" altLang="en-US" sz="1300">
              <a:latin typeface="ＭＳ Ｐゴシック"/>
            </a:rPr>
            <a:t>年度に緊急雇用創出事業臨時特例基金の国庫返還金の減によるものである。</a:t>
          </a:r>
        </a:p>
        <a:p>
          <a:r>
            <a:rPr kumimoji="1" lang="ja-JP" altLang="en-US" sz="1300">
              <a:latin typeface="ＭＳ Ｐゴシック"/>
            </a:rPr>
            <a:t>・農林水産業費は住民</a:t>
          </a:r>
          <a:r>
            <a:rPr kumimoji="1" lang="en-US" altLang="ja-JP" sz="1300">
              <a:latin typeface="ＭＳ Ｐゴシック"/>
            </a:rPr>
            <a:t>1</a:t>
          </a:r>
          <a:r>
            <a:rPr kumimoji="1" lang="ja-JP" altLang="en-US" sz="1300">
              <a:latin typeface="ＭＳ Ｐゴシック"/>
            </a:rPr>
            <a:t>人あたり</a:t>
          </a:r>
          <a:r>
            <a:rPr kumimoji="1" lang="en-US" altLang="ja-JP" sz="1300">
              <a:latin typeface="ＭＳ Ｐゴシック"/>
            </a:rPr>
            <a:t>11</a:t>
          </a:r>
          <a:r>
            <a:rPr kumimoji="1" lang="ja-JP" altLang="en-US" sz="1300">
              <a:latin typeface="ＭＳ Ｐゴシック"/>
            </a:rPr>
            <a:t>千円となっており、前年度より</a:t>
          </a:r>
          <a:r>
            <a:rPr kumimoji="1" lang="en-US" altLang="ja-JP" sz="1300">
              <a:latin typeface="ＭＳ Ｐゴシック"/>
            </a:rPr>
            <a:t>30.2</a:t>
          </a:r>
          <a:r>
            <a:rPr kumimoji="1" lang="ja-JP" altLang="en-US" sz="1300">
              <a:latin typeface="ＭＳ Ｐゴシック"/>
            </a:rPr>
            <a:t>％の減となっている。これは、平成</a:t>
          </a:r>
          <a:r>
            <a:rPr kumimoji="1" lang="en-US" altLang="ja-JP" sz="1300">
              <a:latin typeface="ＭＳ Ｐゴシック"/>
            </a:rPr>
            <a:t>27</a:t>
          </a:r>
          <a:r>
            <a:rPr kumimoji="1" lang="ja-JP" altLang="en-US" sz="1300">
              <a:latin typeface="ＭＳ Ｐゴシック"/>
            </a:rPr>
            <a:t>年度に実施した奈良県林業基金の事業の再生に伴う損失補償の皆減によるものである。</a:t>
          </a:r>
        </a:p>
        <a:p>
          <a:r>
            <a:rPr kumimoji="1" lang="ja-JP" altLang="en-US" sz="1300">
              <a:latin typeface="ＭＳ Ｐゴシック"/>
            </a:rPr>
            <a:t>・災害復旧費は住民</a:t>
          </a:r>
          <a:r>
            <a:rPr kumimoji="1" lang="en-US" altLang="ja-JP" sz="1300">
              <a:latin typeface="ＭＳ Ｐゴシック"/>
            </a:rPr>
            <a:t>1</a:t>
          </a:r>
          <a:r>
            <a:rPr kumimoji="1" lang="ja-JP" altLang="en-US" sz="1300">
              <a:latin typeface="ＭＳ Ｐゴシック"/>
            </a:rPr>
            <a:t>人あたり</a:t>
          </a:r>
          <a:r>
            <a:rPr kumimoji="1" lang="en-US" altLang="ja-JP" sz="1300">
              <a:latin typeface="ＭＳ Ｐゴシック"/>
            </a:rPr>
            <a:t>1</a:t>
          </a:r>
          <a:r>
            <a:rPr kumimoji="1" lang="ja-JP" altLang="en-US" sz="1300">
              <a:latin typeface="ＭＳ Ｐゴシック"/>
            </a:rPr>
            <a:t>千円となっており、前年度より</a:t>
          </a:r>
          <a:r>
            <a:rPr kumimoji="1" lang="en-US" altLang="ja-JP" sz="1300">
              <a:latin typeface="ＭＳ Ｐゴシック"/>
            </a:rPr>
            <a:t>60.9</a:t>
          </a:r>
          <a:r>
            <a:rPr kumimoji="1" lang="ja-JP" altLang="en-US" sz="1300">
              <a:latin typeface="ＭＳ Ｐゴシック"/>
            </a:rPr>
            <a:t>％の減となっている。これは、平成</a:t>
          </a:r>
          <a:r>
            <a:rPr kumimoji="1" lang="en-US" altLang="ja-JP" sz="1300">
              <a:latin typeface="ＭＳ Ｐゴシック"/>
            </a:rPr>
            <a:t>23</a:t>
          </a:r>
          <a:r>
            <a:rPr kumimoji="1" lang="ja-JP" altLang="en-US" sz="1300">
              <a:latin typeface="ＭＳ Ｐゴシック"/>
            </a:rPr>
            <a:t>年度の紀伊半島大水害により被災した施設の復旧が平成</a:t>
          </a:r>
          <a:r>
            <a:rPr kumimoji="1" lang="en-US" altLang="ja-JP" sz="1300">
              <a:latin typeface="ＭＳ Ｐゴシック"/>
            </a:rPr>
            <a:t>27</a:t>
          </a:r>
          <a:r>
            <a:rPr kumimoji="1" lang="ja-JP" altLang="en-US" sz="1300">
              <a:latin typeface="ＭＳ Ｐゴシック"/>
            </a:rPr>
            <a:t>年度に完了したことによるものである。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実質収支額は、平成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年度は、県税及び地方譲与税などの歳入の増加や、給与減額措置及び退職手当の減などにより人件費が減少し増加に転じたものの、平成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年度に限り給与減額措置を実施したこと等により人件費が増加し、実質収支額は再び減少に転じた。平成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年度においては、</a:t>
          </a:r>
          <a:r>
            <a:rPr kumimoji="1" lang="ja-JP" altLang="ja-JP" sz="1100">
              <a:solidFill>
                <a:schemeClr val="dk1"/>
              </a:solidFill>
              <a:effectLst/>
              <a:latin typeface="+mn-lt"/>
              <a:ea typeface="+mn-ea"/>
              <a:cs typeface="+mn-cs"/>
            </a:rPr>
            <a:t>県税及び地方譲与税などの歳入</a:t>
          </a:r>
          <a:r>
            <a:rPr kumimoji="1" lang="ja-JP" altLang="en-US" sz="1100">
              <a:solidFill>
                <a:schemeClr val="dk1"/>
              </a:solidFill>
              <a:effectLst/>
              <a:latin typeface="+mn-lt"/>
              <a:ea typeface="+mn-ea"/>
              <a:cs typeface="+mn-cs"/>
            </a:rPr>
            <a:t>が減少したため、平成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年度の実質収支額より減少している</a:t>
          </a:r>
          <a:r>
            <a:rPr kumimoji="1" lang="ja-JP" altLang="en-US"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財政調整基金残高は、平成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年度に、県税、地方交付税等の主要な一般財源が減少した等により収支確保のため</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億円を取り崩しているが、それ以降の取り崩しはなく、過去</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年間において増加傾向にある。</a:t>
          </a:r>
        </a:p>
        <a:p>
          <a:r>
            <a:rPr kumimoji="1" lang="ja-JP" altLang="en-US" sz="1100">
              <a:latin typeface="ＭＳ ゴシック" pitchFamily="49" charset="-128"/>
              <a:ea typeface="ＭＳ ゴシック" pitchFamily="49" charset="-128"/>
            </a:rPr>
            <a:t>今後も引き続き黒字確保のため、各般の取り組みを進める。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奈良県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年度から平成</a:t>
          </a:r>
          <a:r>
            <a:rPr kumimoji="1" lang="en-US" altLang="ja-JP"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年度にかけては県税等の増加や人件費の減少等により、一般会計の収支額が増加。</a:t>
          </a:r>
          <a:endParaRPr kumimoji="1" lang="en-US" altLang="ja-JP"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年度から平成</a:t>
          </a:r>
          <a:r>
            <a:rPr kumimoji="1" lang="en-US" altLang="ja-JP"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年度にかけては地方交付税と臨時財政対策債の合計額の減少や人件費の増加等により、一般会計の収支額が減少。</a:t>
          </a:r>
          <a:endParaRPr kumimoji="1" lang="en-US" altLang="ja-JP"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年度から平成</a:t>
          </a:r>
          <a:r>
            <a:rPr kumimoji="1" lang="en-US" altLang="ja-JP"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年度にかけては水道用水供給事業費特別会計において収支が改善したことや一般会計において翌年度に繰り越す財源が減少したことにより収支額が増加。</a:t>
          </a:r>
          <a:endParaRPr kumimoji="1" lang="en-US" altLang="ja-JP"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年度から平成</a:t>
          </a:r>
          <a:r>
            <a:rPr kumimoji="1" lang="en-US" altLang="ja-JP"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年度にかけては、県税及び地方譲与税などの歳入の減少により一般会計の収支額が減少したことから、連結実質黒字額は減少している。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今後も引き続き連結実質黒字確保のため、各般の取組を進める。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実質公債費比率（分子）については、平成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年度から平成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年度にかけて臨時財政対策債の償還の増加に伴う元利償還金の増加により増加したものの、平成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年度から平成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年度にかけては基準財政需要算入額に算入される公債費の増加により、減少した。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年度から平成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年度にかけては、元利償還金等が増加したものの、基準財政需要算入額に算入される公債費も増加したため、横ばいとなった。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年度から平成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年度にかけては、元利償還金等が増加したことにより、増加した。</a:t>
          </a:r>
        </a:p>
        <a:p>
          <a:r>
            <a:rPr kumimoji="1" lang="ja-JP" altLang="en-US" sz="1100">
              <a:latin typeface="ＭＳ ゴシック" pitchFamily="49" charset="-128"/>
              <a:ea typeface="ＭＳ ゴシック" pitchFamily="49" charset="-128"/>
            </a:rPr>
            <a:t>　本県では、投資的経費に充当する通常債について発行抑制に努めており、また発行する場合は交付税措置のある財源的に有利な地方債の活用に努めている。</a:t>
          </a:r>
        </a:p>
        <a:p>
          <a:r>
            <a:rPr kumimoji="1" lang="ja-JP" altLang="en-US" sz="1100">
              <a:latin typeface="ＭＳ ゴシック" pitchFamily="49" charset="-128"/>
              <a:ea typeface="ＭＳ ゴシック" pitchFamily="49" charset="-128"/>
            </a:rPr>
            <a:t>今後も引き続き公債費負担軽減を図るため、取組を継続する。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　一般会計等に係る地方債現在高は増加する一方、退職手当負担見込額の減少や充当可能基金残高の増加により、全体として将来負担比率（分子）は減少傾向にある。</a:t>
          </a:r>
        </a:p>
        <a:p>
          <a:r>
            <a:rPr kumimoji="1" lang="ja-JP" altLang="en-US" sz="1600">
              <a:latin typeface="ＭＳ ゴシック" pitchFamily="49" charset="-128"/>
              <a:ea typeface="ＭＳ ゴシック" pitchFamily="49" charset="-128"/>
            </a:rPr>
            <a:t>　本県では、投資的経費に充当する通常債について発行抑制に努めており、また発行する場合は交付税措置のある財源的に有利な地方債の活用に努めている。</a:t>
          </a:r>
        </a:p>
        <a:p>
          <a:r>
            <a:rPr kumimoji="1" lang="ja-JP" altLang="en-US" sz="1600">
              <a:latin typeface="ＭＳ ゴシック" pitchFamily="49" charset="-128"/>
              <a:ea typeface="ＭＳ ゴシック" pitchFamily="49" charset="-128"/>
            </a:rPr>
            <a:t>　今後も引き続き将来負担の軽減のため、取組を継続する。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1,380,181
1,368,900
3,690.94
493,578,569
486,336,035
1,804,058
321,627,164
1,111,794,120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160.6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0669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38" name="正方形/長方形 37"/>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0" name="テキスト ボックス 39"/>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5" name="正方形/長方形 4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6" name="正方形/長方形 4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7" name="正方形/長方形 4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48" name="テキスト ボックス 47"/>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49" name="正方形/長方形 48"/>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0" name="正方形/長方形 4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1" name="正方形/長方形 5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2" name="正方形/長方形 51"/>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3" name="正方形/長方形 52"/>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4" name="テキスト ボックス 5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5" name="テキスト ボックス 5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1,380,181
1,368,900
3,690.94
493,578,569
486,336,035
1,804,058
321,627,164
1,111,794,120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160.6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1,380,181
1,368,900
3,690.94
493,578,569
486,336,035
1,804,058
321,627,164
1,111,794,120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160.6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404" t="s">
        <v>62</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405" t="s">
        <v>64</v>
      </c>
      <c r="C3" s="406"/>
      <c r="D3" s="407"/>
      <c r="E3" s="407"/>
      <c r="F3" s="407"/>
      <c r="G3" s="407"/>
      <c r="H3" s="407"/>
      <c r="I3" s="407"/>
      <c r="J3" s="407"/>
      <c r="K3" s="407"/>
      <c r="L3" s="407" t="s">
        <v>65</v>
      </c>
      <c r="M3" s="407"/>
      <c r="N3" s="407"/>
      <c r="O3" s="407"/>
      <c r="P3" s="407"/>
      <c r="Q3" s="407"/>
      <c r="R3" s="411"/>
      <c r="S3" s="411"/>
      <c r="T3" s="411"/>
      <c r="U3" s="411"/>
      <c r="V3" s="412"/>
      <c r="W3" s="418" t="s">
        <v>66</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1</v>
      </c>
      <c r="BA3" s="422"/>
      <c r="BB3" s="422"/>
      <c r="BC3" s="422"/>
      <c r="BD3" s="422"/>
      <c r="BE3" s="422"/>
      <c r="BF3" s="422"/>
      <c r="BG3" s="422"/>
      <c r="BH3" s="422"/>
      <c r="BI3" s="422"/>
      <c r="BJ3" s="422"/>
      <c r="BK3" s="422"/>
      <c r="BL3" s="422"/>
      <c r="BM3" s="423"/>
      <c r="BN3" s="424" t="s">
        <v>67</v>
      </c>
      <c r="BO3" s="425"/>
      <c r="BP3" s="425"/>
      <c r="BQ3" s="425"/>
      <c r="BR3" s="425"/>
      <c r="BS3" s="425"/>
      <c r="BT3" s="425"/>
      <c r="BU3" s="426"/>
      <c r="BV3" s="424" t="s">
        <v>68</v>
      </c>
      <c r="BW3" s="425"/>
      <c r="BX3" s="425"/>
      <c r="BY3" s="425"/>
      <c r="BZ3" s="425"/>
      <c r="CA3" s="425"/>
      <c r="CB3" s="425"/>
      <c r="CC3" s="426"/>
      <c r="CD3" s="421" t="s">
        <v>1</v>
      </c>
      <c r="CE3" s="422"/>
      <c r="CF3" s="422"/>
      <c r="CG3" s="422"/>
      <c r="CH3" s="422"/>
      <c r="CI3" s="422"/>
      <c r="CJ3" s="422"/>
      <c r="CK3" s="422"/>
      <c r="CL3" s="422"/>
      <c r="CM3" s="422"/>
      <c r="CN3" s="422"/>
      <c r="CO3" s="422"/>
      <c r="CP3" s="422"/>
      <c r="CQ3" s="422"/>
      <c r="CR3" s="422"/>
      <c r="CS3" s="423"/>
      <c r="CT3" s="424" t="s">
        <v>69</v>
      </c>
      <c r="CU3" s="425"/>
      <c r="CV3" s="425"/>
      <c r="CW3" s="425"/>
      <c r="CX3" s="425"/>
      <c r="CY3" s="425"/>
      <c r="CZ3" s="425"/>
      <c r="DA3" s="426"/>
      <c r="DB3" s="424" t="s">
        <v>70</v>
      </c>
      <c r="DC3" s="425"/>
      <c r="DD3" s="425"/>
      <c r="DE3" s="425"/>
      <c r="DF3" s="425"/>
      <c r="DG3" s="425"/>
      <c r="DH3" s="425"/>
      <c r="DI3" s="426"/>
      <c r="DJ3" s="114"/>
      <c r="DK3" s="114"/>
      <c r="DL3" s="114"/>
      <c r="DM3" s="114"/>
      <c r="DN3" s="114"/>
      <c r="DO3" s="114"/>
    </row>
    <row r="4" spans="1:119" ht="18.75" customHeight="1">
      <c r="A4" s="115"/>
      <c r="B4" s="408"/>
      <c r="C4" s="409"/>
      <c r="D4" s="410"/>
      <c r="E4" s="410"/>
      <c r="F4" s="410"/>
      <c r="G4" s="410"/>
      <c r="H4" s="410"/>
      <c r="I4" s="410"/>
      <c r="J4" s="410"/>
      <c r="K4" s="410"/>
      <c r="L4" s="410"/>
      <c r="M4" s="410"/>
      <c r="N4" s="410"/>
      <c r="O4" s="410"/>
      <c r="P4" s="410"/>
      <c r="Q4" s="410"/>
      <c r="R4" s="413"/>
      <c r="S4" s="413"/>
      <c r="T4" s="413"/>
      <c r="U4" s="413"/>
      <c r="V4" s="414"/>
      <c r="W4" s="478" t="s">
        <v>71</v>
      </c>
      <c r="X4" s="479"/>
      <c r="Y4" s="480"/>
      <c r="Z4" s="487" t="s">
        <v>1</v>
      </c>
      <c r="AA4" s="465"/>
      <c r="AB4" s="465"/>
      <c r="AC4" s="465"/>
      <c r="AD4" s="465"/>
      <c r="AE4" s="465"/>
      <c r="AF4" s="465"/>
      <c r="AG4" s="465"/>
      <c r="AH4" s="466"/>
      <c r="AI4" s="487" t="s">
        <v>72</v>
      </c>
      <c r="AJ4" s="490"/>
      <c r="AK4" s="490"/>
      <c r="AL4" s="490"/>
      <c r="AM4" s="490"/>
      <c r="AN4" s="490"/>
      <c r="AO4" s="490"/>
      <c r="AP4" s="491"/>
      <c r="AQ4" s="495" t="s">
        <v>73</v>
      </c>
      <c r="AR4" s="496"/>
      <c r="AS4" s="490"/>
      <c r="AT4" s="490"/>
      <c r="AU4" s="490"/>
      <c r="AV4" s="490"/>
      <c r="AW4" s="490"/>
      <c r="AX4" s="490"/>
      <c r="AY4" s="497"/>
      <c r="AZ4" s="448" t="s">
        <v>74</v>
      </c>
      <c r="BA4" s="449"/>
      <c r="BB4" s="449"/>
      <c r="BC4" s="449"/>
      <c r="BD4" s="449"/>
      <c r="BE4" s="449"/>
      <c r="BF4" s="449"/>
      <c r="BG4" s="449"/>
      <c r="BH4" s="449"/>
      <c r="BI4" s="449"/>
      <c r="BJ4" s="449"/>
      <c r="BK4" s="449"/>
      <c r="BL4" s="449"/>
      <c r="BM4" s="450"/>
      <c r="BN4" s="427">
        <v>493578569</v>
      </c>
      <c r="BO4" s="428"/>
      <c r="BP4" s="428"/>
      <c r="BQ4" s="428"/>
      <c r="BR4" s="428"/>
      <c r="BS4" s="428"/>
      <c r="BT4" s="428"/>
      <c r="BU4" s="429"/>
      <c r="BV4" s="427">
        <v>505929888</v>
      </c>
      <c r="BW4" s="428"/>
      <c r="BX4" s="428"/>
      <c r="BY4" s="428"/>
      <c r="BZ4" s="428"/>
      <c r="CA4" s="428"/>
      <c r="CB4" s="428"/>
      <c r="CC4" s="429"/>
      <c r="CD4" s="430" t="s">
        <v>75</v>
      </c>
      <c r="CE4" s="431"/>
      <c r="CF4" s="431"/>
      <c r="CG4" s="431"/>
      <c r="CH4" s="431"/>
      <c r="CI4" s="431"/>
      <c r="CJ4" s="431"/>
      <c r="CK4" s="431"/>
      <c r="CL4" s="431"/>
      <c r="CM4" s="431"/>
      <c r="CN4" s="431"/>
      <c r="CO4" s="431"/>
      <c r="CP4" s="431"/>
      <c r="CQ4" s="431"/>
      <c r="CR4" s="431"/>
      <c r="CS4" s="432"/>
      <c r="CT4" s="433">
        <v>0.6</v>
      </c>
      <c r="CU4" s="434"/>
      <c r="CV4" s="434"/>
      <c r="CW4" s="434"/>
      <c r="CX4" s="434"/>
      <c r="CY4" s="434"/>
      <c r="CZ4" s="434"/>
      <c r="DA4" s="435"/>
      <c r="DB4" s="433">
        <v>0.9</v>
      </c>
      <c r="DC4" s="434"/>
      <c r="DD4" s="434"/>
      <c r="DE4" s="434"/>
      <c r="DF4" s="434"/>
      <c r="DG4" s="434"/>
      <c r="DH4" s="434"/>
      <c r="DI4" s="435"/>
      <c r="DJ4" s="114"/>
      <c r="DK4" s="114"/>
      <c r="DL4" s="114"/>
      <c r="DM4" s="114"/>
      <c r="DN4" s="114"/>
      <c r="DO4" s="114"/>
    </row>
    <row r="5" spans="1:119" ht="18.75" customHeight="1" thickBot="1">
      <c r="A5" s="115"/>
      <c r="B5" s="408"/>
      <c r="C5" s="409"/>
      <c r="D5" s="410"/>
      <c r="E5" s="410"/>
      <c r="F5" s="410"/>
      <c r="G5" s="410"/>
      <c r="H5" s="410"/>
      <c r="I5" s="410"/>
      <c r="J5" s="410"/>
      <c r="K5" s="410"/>
      <c r="L5" s="415"/>
      <c r="M5" s="415"/>
      <c r="N5" s="415"/>
      <c r="O5" s="415"/>
      <c r="P5" s="415"/>
      <c r="Q5" s="415"/>
      <c r="R5" s="416"/>
      <c r="S5" s="416"/>
      <c r="T5" s="416"/>
      <c r="U5" s="416"/>
      <c r="V5" s="417"/>
      <c r="W5" s="481"/>
      <c r="X5" s="482"/>
      <c r="Y5" s="483"/>
      <c r="Z5" s="416"/>
      <c r="AA5" s="488"/>
      <c r="AB5" s="488"/>
      <c r="AC5" s="488"/>
      <c r="AD5" s="488"/>
      <c r="AE5" s="488"/>
      <c r="AF5" s="488"/>
      <c r="AG5" s="488"/>
      <c r="AH5" s="489"/>
      <c r="AI5" s="492"/>
      <c r="AJ5" s="493"/>
      <c r="AK5" s="493"/>
      <c r="AL5" s="493"/>
      <c r="AM5" s="493"/>
      <c r="AN5" s="493"/>
      <c r="AO5" s="493"/>
      <c r="AP5" s="494"/>
      <c r="AQ5" s="492"/>
      <c r="AR5" s="493"/>
      <c r="AS5" s="493"/>
      <c r="AT5" s="493"/>
      <c r="AU5" s="493"/>
      <c r="AV5" s="493"/>
      <c r="AW5" s="493"/>
      <c r="AX5" s="493"/>
      <c r="AY5" s="498"/>
      <c r="AZ5" s="436" t="s">
        <v>76</v>
      </c>
      <c r="BA5" s="437"/>
      <c r="BB5" s="437"/>
      <c r="BC5" s="437"/>
      <c r="BD5" s="437"/>
      <c r="BE5" s="437"/>
      <c r="BF5" s="437"/>
      <c r="BG5" s="437"/>
      <c r="BH5" s="437"/>
      <c r="BI5" s="437"/>
      <c r="BJ5" s="437"/>
      <c r="BK5" s="437"/>
      <c r="BL5" s="437"/>
      <c r="BM5" s="438"/>
      <c r="BN5" s="439">
        <v>486336035</v>
      </c>
      <c r="BO5" s="440"/>
      <c r="BP5" s="440"/>
      <c r="BQ5" s="440"/>
      <c r="BR5" s="440"/>
      <c r="BS5" s="440"/>
      <c r="BT5" s="440"/>
      <c r="BU5" s="441"/>
      <c r="BV5" s="439">
        <v>497063734</v>
      </c>
      <c r="BW5" s="440"/>
      <c r="BX5" s="440"/>
      <c r="BY5" s="440"/>
      <c r="BZ5" s="440"/>
      <c r="CA5" s="440"/>
      <c r="CB5" s="440"/>
      <c r="CC5" s="441"/>
      <c r="CD5" s="442" t="s">
        <v>77</v>
      </c>
      <c r="CE5" s="443"/>
      <c r="CF5" s="443"/>
      <c r="CG5" s="443"/>
      <c r="CH5" s="443"/>
      <c r="CI5" s="443"/>
      <c r="CJ5" s="443"/>
      <c r="CK5" s="443"/>
      <c r="CL5" s="443"/>
      <c r="CM5" s="443"/>
      <c r="CN5" s="443"/>
      <c r="CO5" s="443"/>
      <c r="CP5" s="443"/>
      <c r="CQ5" s="443"/>
      <c r="CR5" s="443"/>
      <c r="CS5" s="444"/>
      <c r="CT5" s="445">
        <v>95.4</v>
      </c>
      <c r="CU5" s="446"/>
      <c r="CV5" s="446"/>
      <c r="CW5" s="446"/>
      <c r="CX5" s="446"/>
      <c r="CY5" s="446"/>
      <c r="CZ5" s="446"/>
      <c r="DA5" s="447"/>
      <c r="DB5" s="445">
        <v>92.1</v>
      </c>
      <c r="DC5" s="446"/>
      <c r="DD5" s="446"/>
      <c r="DE5" s="446"/>
      <c r="DF5" s="446"/>
      <c r="DG5" s="446"/>
      <c r="DH5" s="446"/>
      <c r="DI5" s="447"/>
      <c r="DJ5" s="114"/>
      <c r="DK5" s="114"/>
      <c r="DL5" s="114"/>
      <c r="DM5" s="114"/>
      <c r="DN5" s="114"/>
      <c r="DO5" s="114"/>
    </row>
    <row r="6" spans="1:119" ht="18.75" customHeight="1">
      <c r="A6" s="115"/>
      <c r="B6" s="424" t="s">
        <v>78</v>
      </c>
      <c r="C6" s="425"/>
      <c r="D6" s="425"/>
      <c r="E6" s="425"/>
      <c r="F6" s="425"/>
      <c r="G6" s="425"/>
      <c r="H6" s="425"/>
      <c r="I6" s="425"/>
      <c r="J6" s="425"/>
      <c r="K6" s="406"/>
      <c r="L6" s="407" t="s">
        <v>79</v>
      </c>
      <c r="M6" s="407"/>
      <c r="N6" s="407"/>
      <c r="O6" s="407"/>
      <c r="P6" s="407"/>
      <c r="Q6" s="407"/>
      <c r="R6" s="411"/>
      <c r="S6" s="411"/>
      <c r="T6" s="411"/>
      <c r="U6" s="411"/>
      <c r="V6" s="412"/>
      <c r="W6" s="481"/>
      <c r="X6" s="482"/>
      <c r="Y6" s="483"/>
      <c r="Z6" s="451" t="s">
        <v>80</v>
      </c>
      <c r="AA6" s="452"/>
      <c r="AB6" s="452"/>
      <c r="AC6" s="452"/>
      <c r="AD6" s="452"/>
      <c r="AE6" s="452"/>
      <c r="AF6" s="452"/>
      <c r="AG6" s="452"/>
      <c r="AH6" s="453"/>
      <c r="AI6" s="454">
        <v>1</v>
      </c>
      <c r="AJ6" s="455"/>
      <c r="AK6" s="455"/>
      <c r="AL6" s="455"/>
      <c r="AM6" s="455"/>
      <c r="AN6" s="455"/>
      <c r="AO6" s="455"/>
      <c r="AP6" s="456"/>
      <c r="AQ6" s="454">
        <v>10926</v>
      </c>
      <c r="AR6" s="455"/>
      <c r="AS6" s="455"/>
      <c r="AT6" s="455"/>
      <c r="AU6" s="455"/>
      <c r="AV6" s="455"/>
      <c r="AW6" s="455"/>
      <c r="AX6" s="455"/>
      <c r="AY6" s="457"/>
      <c r="AZ6" s="436" t="s">
        <v>81</v>
      </c>
      <c r="BA6" s="437"/>
      <c r="BB6" s="437"/>
      <c r="BC6" s="437"/>
      <c r="BD6" s="437"/>
      <c r="BE6" s="437"/>
      <c r="BF6" s="437"/>
      <c r="BG6" s="437"/>
      <c r="BH6" s="437"/>
      <c r="BI6" s="437"/>
      <c r="BJ6" s="437"/>
      <c r="BK6" s="437"/>
      <c r="BL6" s="437"/>
      <c r="BM6" s="438"/>
      <c r="BN6" s="439">
        <v>7242534</v>
      </c>
      <c r="BO6" s="440"/>
      <c r="BP6" s="440"/>
      <c r="BQ6" s="440"/>
      <c r="BR6" s="440"/>
      <c r="BS6" s="440"/>
      <c r="BT6" s="440"/>
      <c r="BU6" s="441"/>
      <c r="BV6" s="439">
        <v>8866154</v>
      </c>
      <c r="BW6" s="440"/>
      <c r="BX6" s="440"/>
      <c r="BY6" s="440"/>
      <c r="BZ6" s="440"/>
      <c r="CA6" s="440"/>
      <c r="CB6" s="440"/>
      <c r="CC6" s="441"/>
      <c r="CD6" s="442" t="s">
        <v>82</v>
      </c>
      <c r="CE6" s="443"/>
      <c r="CF6" s="443"/>
      <c r="CG6" s="443"/>
      <c r="CH6" s="443"/>
      <c r="CI6" s="443"/>
      <c r="CJ6" s="443"/>
      <c r="CK6" s="443"/>
      <c r="CL6" s="443"/>
      <c r="CM6" s="443"/>
      <c r="CN6" s="443"/>
      <c r="CO6" s="443"/>
      <c r="CP6" s="443"/>
      <c r="CQ6" s="443"/>
      <c r="CR6" s="443"/>
      <c r="CS6" s="444"/>
      <c r="CT6" s="461">
        <v>104.2</v>
      </c>
      <c r="CU6" s="462"/>
      <c r="CV6" s="462"/>
      <c r="CW6" s="462"/>
      <c r="CX6" s="462"/>
      <c r="CY6" s="462"/>
      <c r="CZ6" s="462"/>
      <c r="DA6" s="463"/>
      <c r="DB6" s="461">
        <v>102.2</v>
      </c>
      <c r="DC6" s="462"/>
      <c r="DD6" s="462"/>
      <c r="DE6" s="462"/>
      <c r="DF6" s="462"/>
      <c r="DG6" s="462"/>
      <c r="DH6" s="462"/>
      <c r="DI6" s="463"/>
      <c r="DJ6" s="114"/>
      <c r="DK6" s="114"/>
      <c r="DL6" s="114"/>
      <c r="DM6" s="114"/>
      <c r="DN6" s="114"/>
      <c r="DO6" s="114"/>
    </row>
    <row r="7" spans="1:119" ht="18.75" customHeight="1">
      <c r="A7" s="115"/>
      <c r="B7" s="467"/>
      <c r="C7" s="468"/>
      <c r="D7" s="468"/>
      <c r="E7" s="468"/>
      <c r="F7" s="468"/>
      <c r="G7" s="468"/>
      <c r="H7" s="468"/>
      <c r="I7" s="468"/>
      <c r="J7" s="468"/>
      <c r="K7" s="409"/>
      <c r="L7" s="410"/>
      <c r="M7" s="410"/>
      <c r="N7" s="410"/>
      <c r="O7" s="410"/>
      <c r="P7" s="410"/>
      <c r="Q7" s="410"/>
      <c r="R7" s="413"/>
      <c r="S7" s="413"/>
      <c r="T7" s="413"/>
      <c r="U7" s="413"/>
      <c r="V7" s="414"/>
      <c r="W7" s="481"/>
      <c r="X7" s="482"/>
      <c r="Y7" s="483"/>
      <c r="Z7" s="451" t="s">
        <v>83</v>
      </c>
      <c r="AA7" s="452"/>
      <c r="AB7" s="452"/>
      <c r="AC7" s="452"/>
      <c r="AD7" s="452"/>
      <c r="AE7" s="452"/>
      <c r="AF7" s="452"/>
      <c r="AG7" s="452"/>
      <c r="AH7" s="453"/>
      <c r="AI7" s="454">
        <v>2</v>
      </c>
      <c r="AJ7" s="455"/>
      <c r="AK7" s="455"/>
      <c r="AL7" s="455"/>
      <c r="AM7" s="455"/>
      <c r="AN7" s="455"/>
      <c r="AO7" s="455"/>
      <c r="AP7" s="456"/>
      <c r="AQ7" s="454">
        <v>8997</v>
      </c>
      <c r="AR7" s="455"/>
      <c r="AS7" s="455"/>
      <c r="AT7" s="455"/>
      <c r="AU7" s="455"/>
      <c r="AV7" s="455"/>
      <c r="AW7" s="455"/>
      <c r="AX7" s="455"/>
      <c r="AY7" s="457"/>
      <c r="AZ7" s="436" t="s">
        <v>84</v>
      </c>
      <c r="BA7" s="437"/>
      <c r="BB7" s="437"/>
      <c r="BC7" s="437"/>
      <c r="BD7" s="437"/>
      <c r="BE7" s="437"/>
      <c r="BF7" s="437"/>
      <c r="BG7" s="437"/>
      <c r="BH7" s="437"/>
      <c r="BI7" s="437"/>
      <c r="BJ7" s="437"/>
      <c r="BK7" s="437"/>
      <c r="BL7" s="437"/>
      <c r="BM7" s="438"/>
      <c r="BN7" s="439">
        <v>5438476</v>
      </c>
      <c r="BO7" s="440"/>
      <c r="BP7" s="440"/>
      <c r="BQ7" s="440"/>
      <c r="BR7" s="440"/>
      <c r="BS7" s="440"/>
      <c r="BT7" s="440"/>
      <c r="BU7" s="441"/>
      <c r="BV7" s="439">
        <v>5893618</v>
      </c>
      <c r="BW7" s="440"/>
      <c r="BX7" s="440"/>
      <c r="BY7" s="440"/>
      <c r="BZ7" s="440"/>
      <c r="CA7" s="440"/>
      <c r="CB7" s="440"/>
      <c r="CC7" s="441"/>
      <c r="CD7" s="442" t="s">
        <v>85</v>
      </c>
      <c r="CE7" s="443"/>
      <c r="CF7" s="443"/>
      <c r="CG7" s="443"/>
      <c r="CH7" s="443"/>
      <c r="CI7" s="443"/>
      <c r="CJ7" s="443"/>
      <c r="CK7" s="443"/>
      <c r="CL7" s="443"/>
      <c r="CM7" s="443"/>
      <c r="CN7" s="443"/>
      <c r="CO7" s="443"/>
      <c r="CP7" s="443"/>
      <c r="CQ7" s="443"/>
      <c r="CR7" s="443"/>
      <c r="CS7" s="444"/>
      <c r="CT7" s="439">
        <v>321627164</v>
      </c>
      <c r="CU7" s="440"/>
      <c r="CV7" s="440"/>
      <c r="CW7" s="440"/>
      <c r="CX7" s="440"/>
      <c r="CY7" s="440"/>
      <c r="CZ7" s="440"/>
      <c r="DA7" s="441"/>
      <c r="DB7" s="439">
        <v>323123082</v>
      </c>
      <c r="DC7" s="440"/>
      <c r="DD7" s="440"/>
      <c r="DE7" s="440"/>
      <c r="DF7" s="440"/>
      <c r="DG7" s="440"/>
      <c r="DH7" s="440"/>
      <c r="DI7" s="441"/>
      <c r="DJ7" s="114"/>
      <c r="DK7" s="114"/>
      <c r="DL7" s="114"/>
      <c r="DM7" s="114"/>
      <c r="DN7" s="114"/>
      <c r="DO7" s="114"/>
    </row>
    <row r="8" spans="1:119" ht="18.75" customHeight="1" thickBot="1">
      <c r="A8" s="115"/>
      <c r="B8" s="469"/>
      <c r="C8" s="470"/>
      <c r="D8" s="470"/>
      <c r="E8" s="470"/>
      <c r="F8" s="470"/>
      <c r="G8" s="470"/>
      <c r="H8" s="470"/>
      <c r="I8" s="470"/>
      <c r="J8" s="470"/>
      <c r="K8" s="471"/>
      <c r="L8" s="415"/>
      <c r="M8" s="415"/>
      <c r="N8" s="415"/>
      <c r="O8" s="415"/>
      <c r="P8" s="415"/>
      <c r="Q8" s="415"/>
      <c r="R8" s="416"/>
      <c r="S8" s="416"/>
      <c r="T8" s="416"/>
      <c r="U8" s="416"/>
      <c r="V8" s="417"/>
      <c r="W8" s="481"/>
      <c r="X8" s="482"/>
      <c r="Y8" s="483"/>
      <c r="Z8" s="451" t="s">
        <v>86</v>
      </c>
      <c r="AA8" s="452"/>
      <c r="AB8" s="452"/>
      <c r="AC8" s="452"/>
      <c r="AD8" s="452"/>
      <c r="AE8" s="452"/>
      <c r="AF8" s="452"/>
      <c r="AG8" s="452"/>
      <c r="AH8" s="453"/>
      <c r="AI8" s="454">
        <v>1</v>
      </c>
      <c r="AJ8" s="455"/>
      <c r="AK8" s="455"/>
      <c r="AL8" s="455"/>
      <c r="AM8" s="455"/>
      <c r="AN8" s="455"/>
      <c r="AO8" s="455"/>
      <c r="AP8" s="456"/>
      <c r="AQ8" s="454">
        <v>7277</v>
      </c>
      <c r="AR8" s="455"/>
      <c r="AS8" s="455"/>
      <c r="AT8" s="455"/>
      <c r="AU8" s="455"/>
      <c r="AV8" s="455"/>
      <c r="AW8" s="455"/>
      <c r="AX8" s="455"/>
      <c r="AY8" s="457"/>
      <c r="AZ8" s="436" t="s">
        <v>87</v>
      </c>
      <c r="BA8" s="437"/>
      <c r="BB8" s="437"/>
      <c r="BC8" s="437"/>
      <c r="BD8" s="437"/>
      <c r="BE8" s="437"/>
      <c r="BF8" s="437"/>
      <c r="BG8" s="437"/>
      <c r="BH8" s="437"/>
      <c r="BI8" s="437"/>
      <c r="BJ8" s="437"/>
      <c r="BK8" s="437"/>
      <c r="BL8" s="437"/>
      <c r="BM8" s="438"/>
      <c r="BN8" s="439">
        <v>1804058</v>
      </c>
      <c r="BO8" s="440"/>
      <c r="BP8" s="440"/>
      <c r="BQ8" s="440"/>
      <c r="BR8" s="440"/>
      <c r="BS8" s="440"/>
      <c r="BT8" s="440"/>
      <c r="BU8" s="441"/>
      <c r="BV8" s="439">
        <v>2972536</v>
      </c>
      <c r="BW8" s="440"/>
      <c r="BX8" s="440"/>
      <c r="BY8" s="440"/>
      <c r="BZ8" s="440"/>
      <c r="CA8" s="440"/>
      <c r="CB8" s="440"/>
      <c r="CC8" s="441"/>
      <c r="CD8" s="442" t="s">
        <v>88</v>
      </c>
      <c r="CE8" s="443"/>
      <c r="CF8" s="443"/>
      <c r="CG8" s="443"/>
      <c r="CH8" s="443"/>
      <c r="CI8" s="443"/>
      <c r="CJ8" s="443"/>
      <c r="CK8" s="443"/>
      <c r="CL8" s="443"/>
      <c r="CM8" s="443"/>
      <c r="CN8" s="443"/>
      <c r="CO8" s="443"/>
      <c r="CP8" s="443"/>
      <c r="CQ8" s="443"/>
      <c r="CR8" s="443"/>
      <c r="CS8" s="444"/>
      <c r="CT8" s="458">
        <v>0.42074</v>
      </c>
      <c r="CU8" s="459"/>
      <c r="CV8" s="459"/>
      <c r="CW8" s="459"/>
      <c r="CX8" s="459"/>
      <c r="CY8" s="459"/>
      <c r="CZ8" s="459"/>
      <c r="DA8" s="460"/>
      <c r="DB8" s="458">
        <v>0.41269</v>
      </c>
      <c r="DC8" s="459"/>
      <c r="DD8" s="459"/>
      <c r="DE8" s="459"/>
      <c r="DF8" s="459"/>
      <c r="DG8" s="459"/>
      <c r="DH8" s="459"/>
      <c r="DI8" s="460"/>
      <c r="DJ8" s="114"/>
      <c r="DK8" s="114"/>
      <c r="DL8" s="114"/>
      <c r="DM8" s="114"/>
      <c r="DN8" s="114"/>
      <c r="DO8" s="114"/>
    </row>
    <row r="9" spans="1:119" ht="18.75" customHeight="1" thickBot="1">
      <c r="A9" s="115"/>
      <c r="B9" s="464" t="s">
        <v>89</v>
      </c>
      <c r="C9" s="465"/>
      <c r="D9" s="465"/>
      <c r="E9" s="465"/>
      <c r="F9" s="465"/>
      <c r="G9" s="465"/>
      <c r="H9" s="465"/>
      <c r="I9" s="465"/>
      <c r="J9" s="465"/>
      <c r="K9" s="466"/>
      <c r="L9" s="472" t="s">
        <v>90</v>
      </c>
      <c r="M9" s="473"/>
      <c r="N9" s="473"/>
      <c r="O9" s="473"/>
      <c r="P9" s="473"/>
      <c r="Q9" s="474"/>
      <c r="R9" s="475">
        <v>1364316</v>
      </c>
      <c r="S9" s="476"/>
      <c r="T9" s="476"/>
      <c r="U9" s="476"/>
      <c r="V9" s="477"/>
      <c r="W9" s="481"/>
      <c r="X9" s="482"/>
      <c r="Y9" s="483"/>
      <c r="Z9" s="451" t="s">
        <v>91</v>
      </c>
      <c r="AA9" s="452"/>
      <c r="AB9" s="452"/>
      <c r="AC9" s="452"/>
      <c r="AD9" s="452"/>
      <c r="AE9" s="452"/>
      <c r="AF9" s="452"/>
      <c r="AG9" s="452"/>
      <c r="AH9" s="453"/>
      <c r="AI9" s="454">
        <v>1</v>
      </c>
      <c r="AJ9" s="455"/>
      <c r="AK9" s="455"/>
      <c r="AL9" s="455"/>
      <c r="AM9" s="455"/>
      <c r="AN9" s="455"/>
      <c r="AO9" s="455"/>
      <c r="AP9" s="456"/>
      <c r="AQ9" s="454">
        <v>8600</v>
      </c>
      <c r="AR9" s="455"/>
      <c r="AS9" s="455"/>
      <c r="AT9" s="455"/>
      <c r="AU9" s="455"/>
      <c r="AV9" s="455"/>
      <c r="AW9" s="455"/>
      <c r="AX9" s="455"/>
      <c r="AY9" s="457"/>
      <c r="AZ9" s="436" t="s">
        <v>92</v>
      </c>
      <c r="BA9" s="437"/>
      <c r="BB9" s="437"/>
      <c r="BC9" s="437"/>
      <c r="BD9" s="437"/>
      <c r="BE9" s="437"/>
      <c r="BF9" s="437"/>
      <c r="BG9" s="437"/>
      <c r="BH9" s="437"/>
      <c r="BI9" s="437"/>
      <c r="BJ9" s="437"/>
      <c r="BK9" s="437"/>
      <c r="BL9" s="437"/>
      <c r="BM9" s="438"/>
      <c r="BN9" s="439">
        <v>-1168478</v>
      </c>
      <c r="BO9" s="440"/>
      <c r="BP9" s="440"/>
      <c r="BQ9" s="440"/>
      <c r="BR9" s="440"/>
      <c r="BS9" s="440"/>
      <c r="BT9" s="440"/>
      <c r="BU9" s="441"/>
      <c r="BV9" s="439">
        <v>392846</v>
      </c>
      <c r="BW9" s="440"/>
      <c r="BX9" s="440"/>
      <c r="BY9" s="440"/>
      <c r="BZ9" s="440"/>
      <c r="CA9" s="440"/>
      <c r="CB9" s="440"/>
      <c r="CC9" s="441"/>
      <c r="CD9" s="505" t="s">
        <v>93</v>
      </c>
      <c r="CE9" s="506"/>
      <c r="CF9" s="506"/>
      <c r="CG9" s="506"/>
      <c r="CH9" s="506"/>
      <c r="CI9" s="506"/>
      <c r="CJ9" s="506"/>
      <c r="CK9" s="506"/>
      <c r="CL9" s="506"/>
      <c r="CM9" s="506"/>
      <c r="CN9" s="506"/>
      <c r="CO9" s="506"/>
      <c r="CP9" s="506"/>
      <c r="CQ9" s="506"/>
      <c r="CR9" s="506"/>
      <c r="CS9" s="507"/>
      <c r="CT9" s="445">
        <v>22.7</v>
      </c>
      <c r="CU9" s="446"/>
      <c r="CV9" s="446"/>
      <c r="CW9" s="446"/>
      <c r="CX9" s="446"/>
      <c r="CY9" s="446"/>
      <c r="CZ9" s="446"/>
      <c r="DA9" s="447"/>
      <c r="DB9" s="445">
        <v>21.2</v>
      </c>
      <c r="DC9" s="446"/>
      <c r="DD9" s="446"/>
      <c r="DE9" s="446"/>
      <c r="DF9" s="446"/>
      <c r="DG9" s="446"/>
      <c r="DH9" s="446"/>
      <c r="DI9" s="447"/>
      <c r="DJ9" s="114"/>
      <c r="DK9" s="114"/>
      <c r="DL9" s="114"/>
      <c r="DM9" s="114"/>
      <c r="DN9" s="114"/>
      <c r="DO9" s="114"/>
    </row>
    <row r="10" spans="1:119" ht="18.75" customHeight="1">
      <c r="A10" s="115"/>
      <c r="B10" s="467"/>
      <c r="C10" s="468"/>
      <c r="D10" s="468"/>
      <c r="E10" s="468"/>
      <c r="F10" s="468"/>
      <c r="G10" s="468"/>
      <c r="H10" s="468"/>
      <c r="I10" s="468"/>
      <c r="J10" s="468"/>
      <c r="K10" s="409"/>
      <c r="L10" s="508" t="s">
        <v>94</v>
      </c>
      <c r="M10" s="509"/>
      <c r="N10" s="509"/>
      <c r="O10" s="509"/>
      <c r="P10" s="509"/>
      <c r="Q10" s="510"/>
      <c r="R10" s="454">
        <v>1400728</v>
      </c>
      <c r="S10" s="455"/>
      <c r="T10" s="455"/>
      <c r="U10" s="455"/>
      <c r="V10" s="457"/>
      <c r="W10" s="481"/>
      <c r="X10" s="482"/>
      <c r="Y10" s="483"/>
      <c r="Z10" s="451" t="s">
        <v>95</v>
      </c>
      <c r="AA10" s="452"/>
      <c r="AB10" s="452"/>
      <c r="AC10" s="452"/>
      <c r="AD10" s="452"/>
      <c r="AE10" s="452"/>
      <c r="AF10" s="452"/>
      <c r="AG10" s="452"/>
      <c r="AH10" s="453"/>
      <c r="AI10" s="454">
        <v>1</v>
      </c>
      <c r="AJ10" s="455"/>
      <c r="AK10" s="455"/>
      <c r="AL10" s="455"/>
      <c r="AM10" s="455"/>
      <c r="AN10" s="455"/>
      <c r="AO10" s="455"/>
      <c r="AP10" s="456"/>
      <c r="AQ10" s="454">
        <v>7500</v>
      </c>
      <c r="AR10" s="455"/>
      <c r="AS10" s="455"/>
      <c r="AT10" s="455"/>
      <c r="AU10" s="455"/>
      <c r="AV10" s="455"/>
      <c r="AW10" s="455"/>
      <c r="AX10" s="455"/>
      <c r="AY10" s="457"/>
      <c r="AZ10" s="436" t="s">
        <v>96</v>
      </c>
      <c r="BA10" s="437"/>
      <c r="BB10" s="437"/>
      <c r="BC10" s="437"/>
      <c r="BD10" s="437"/>
      <c r="BE10" s="437"/>
      <c r="BF10" s="437"/>
      <c r="BG10" s="437"/>
      <c r="BH10" s="437"/>
      <c r="BI10" s="437"/>
      <c r="BJ10" s="437"/>
      <c r="BK10" s="437"/>
      <c r="BL10" s="437"/>
      <c r="BM10" s="438"/>
      <c r="BN10" s="439">
        <v>1568090</v>
      </c>
      <c r="BO10" s="440"/>
      <c r="BP10" s="440"/>
      <c r="BQ10" s="440"/>
      <c r="BR10" s="440"/>
      <c r="BS10" s="440"/>
      <c r="BT10" s="440"/>
      <c r="BU10" s="441"/>
      <c r="BV10" s="439">
        <v>1467670</v>
      </c>
      <c r="BW10" s="440"/>
      <c r="BX10" s="440"/>
      <c r="BY10" s="440"/>
      <c r="BZ10" s="440"/>
      <c r="CA10" s="440"/>
      <c r="CB10" s="440"/>
      <c r="CC10" s="441"/>
      <c r="CD10" s="430" t="s">
        <v>97</v>
      </c>
      <c r="CE10" s="431"/>
      <c r="CF10" s="431"/>
      <c r="CG10" s="431"/>
      <c r="CH10" s="431"/>
      <c r="CI10" s="431"/>
      <c r="CJ10" s="431"/>
      <c r="CK10" s="431"/>
      <c r="CL10" s="431"/>
      <c r="CM10" s="431"/>
      <c r="CN10" s="431"/>
      <c r="CO10" s="431"/>
      <c r="CP10" s="431"/>
      <c r="CQ10" s="431"/>
      <c r="CR10" s="431"/>
      <c r="CS10" s="432"/>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469"/>
      <c r="C11" s="470"/>
      <c r="D11" s="470"/>
      <c r="E11" s="470"/>
      <c r="F11" s="470"/>
      <c r="G11" s="470"/>
      <c r="H11" s="470"/>
      <c r="I11" s="470"/>
      <c r="J11" s="470"/>
      <c r="K11" s="471"/>
      <c r="L11" s="499" t="s">
        <v>98</v>
      </c>
      <c r="M11" s="500"/>
      <c r="N11" s="500"/>
      <c r="O11" s="500"/>
      <c r="P11" s="500"/>
      <c r="Q11" s="501"/>
      <c r="R11" s="502" t="s">
        <v>99</v>
      </c>
      <c r="S11" s="503"/>
      <c r="T11" s="503"/>
      <c r="U11" s="503"/>
      <c r="V11" s="504"/>
      <c r="W11" s="484"/>
      <c r="X11" s="485"/>
      <c r="Y11" s="486"/>
      <c r="Z11" s="451" t="s">
        <v>100</v>
      </c>
      <c r="AA11" s="452"/>
      <c r="AB11" s="452"/>
      <c r="AC11" s="452"/>
      <c r="AD11" s="452"/>
      <c r="AE11" s="452"/>
      <c r="AF11" s="452"/>
      <c r="AG11" s="452"/>
      <c r="AH11" s="453"/>
      <c r="AI11" s="454">
        <v>42</v>
      </c>
      <c r="AJ11" s="455"/>
      <c r="AK11" s="455"/>
      <c r="AL11" s="455"/>
      <c r="AM11" s="455"/>
      <c r="AN11" s="455"/>
      <c r="AO11" s="455"/>
      <c r="AP11" s="456"/>
      <c r="AQ11" s="454">
        <v>7000</v>
      </c>
      <c r="AR11" s="455"/>
      <c r="AS11" s="455"/>
      <c r="AT11" s="455"/>
      <c r="AU11" s="455"/>
      <c r="AV11" s="455"/>
      <c r="AW11" s="455"/>
      <c r="AX11" s="455"/>
      <c r="AY11" s="457"/>
      <c r="AZ11" s="436" t="s">
        <v>101</v>
      </c>
      <c r="BA11" s="437"/>
      <c r="BB11" s="437"/>
      <c r="BC11" s="437"/>
      <c r="BD11" s="437"/>
      <c r="BE11" s="437"/>
      <c r="BF11" s="437"/>
      <c r="BG11" s="437"/>
      <c r="BH11" s="437"/>
      <c r="BI11" s="437"/>
      <c r="BJ11" s="437"/>
      <c r="BK11" s="437"/>
      <c r="BL11" s="437"/>
      <c r="BM11" s="438"/>
      <c r="BN11" s="439">
        <v>2500000</v>
      </c>
      <c r="BO11" s="440"/>
      <c r="BP11" s="440"/>
      <c r="BQ11" s="440"/>
      <c r="BR11" s="440"/>
      <c r="BS11" s="440"/>
      <c r="BT11" s="440"/>
      <c r="BU11" s="441"/>
      <c r="BV11" s="439">
        <v>1970000</v>
      </c>
      <c r="BW11" s="440"/>
      <c r="BX11" s="440"/>
      <c r="BY11" s="440"/>
      <c r="BZ11" s="440"/>
      <c r="CA11" s="440"/>
      <c r="CB11" s="440"/>
      <c r="CC11" s="441"/>
      <c r="CD11" s="442" t="s">
        <v>102</v>
      </c>
      <c r="CE11" s="443"/>
      <c r="CF11" s="443"/>
      <c r="CG11" s="443"/>
      <c r="CH11" s="443"/>
      <c r="CI11" s="443"/>
      <c r="CJ11" s="443"/>
      <c r="CK11" s="443"/>
      <c r="CL11" s="443"/>
      <c r="CM11" s="443"/>
      <c r="CN11" s="443"/>
      <c r="CO11" s="443"/>
      <c r="CP11" s="443"/>
      <c r="CQ11" s="443"/>
      <c r="CR11" s="443"/>
      <c r="CS11" s="444"/>
      <c r="CT11" s="511" t="s">
        <v>103</v>
      </c>
      <c r="CU11" s="512"/>
      <c r="CV11" s="512"/>
      <c r="CW11" s="512"/>
      <c r="CX11" s="512"/>
      <c r="CY11" s="512"/>
      <c r="CZ11" s="512"/>
      <c r="DA11" s="513"/>
      <c r="DB11" s="511" t="s">
        <v>103</v>
      </c>
      <c r="DC11" s="512"/>
      <c r="DD11" s="512"/>
      <c r="DE11" s="512"/>
      <c r="DF11" s="512"/>
      <c r="DG11" s="512"/>
      <c r="DH11" s="512"/>
      <c r="DI11" s="513"/>
      <c r="DJ11" s="114"/>
      <c r="DK11" s="114"/>
      <c r="DL11" s="114"/>
      <c r="DM11" s="114"/>
      <c r="DN11" s="114"/>
      <c r="DO11" s="114"/>
    </row>
    <row r="12" spans="1:119" ht="18.75" customHeight="1">
      <c r="A12" s="115"/>
      <c r="B12" s="514" t="s">
        <v>104</v>
      </c>
      <c r="C12" s="515"/>
      <c r="D12" s="515"/>
      <c r="E12" s="515"/>
      <c r="F12" s="515"/>
      <c r="G12" s="515"/>
      <c r="H12" s="515"/>
      <c r="I12" s="515"/>
      <c r="J12" s="515"/>
      <c r="K12" s="516"/>
      <c r="L12" s="523" t="s">
        <v>105</v>
      </c>
      <c r="M12" s="524"/>
      <c r="N12" s="524"/>
      <c r="O12" s="524"/>
      <c r="P12" s="524"/>
      <c r="Q12" s="525"/>
      <c r="R12" s="526">
        <v>1380181</v>
      </c>
      <c r="S12" s="527"/>
      <c r="T12" s="527"/>
      <c r="U12" s="527"/>
      <c r="V12" s="528"/>
      <c r="W12" s="478" t="s">
        <v>106</v>
      </c>
      <c r="X12" s="479"/>
      <c r="Y12" s="480"/>
      <c r="Z12" s="487" t="s">
        <v>1</v>
      </c>
      <c r="AA12" s="465"/>
      <c r="AB12" s="465"/>
      <c r="AC12" s="465"/>
      <c r="AD12" s="465"/>
      <c r="AE12" s="465"/>
      <c r="AF12" s="465"/>
      <c r="AG12" s="465"/>
      <c r="AH12" s="466"/>
      <c r="AI12" s="495" t="s">
        <v>107</v>
      </c>
      <c r="AJ12" s="465"/>
      <c r="AK12" s="465"/>
      <c r="AL12" s="465"/>
      <c r="AM12" s="466"/>
      <c r="AN12" s="495" t="s">
        <v>108</v>
      </c>
      <c r="AO12" s="496"/>
      <c r="AP12" s="496"/>
      <c r="AQ12" s="496"/>
      <c r="AR12" s="496"/>
      <c r="AS12" s="529"/>
      <c r="AT12" s="542" t="s">
        <v>109</v>
      </c>
      <c r="AU12" s="543"/>
      <c r="AV12" s="543"/>
      <c r="AW12" s="543"/>
      <c r="AX12" s="543"/>
      <c r="AY12" s="544"/>
      <c r="AZ12" s="436" t="s">
        <v>110</v>
      </c>
      <c r="BA12" s="437"/>
      <c r="BB12" s="437"/>
      <c r="BC12" s="437"/>
      <c r="BD12" s="437"/>
      <c r="BE12" s="437"/>
      <c r="BF12" s="437"/>
      <c r="BG12" s="437"/>
      <c r="BH12" s="437"/>
      <c r="BI12" s="437"/>
      <c r="BJ12" s="437"/>
      <c r="BK12" s="437"/>
      <c r="BL12" s="437"/>
      <c r="BM12" s="438"/>
      <c r="BN12" s="439" t="s">
        <v>111</v>
      </c>
      <c r="BO12" s="440"/>
      <c r="BP12" s="440"/>
      <c r="BQ12" s="440"/>
      <c r="BR12" s="440"/>
      <c r="BS12" s="440"/>
      <c r="BT12" s="440"/>
      <c r="BU12" s="441"/>
      <c r="BV12" s="439" t="s">
        <v>111</v>
      </c>
      <c r="BW12" s="440"/>
      <c r="BX12" s="440"/>
      <c r="BY12" s="440"/>
      <c r="BZ12" s="440"/>
      <c r="CA12" s="440"/>
      <c r="CB12" s="440"/>
      <c r="CC12" s="441"/>
      <c r="CD12" s="442" t="s">
        <v>112</v>
      </c>
      <c r="CE12" s="443"/>
      <c r="CF12" s="443"/>
      <c r="CG12" s="443"/>
      <c r="CH12" s="443"/>
      <c r="CI12" s="443"/>
      <c r="CJ12" s="443"/>
      <c r="CK12" s="443"/>
      <c r="CL12" s="443"/>
      <c r="CM12" s="443"/>
      <c r="CN12" s="443"/>
      <c r="CO12" s="443"/>
      <c r="CP12" s="443"/>
      <c r="CQ12" s="443"/>
      <c r="CR12" s="443"/>
      <c r="CS12" s="444"/>
      <c r="CT12" s="511" t="s">
        <v>111</v>
      </c>
      <c r="CU12" s="512"/>
      <c r="CV12" s="512"/>
      <c r="CW12" s="512"/>
      <c r="CX12" s="512"/>
      <c r="CY12" s="512"/>
      <c r="CZ12" s="512"/>
      <c r="DA12" s="513"/>
      <c r="DB12" s="511" t="s">
        <v>111</v>
      </c>
      <c r="DC12" s="512"/>
      <c r="DD12" s="512"/>
      <c r="DE12" s="512"/>
      <c r="DF12" s="512"/>
      <c r="DG12" s="512"/>
      <c r="DH12" s="512"/>
      <c r="DI12" s="513"/>
      <c r="DJ12" s="114"/>
      <c r="DK12" s="114"/>
      <c r="DL12" s="114"/>
      <c r="DM12" s="114"/>
      <c r="DN12" s="114"/>
      <c r="DO12" s="114"/>
    </row>
    <row r="13" spans="1:119" ht="18.75" customHeight="1" thickBot="1">
      <c r="A13" s="115"/>
      <c r="B13" s="517"/>
      <c r="C13" s="518"/>
      <c r="D13" s="518"/>
      <c r="E13" s="518"/>
      <c r="F13" s="518"/>
      <c r="G13" s="518"/>
      <c r="H13" s="518"/>
      <c r="I13" s="518"/>
      <c r="J13" s="518"/>
      <c r="K13" s="519"/>
      <c r="L13" s="122"/>
      <c r="M13" s="533" t="s">
        <v>113</v>
      </c>
      <c r="N13" s="534"/>
      <c r="O13" s="534"/>
      <c r="P13" s="534"/>
      <c r="Q13" s="535"/>
      <c r="R13" s="536">
        <v>1368900</v>
      </c>
      <c r="S13" s="537"/>
      <c r="T13" s="537"/>
      <c r="U13" s="537"/>
      <c r="V13" s="538"/>
      <c r="W13" s="481"/>
      <c r="X13" s="482"/>
      <c r="Y13" s="483"/>
      <c r="Z13" s="416"/>
      <c r="AA13" s="488"/>
      <c r="AB13" s="488"/>
      <c r="AC13" s="488"/>
      <c r="AD13" s="488"/>
      <c r="AE13" s="488"/>
      <c r="AF13" s="488"/>
      <c r="AG13" s="488"/>
      <c r="AH13" s="489"/>
      <c r="AI13" s="416"/>
      <c r="AJ13" s="488"/>
      <c r="AK13" s="488"/>
      <c r="AL13" s="488"/>
      <c r="AM13" s="489"/>
      <c r="AN13" s="530"/>
      <c r="AO13" s="531"/>
      <c r="AP13" s="531"/>
      <c r="AQ13" s="531"/>
      <c r="AR13" s="531"/>
      <c r="AS13" s="532"/>
      <c r="AT13" s="545"/>
      <c r="AU13" s="546"/>
      <c r="AV13" s="546"/>
      <c r="AW13" s="546"/>
      <c r="AX13" s="546"/>
      <c r="AY13" s="547"/>
      <c r="AZ13" s="539" t="s">
        <v>114</v>
      </c>
      <c r="BA13" s="540"/>
      <c r="BB13" s="540"/>
      <c r="BC13" s="540"/>
      <c r="BD13" s="540"/>
      <c r="BE13" s="540"/>
      <c r="BF13" s="540"/>
      <c r="BG13" s="540"/>
      <c r="BH13" s="540"/>
      <c r="BI13" s="540"/>
      <c r="BJ13" s="540"/>
      <c r="BK13" s="540"/>
      <c r="BL13" s="540"/>
      <c r="BM13" s="541"/>
      <c r="BN13" s="439">
        <v>2899612</v>
      </c>
      <c r="BO13" s="440"/>
      <c r="BP13" s="440"/>
      <c r="BQ13" s="440"/>
      <c r="BR13" s="440"/>
      <c r="BS13" s="440"/>
      <c r="BT13" s="440"/>
      <c r="BU13" s="441"/>
      <c r="BV13" s="439">
        <v>3830516</v>
      </c>
      <c r="BW13" s="440"/>
      <c r="BX13" s="440"/>
      <c r="BY13" s="440"/>
      <c r="BZ13" s="440"/>
      <c r="CA13" s="440"/>
      <c r="CB13" s="440"/>
      <c r="CC13" s="441"/>
      <c r="CD13" s="442" t="s">
        <v>115</v>
      </c>
      <c r="CE13" s="443"/>
      <c r="CF13" s="443"/>
      <c r="CG13" s="443"/>
      <c r="CH13" s="443"/>
      <c r="CI13" s="443"/>
      <c r="CJ13" s="443"/>
      <c r="CK13" s="443"/>
      <c r="CL13" s="443"/>
      <c r="CM13" s="443"/>
      <c r="CN13" s="443"/>
      <c r="CO13" s="443"/>
      <c r="CP13" s="443"/>
      <c r="CQ13" s="443"/>
      <c r="CR13" s="443"/>
      <c r="CS13" s="444"/>
      <c r="CT13" s="445">
        <v>11.3</v>
      </c>
      <c r="CU13" s="446"/>
      <c r="CV13" s="446"/>
      <c r="CW13" s="446"/>
      <c r="CX13" s="446"/>
      <c r="CY13" s="446"/>
      <c r="CZ13" s="446"/>
      <c r="DA13" s="447"/>
      <c r="DB13" s="445">
        <v>11.7</v>
      </c>
      <c r="DC13" s="446"/>
      <c r="DD13" s="446"/>
      <c r="DE13" s="446"/>
      <c r="DF13" s="446"/>
      <c r="DG13" s="446"/>
      <c r="DH13" s="446"/>
      <c r="DI13" s="447"/>
      <c r="DJ13" s="114"/>
      <c r="DK13" s="114"/>
      <c r="DL13" s="114"/>
      <c r="DM13" s="114"/>
      <c r="DN13" s="114"/>
      <c r="DO13" s="114"/>
    </row>
    <row r="14" spans="1:119" ht="18.75" customHeight="1" thickBot="1">
      <c r="A14" s="115"/>
      <c r="B14" s="517"/>
      <c r="C14" s="518"/>
      <c r="D14" s="518"/>
      <c r="E14" s="518"/>
      <c r="F14" s="518"/>
      <c r="G14" s="518"/>
      <c r="H14" s="518"/>
      <c r="I14" s="518"/>
      <c r="J14" s="518"/>
      <c r="K14" s="519"/>
      <c r="L14" s="551" t="s">
        <v>116</v>
      </c>
      <c r="M14" s="552"/>
      <c r="N14" s="552"/>
      <c r="O14" s="552"/>
      <c r="P14" s="552"/>
      <c r="Q14" s="553"/>
      <c r="R14" s="554">
        <v>1387818</v>
      </c>
      <c r="S14" s="555"/>
      <c r="T14" s="555"/>
      <c r="U14" s="555"/>
      <c r="V14" s="556"/>
      <c r="W14" s="481"/>
      <c r="X14" s="482"/>
      <c r="Y14" s="483"/>
      <c r="Z14" s="508" t="s">
        <v>117</v>
      </c>
      <c r="AA14" s="509"/>
      <c r="AB14" s="509"/>
      <c r="AC14" s="509"/>
      <c r="AD14" s="509"/>
      <c r="AE14" s="509"/>
      <c r="AF14" s="509"/>
      <c r="AG14" s="509"/>
      <c r="AH14" s="510"/>
      <c r="AI14" s="454">
        <v>3987</v>
      </c>
      <c r="AJ14" s="455"/>
      <c r="AK14" s="455"/>
      <c r="AL14" s="455"/>
      <c r="AM14" s="456"/>
      <c r="AN14" s="454">
        <v>13009581</v>
      </c>
      <c r="AO14" s="455"/>
      <c r="AP14" s="455"/>
      <c r="AQ14" s="455"/>
      <c r="AR14" s="455"/>
      <c r="AS14" s="456"/>
      <c r="AT14" s="454">
        <v>3263</v>
      </c>
      <c r="AU14" s="455"/>
      <c r="AV14" s="455"/>
      <c r="AW14" s="455"/>
      <c r="AX14" s="455"/>
      <c r="AY14" s="457"/>
      <c r="AZ14" s="448" t="s">
        <v>118</v>
      </c>
      <c r="BA14" s="449"/>
      <c r="BB14" s="449"/>
      <c r="BC14" s="449"/>
      <c r="BD14" s="449"/>
      <c r="BE14" s="449"/>
      <c r="BF14" s="449"/>
      <c r="BG14" s="449"/>
      <c r="BH14" s="449"/>
      <c r="BI14" s="449"/>
      <c r="BJ14" s="449"/>
      <c r="BK14" s="449"/>
      <c r="BL14" s="449"/>
      <c r="BM14" s="450"/>
      <c r="BN14" s="427">
        <v>114140269</v>
      </c>
      <c r="BO14" s="428"/>
      <c r="BP14" s="428"/>
      <c r="BQ14" s="428"/>
      <c r="BR14" s="428"/>
      <c r="BS14" s="428"/>
      <c r="BT14" s="428"/>
      <c r="BU14" s="429"/>
      <c r="BV14" s="427">
        <v>113294896</v>
      </c>
      <c r="BW14" s="428"/>
      <c r="BX14" s="428"/>
      <c r="BY14" s="428"/>
      <c r="BZ14" s="428"/>
      <c r="CA14" s="428"/>
      <c r="CB14" s="428"/>
      <c r="CC14" s="429"/>
      <c r="CD14" s="505" t="s">
        <v>119</v>
      </c>
      <c r="CE14" s="506"/>
      <c r="CF14" s="506"/>
      <c r="CG14" s="506"/>
      <c r="CH14" s="506"/>
      <c r="CI14" s="506"/>
      <c r="CJ14" s="506"/>
      <c r="CK14" s="506"/>
      <c r="CL14" s="506"/>
      <c r="CM14" s="506"/>
      <c r="CN14" s="506"/>
      <c r="CO14" s="506"/>
      <c r="CP14" s="506"/>
      <c r="CQ14" s="506"/>
      <c r="CR14" s="506"/>
      <c r="CS14" s="507"/>
      <c r="CT14" s="548">
        <v>160.6</v>
      </c>
      <c r="CU14" s="549"/>
      <c r="CV14" s="549"/>
      <c r="CW14" s="549"/>
      <c r="CX14" s="549"/>
      <c r="CY14" s="549"/>
      <c r="CZ14" s="549"/>
      <c r="DA14" s="550"/>
      <c r="DB14" s="548">
        <v>159.80000000000001</v>
      </c>
      <c r="DC14" s="549"/>
      <c r="DD14" s="549"/>
      <c r="DE14" s="549"/>
      <c r="DF14" s="549"/>
      <c r="DG14" s="549"/>
      <c r="DH14" s="549"/>
      <c r="DI14" s="550"/>
      <c r="DJ14" s="114"/>
      <c r="DK14" s="114"/>
      <c r="DL14" s="114"/>
      <c r="DM14" s="114"/>
      <c r="DN14" s="114"/>
      <c r="DO14" s="114"/>
    </row>
    <row r="15" spans="1:119" ht="18.75" customHeight="1">
      <c r="A15" s="115"/>
      <c r="B15" s="517"/>
      <c r="C15" s="518"/>
      <c r="D15" s="518"/>
      <c r="E15" s="518"/>
      <c r="F15" s="518"/>
      <c r="G15" s="518"/>
      <c r="H15" s="518"/>
      <c r="I15" s="518"/>
      <c r="J15" s="518"/>
      <c r="K15" s="519"/>
      <c r="L15" s="122"/>
      <c r="M15" s="533" t="s">
        <v>113</v>
      </c>
      <c r="N15" s="534"/>
      <c r="O15" s="534"/>
      <c r="P15" s="534"/>
      <c r="Q15" s="535"/>
      <c r="R15" s="554">
        <v>1376964</v>
      </c>
      <c r="S15" s="555"/>
      <c r="T15" s="555"/>
      <c r="U15" s="555"/>
      <c r="V15" s="556"/>
      <c r="W15" s="481"/>
      <c r="X15" s="482"/>
      <c r="Y15" s="483"/>
      <c r="Z15" s="508" t="s">
        <v>120</v>
      </c>
      <c r="AA15" s="509"/>
      <c r="AB15" s="509"/>
      <c r="AC15" s="509"/>
      <c r="AD15" s="509"/>
      <c r="AE15" s="509"/>
      <c r="AF15" s="509"/>
      <c r="AG15" s="509"/>
      <c r="AH15" s="510"/>
      <c r="AI15" s="454" t="s">
        <v>111</v>
      </c>
      <c r="AJ15" s="455"/>
      <c r="AK15" s="455"/>
      <c r="AL15" s="455"/>
      <c r="AM15" s="456"/>
      <c r="AN15" s="454" t="s">
        <v>111</v>
      </c>
      <c r="AO15" s="455"/>
      <c r="AP15" s="455"/>
      <c r="AQ15" s="455"/>
      <c r="AR15" s="455"/>
      <c r="AS15" s="456"/>
      <c r="AT15" s="454" t="s">
        <v>111</v>
      </c>
      <c r="AU15" s="455"/>
      <c r="AV15" s="455"/>
      <c r="AW15" s="455"/>
      <c r="AX15" s="455"/>
      <c r="AY15" s="457"/>
      <c r="AZ15" s="436" t="s">
        <v>121</v>
      </c>
      <c r="BA15" s="437"/>
      <c r="BB15" s="437"/>
      <c r="BC15" s="437"/>
      <c r="BD15" s="437"/>
      <c r="BE15" s="437"/>
      <c r="BF15" s="437"/>
      <c r="BG15" s="437"/>
      <c r="BH15" s="437"/>
      <c r="BI15" s="437"/>
      <c r="BJ15" s="437"/>
      <c r="BK15" s="437"/>
      <c r="BL15" s="437"/>
      <c r="BM15" s="438"/>
      <c r="BN15" s="439">
        <v>267808982</v>
      </c>
      <c r="BO15" s="440"/>
      <c r="BP15" s="440"/>
      <c r="BQ15" s="440"/>
      <c r="BR15" s="440"/>
      <c r="BS15" s="440"/>
      <c r="BT15" s="440"/>
      <c r="BU15" s="441"/>
      <c r="BV15" s="439">
        <v>263025172</v>
      </c>
      <c r="BW15" s="440"/>
      <c r="BX15" s="440"/>
      <c r="BY15" s="440"/>
      <c r="BZ15" s="440"/>
      <c r="CA15" s="440"/>
      <c r="CB15" s="440"/>
      <c r="CC15" s="441"/>
      <c r="CD15" s="559" t="s">
        <v>122</v>
      </c>
      <c r="CE15" s="560"/>
      <c r="CF15" s="560"/>
      <c r="CG15" s="560"/>
      <c r="CH15" s="560"/>
      <c r="CI15" s="560"/>
      <c r="CJ15" s="560"/>
      <c r="CK15" s="560"/>
      <c r="CL15" s="560"/>
      <c r="CM15" s="560"/>
      <c r="CN15" s="560"/>
      <c r="CO15" s="560"/>
      <c r="CP15" s="560"/>
      <c r="CQ15" s="560"/>
      <c r="CR15" s="560"/>
      <c r="CS15" s="561"/>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517"/>
      <c r="C16" s="518"/>
      <c r="D16" s="518"/>
      <c r="E16" s="518"/>
      <c r="F16" s="518"/>
      <c r="G16" s="518"/>
      <c r="H16" s="518"/>
      <c r="I16" s="518"/>
      <c r="J16" s="518"/>
      <c r="K16" s="519"/>
      <c r="L16" s="551" t="s">
        <v>123</v>
      </c>
      <c r="M16" s="568"/>
      <c r="N16" s="568"/>
      <c r="O16" s="568"/>
      <c r="P16" s="568"/>
      <c r="Q16" s="569"/>
      <c r="R16" s="565" t="s">
        <v>124</v>
      </c>
      <c r="S16" s="566"/>
      <c r="T16" s="566"/>
      <c r="U16" s="566"/>
      <c r="V16" s="567"/>
      <c r="W16" s="481"/>
      <c r="X16" s="482"/>
      <c r="Y16" s="483"/>
      <c r="Z16" s="508" t="s">
        <v>125</v>
      </c>
      <c r="AA16" s="509"/>
      <c r="AB16" s="509"/>
      <c r="AC16" s="509"/>
      <c r="AD16" s="509"/>
      <c r="AE16" s="509"/>
      <c r="AF16" s="509"/>
      <c r="AG16" s="509"/>
      <c r="AH16" s="510"/>
      <c r="AI16" s="454">
        <v>78</v>
      </c>
      <c r="AJ16" s="455"/>
      <c r="AK16" s="455"/>
      <c r="AL16" s="455"/>
      <c r="AM16" s="456"/>
      <c r="AN16" s="454">
        <v>244296</v>
      </c>
      <c r="AO16" s="455"/>
      <c r="AP16" s="455"/>
      <c r="AQ16" s="455"/>
      <c r="AR16" s="455"/>
      <c r="AS16" s="456"/>
      <c r="AT16" s="454">
        <v>3132</v>
      </c>
      <c r="AU16" s="455"/>
      <c r="AV16" s="455"/>
      <c r="AW16" s="455"/>
      <c r="AX16" s="455"/>
      <c r="AY16" s="457"/>
      <c r="AZ16" s="436" t="s">
        <v>126</v>
      </c>
      <c r="BA16" s="437"/>
      <c r="BB16" s="437"/>
      <c r="BC16" s="437"/>
      <c r="BD16" s="437"/>
      <c r="BE16" s="437"/>
      <c r="BF16" s="437"/>
      <c r="BG16" s="437"/>
      <c r="BH16" s="437"/>
      <c r="BI16" s="437"/>
      <c r="BJ16" s="437"/>
      <c r="BK16" s="437"/>
      <c r="BL16" s="437"/>
      <c r="BM16" s="438"/>
      <c r="BN16" s="439">
        <v>141341750</v>
      </c>
      <c r="BO16" s="440"/>
      <c r="BP16" s="440"/>
      <c r="BQ16" s="440"/>
      <c r="BR16" s="440"/>
      <c r="BS16" s="440"/>
      <c r="BT16" s="440"/>
      <c r="BU16" s="441"/>
      <c r="BV16" s="439">
        <v>139679107</v>
      </c>
      <c r="BW16" s="440"/>
      <c r="BX16" s="440"/>
      <c r="BY16" s="440"/>
      <c r="BZ16" s="440"/>
      <c r="CA16" s="440"/>
      <c r="CB16" s="440"/>
      <c r="CC16" s="441"/>
      <c r="CD16" s="126"/>
      <c r="CE16" s="557"/>
      <c r="CF16" s="557"/>
      <c r="CG16" s="557"/>
      <c r="CH16" s="557"/>
      <c r="CI16" s="557"/>
      <c r="CJ16" s="557"/>
      <c r="CK16" s="557"/>
      <c r="CL16" s="557"/>
      <c r="CM16" s="557"/>
      <c r="CN16" s="557"/>
      <c r="CO16" s="557"/>
      <c r="CP16" s="557"/>
      <c r="CQ16" s="557"/>
      <c r="CR16" s="557"/>
      <c r="CS16" s="558"/>
      <c r="CT16" s="445"/>
      <c r="CU16" s="446"/>
      <c r="CV16" s="446"/>
      <c r="CW16" s="446"/>
      <c r="CX16" s="446"/>
      <c r="CY16" s="446"/>
      <c r="CZ16" s="446"/>
      <c r="DA16" s="447"/>
      <c r="DB16" s="445"/>
      <c r="DC16" s="446"/>
      <c r="DD16" s="446"/>
      <c r="DE16" s="446"/>
      <c r="DF16" s="446"/>
      <c r="DG16" s="446"/>
      <c r="DH16" s="446"/>
      <c r="DI16" s="447"/>
      <c r="DJ16" s="114"/>
      <c r="DK16" s="114"/>
      <c r="DL16" s="114"/>
      <c r="DM16" s="114"/>
      <c r="DN16" s="114"/>
      <c r="DO16" s="114"/>
    </row>
    <row r="17" spans="1:119" ht="18.75" customHeight="1" thickBot="1">
      <c r="A17" s="115"/>
      <c r="B17" s="520"/>
      <c r="C17" s="521"/>
      <c r="D17" s="521"/>
      <c r="E17" s="521"/>
      <c r="F17" s="521"/>
      <c r="G17" s="521"/>
      <c r="H17" s="521"/>
      <c r="I17" s="521"/>
      <c r="J17" s="521"/>
      <c r="K17" s="522"/>
      <c r="L17" s="127"/>
      <c r="M17" s="562" t="s">
        <v>127</v>
      </c>
      <c r="N17" s="563"/>
      <c r="O17" s="563"/>
      <c r="P17" s="563"/>
      <c r="Q17" s="564"/>
      <c r="R17" s="565" t="s">
        <v>128</v>
      </c>
      <c r="S17" s="566"/>
      <c r="T17" s="566"/>
      <c r="U17" s="566"/>
      <c r="V17" s="567"/>
      <c r="W17" s="481"/>
      <c r="X17" s="482"/>
      <c r="Y17" s="483"/>
      <c r="Z17" s="508" t="s">
        <v>129</v>
      </c>
      <c r="AA17" s="509"/>
      <c r="AB17" s="509"/>
      <c r="AC17" s="509"/>
      <c r="AD17" s="509"/>
      <c r="AE17" s="509"/>
      <c r="AF17" s="509"/>
      <c r="AG17" s="509"/>
      <c r="AH17" s="510"/>
      <c r="AI17" s="454">
        <v>2486</v>
      </c>
      <c r="AJ17" s="455"/>
      <c r="AK17" s="455"/>
      <c r="AL17" s="455"/>
      <c r="AM17" s="456"/>
      <c r="AN17" s="454">
        <v>7721516</v>
      </c>
      <c r="AO17" s="455"/>
      <c r="AP17" s="455"/>
      <c r="AQ17" s="455"/>
      <c r="AR17" s="455"/>
      <c r="AS17" s="456"/>
      <c r="AT17" s="454">
        <v>3106</v>
      </c>
      <c r="AU17" s="455"/>
      <c r="AV17" s="455"/>
      <c r="AW17" s="455"/>
      <c r="AX17" s="455"/>
      <c r="AY17" s="457"/>
      <c r="AZ17" s="436" t="s">
        <v>130</v>
      </c>
      <c r="BA17" s="437"/>
      <c r="BB17" s="437"/>
      <c r="BC17" s="437"/>
      <c r="BD17" s="437"/>
      <c r="BE17" s="437"/>
      <c r="BF17" s="437"/>
      <c r="BG17" s="437"/>
      <c r="BH17" s="437"/>
      <c r="BI17" s="437"/>
      <c r="BJ17" s="437"/>
      <c r="BK17" s="437"/>
      <c r="BL17" s="437"/>
      <c r="BM17" s="438"/>
      <c r="BN17" s="439">
        <v>303325836</v>
      </c>
      <c r="BO17" s="440"/>
      <c r="BP17" s="440"/>
      <c r="BQ17" s="440"/>
      <c r="BR17" s="440"/>
      <c r="BS17" s="440"/>
      <c r="BT17" s="440"/>
      <c r="BU17" s="441"/>
      <c r="BV17" s="439">
        <v>300174626</v>
      </c>
      <c r="BW17" s="440"/>
      <c r="BX17" s="440"/>
      <c r="BY17" s="440"/>
      <c r="BZ17" s="440"/>
      <c r="CA17" s="440"/>
      <c r="CB17" s="440"/>
      <c r="CC17" s="441"/>
      <c r="CD17" s="126"/>
      <c r="CE17" s="557"/>
      <c r="CF17" s="557"/>
      <c r="CG17" s="557"/>
      <c r="CH17" s="557"/>
      <c r="CI17" s="557"/>
      <c r="CJ17" s="557"/>
      <c r="CK17" s="557"/>
      <c r="CL17" s="557"/>
      <c r="CM17" s="557"/>
      <c r="CN17" s="557"/>
      <c r="CO17" s="557"/>
      <c r="CP17" s="557"/>
      <c r="CQ17" s="557"/>
      <c r="CR17" s="557"/>
      <c r="CS17" s="558"/>
      <c r="CT17" s="445"/>
      <c r="CU17" s="446"/>
      <c r="CV17" s="446"/>
      <c r="CW17" s="446"/>
      <c r="CX17" s="446"/>
      <c r="CY17" s="446"/>
      <c r="CZ17" s="446"/>
      <c r="DA17" s="447"/>
      <c r="DB17" s="445"/>
      <c r="DC17" s="446"/>
      <c r="DD17" s="446"/>
      <c r="DE17" s="446"/>
      <c r="DF17" s="446"/>
      <c r="DG17" s="446"/>
      <c r="DH17" s="446"/>
      <c r="DI17" s="447"/>
      <c r="DJ17" s="114"/>
      <c r="DK17" s="114"/>
      <c r="DL17" s="114"/>
      <c r="DM17" s="114"/>
      <c r="DN17" s="114"/>
      <c r="DO17" s="114"/>
    </row>
    <row r="18" spans="1:119" ht="18.75" customHeight="1" thickBot="1">
      <c r="A18" s="115"/>
      <c r="B18" s="421" t="s">
        <v>131</v>
      </c>
      <c r="C18" s="422"/>
      <c r="D18" s="422"/>
      <c r="E18" s="422"/>
      <c r="F18" s="422"/>
      <c r="G18" s="422"/>
      <c r="H18" s="422"/>
      <c r="I18" s="422"/>
      <c r="J18" s="422"/>
      <c r="K18" s="570"/>
      <c r="L18" s="571">
        <v>3691</v>
      </c>
      <c r="M18" s="572"/>
      <c r="N18" s="572"/>
      <c r="O18" s="572"/>
      <c r="P18" s="572"/>
      <c r="Q18" s="572"/>
      <c r="R18" s="572"/>
      <c r="S18" s="572"/>
      <c r="T18" s="572"/>
      <c r="U18" s="572"/>
      <c r="V18" s="572"/>
      <c r="W18" s="481"/>
      <c r="X18" s="482"/>
      <c r="Y18" s="483"/>
      <c r="Z18" s="508" t="s">
        <v>132</v>
      </c>
      <c r="AA18" s="509"/>
      <c r="AB18" s="509"/>
      <c r="AC18" s="509"/>
      <c r="AD18" s="509"/>
      <c r="AE18" s="509"/>
      <c r="AF18" s="509"/>
      <c r="AG18" s="509"/>
      <c r="AH18" s="510"/>
      <c r="AI18" s="454">
        <v>8669</v>
      </c>
      <c r="AJ18" s="455"/>
      <c r="AK18" s="455"/>
      <c r="AL18" s="455"/>
      <c r="AM18" s="456"/>
      <c r="AN18" s="454">
        <v>30504454</v>
      </c>
      <c r="AO18" s="455"/>
      <c r="AP18" s="455"/>
      <c r="AQ18" s="455"/>
      <c r="AR18" s="455"/>
      <c r="AS18" s="456"/>
      <c r="AT18" s="454">
        <v>3519</v>
      </c>
      <c r="AU18" s="455"/>
      <c r="AV18" s="455"/>
      <c r="AW18" s="455"/>
      <c r="AX18" s="455"/>
      <c r="AY18" s="457"/>
      <c r="AZ18" s="539" t="s">
        <v>133</v>
      </c>
      <c r="BA18" s="540"/>
      <c r="BB18" s="540"/>
      <c r="BC18" s="540"/>
      <c r="BD18" s="540"/>
      <c r="BE18" s="540"/>
      <c r="BF18" s="540"/>
      <c r="BG18" s="540"/>
      <c r="BH18" s="540"/>
      <c r="BI18" s="540"/>
      <c r="BJ18" s="540"/>
      <c r="BK18" s="540"/>
      <c r="BL18" s="540"/>
      <c r="BM18" s="541"/>
      <c r="BN18" s="573">
        <v>356683302</v>
      </c>
      <c r="BO18" s="574"/>
      <c r="BP18" s="574"/>
      <c r="BQ18" s="574"/>
      <c r="BR18" s="574"/>
      <c r="BS18" s="574"/>
      <c r="BT18" s="574"/>
      <c r="BU18" s="575"/>
      <c r="BV18" s="573">
        <v>372602246</v>
      </c>
      <c r="BW18" s="574"/>
      <c r="BX18" s="574"/>
      <c r="BY18" s="574"/>
      <c r="BZ18" s="574"/>
      <c r="CA18" s="574"/>
      <c r="CB18" s="574"/>
      <c r="CC18" s="575"/>
      <c r="CD18" s="126"/>
      <c r="CE18" s="557"/>
      <c r="CF18" s="557"/>
      <c r="CG18" s="557"/>
      <c r="CH18" s="557"/>
      <c r="CI18" s="557"/>
      <c r="CJ18" s="557"/>
      <c r="CK18" s="557"/>
      <c r="CL18" s="557"/>
      <c r="CM18" s="557"/>
      <c r="CN18" s="557"/>
      <c r="CO18" s="557"/>
      <c r="CP18" s="557"/>
      <c r="CQ18" s="557"/>
      <c r="CR18" s="557"/>
      <c r="CS18" s="558"/>
      <c r="CT18" s="445"/>
      <c r="CU18" s="446"/>
      <c r="CV18" s="446"/>
      <c r="CW18" s="446"/>
      <c r="CX18" s="446"/>
      <c r="CY18" s="446"/>
      <c r="CZ18" s="446"/>
      <c r="DA18" s="447"/>
      <c r="DB18" s="445"/>
      <c r="DC18" s="446"/>
      <c r="DD18" s="446"/>
      <c r="DE18" s="446"/>
      <c r="DF18" s="446"/>
      <c r="DG18" s="446"/>
      <c r="DH18" s="446"/>
      <c r="DI18" s="447"/>
      <c r="DJ18" s="114"/>
      <c r="DK18" s="114"/>
      <c r="DL18" s="114"/>
      <c r="DM18" s="114"/>
      <c r="DN18" s="114"/>
      <c r="DO18" s="114"/>
    </row>
    <row r="19" spans="1:119" ht="18.75" customHeight="1" thickBot="1">
      <c r="A19" s="115"/>
      <c r="B19" s="421" t="s">
        <v>134</v>
      </c>
      <c r="C19" s="422"/>
      <c r="D19" s="422"/>
      <c r="E19" s="422"/>
      <c r="F19" s="422"/>
      <c r="G19" s="422"/>
      <c r="H19" s="422"/>
      <c r="I19" s="422"/>
      <c r="J19" s="422"/>
      <c r="K19" s="570"/>
      <c r="L19" s="571">
        <v>374</v>
      </c>
      <c r="M19" s="572"/>
      <c r="N19" s="572"/>
      <c r="O19" s="572"/>
      <c r="P19" s="572"/>
      <c r="Q19" s="572"/>
      <c r="R19" s="572"/>
      <c r="S19" s="572"/>
      <c r="T19" s="572"/>
      <c r="U19" s="572"/>
      <c r="V19" s="572"/>
      <c r="W19" s="481"/>
      <c r="X19" s="482"/>
      <c r="Y19" s="483"/>
      <c r="Z19" s="508" t="s">
        <v>135</v>
      </c>
      <c r="AA19" s="509"/>
      <c r="AB19" s="509"/>
      <c r="AC19" s="509"/>
      <c r="AD19" s="509"/>
      <c r="AE19" s="509"/>
      <c r="AF19" s="509"/>
      <c r="AG19" s="509"/>
      <c r="AH19" s="510"/>
      <c r="AI19" s="454" t="s">
        <v>136</v>
      </c>
      <c r="AJ19" s="455"/>
      <c r="AK19" s="455"/>
      <c r="AL19" s="455"/>
      <c r="AM19" s="456"/>
      <c r="AN19" s="454" t="s">
        <v>136</v>
      </c>
      <c r="AO19" s="455"/>
      <c r="AP19" s="455"/>
      <c r="AQ19" s="455"/>
      <c r="AR19" s="455"/>
      <c r="AS19" s="456"/>
      <c r="AT19" s="454" t="s">
        <v>136</v>
      </c>
      <c r="AU19" s="455"/>
      <c r="AV19" s="455"/>
      <c r="AW19" s="455"/>
      <c r="AX19" s="455"/>
      <c r="AY19" s="457"/>
      <c r="AZ19" s="448" t="s">
        <v>137</v>
      </c>
      <c r="BA19" s="449"/>
      <c r="BB19" s="449"/>
      <c r="BC19" s="449"/>
      <c r="BD19" s="449"/>
      <c r="BE19" s="449"/>
      <c r="BF19" s="449"/>
      <c r="BG19" s="449"/>
      <c r="BH19" s="449"/>
      <c r="BI19" s="449"/>
      <c r="BJ19" s="449"/>
      <c r="BK19" s="449"/>
      <c r="BL19" s="449"/>
      <c r="BM19" s="450"/>
      <c r="BN19" s="427">
        <v>1111794120</v>
      </c>
      <c r="BO19" s="428"/>
      <c r="BP19" s="428"/>
      <c r="BQ19" s="428"/>
      <c r="BR19" s="428"/>
      <c r="BS19" s="428"/>
      <c r="BT19" s="428"/>
      <c r="BU19" s="429"/>
      <c r="BV19" s="427">
        <v>1108930432</v>
      </c>
      <c r="BW19" s="428"/>
      <c r="BX19" s="428"/>
      <c r="BY19" s="428"/>
      <c r="BZ19" s="428"/>
      <c r="CA19" s="428"/>
      <c r="CB19" s="428"/>
      <c r="CC19" s="429"/>
      <c r="CD19" s="126"/>
      <c r="CE19" s="557"/>
      <c r="CF19" s="557"/>
      <c r="CG19" s="557"/>
      <c r="CH19" s="557"/>
      <c r="CI19" s="557"/>
      <c r="CJ19" s="557"/>
      <c r="CK19" s="557"/>
      <c r="CL19" s="557"/>
      <c r="CM19" s="557"/>
      <c r="CN19" s="557"/>
      <c r="CO19" s="557"/>
      <c r="CP19" s="557"/>
      <c r="CQ19" s="557"/>
      <c r="CR19" s="557"/>
      <c r="CS19" s="558"/>
      <c r="CT19" s="445"/>
      <c r="CU19" s="446"/>
      <c r="CV19" s="446"/>
      <c r="CW19" s="446"/>
      <c r="CX19" s="446"/>
      <c r="CY19" s="446"/>
      <c r="CZ19" s="446"/>
      <c r="DA19" s="447"/>
      <c r="DB19" s="445"/>
      <c r="DC19" s="446"/>
      <c r="DD19" s="446"/>
      <c r="DE19" s="446"/>
      <c r="DF19" s="446"/>
      <c r="DG19" s="446"/>
      <c r="DH19" s="446"/>
      <c r="DI19" s="447"/>
      <c r="DJ19" s="114"/>
      <c r="DK19" s="114"/>
      <c r="DL19" s="114"/>
      <c r="DM19" s="114"/>
      <c r="DN19" s="114"/>
      <c r="DO19" s="114"/>
    </row>
    <row r="20" spans="1:119" ht="18.75" customHeight="1" thickBot="1">
      <c r="A20" s="115"/>
      <c r="B20" s="421" t="s">
        <v>138</v>
      </c>
      <c r="C20" s="422"/>
      <c r="D20" s="422"/>
      <c r="E20" s="422"/>
      <c r="F20" s="422"/>
      <c r="G20" s="422"/>
      <c r="H20" s="422"/>
      <c r="I20" s="422"/>
      <c r="J20" s="422"/>
      <c r="K20" s="570"/>
      <c r="L20" s="571">
        <v>530221</v>
      </c>
      <c r="M20" s="572"/>
      <c r="N20" s="572"/>
      <c r="O20" s="572"/>
      <c r="P20" s="572"/>
      <c r="Q20" s="572"/>
      <c r="R20" s="572"/>
      <c r="S20" s="572"/>
      <c r="T20" s="572"/>
      <c r="U20" s="572"/>
      <c r="V20" s="572"/>
      <c r="W20" s="484"/>
      <c r="X20" s="485"/>
      <c r="Y20" s="486"/>
      <c r="Z20" s="508" t="s">
        <v>139</v>
      </c>
      <c r="AA20" s="509"/>
      <c r="AB20" s="509"/>
      <c r="AC20" s="509"/>
      <c r="AD20" s="509"/>
      <c r="AE20" s="509"/>
      <c r="AF20" s="509"/>
      <c r="AG20" s="509"/>
      <c r="AH20" s="510"/>
      <c r="AI20" s="454">
        <v>15142</v>
      </c>
      <c r="AJ20" s="455"/>
      <c r="AK20" s="455"/>
      <c r="AL20" s="455"/>
      <c r="AM20" s="456"/>
      <c r="AN20" s="454">
        <v>51235551</v>
      </c>
      <c r="AO20" s="455"/>
      <c r="AP20" s="455"/>
      <c r="AQ20" s="455"/>
      <c r="AR20" s="455"/>
      <c r="AS20" s="456"/>
      <c r="AT20" s="454">
        <v>3384</v>
      </c>
      <c r="AU20" s="455"/>
      <c r="AV20" s="455"/>
      <c r="AW20" s="455"/>
      <c r="AX20" s="455"/>
      <c r="AY20" s="457"/>
      <c r="AZ20" s="539" t="s">
        <v>140</v>
      </c>
      <c r="BA20" s="540"/>
      <c r="BB20" s="540"/>
      <c r="BC20" s="540"/>
      <c r="BD20" s="540"/>
      <c r="BE20" s="540"/>
      <c r="BF20" s="540"/>
      <c r="BG20" s="540"/>
      <c r="BH20" s="540"/>
      <c r="BI20" s="540"/>
      <c r="BJ20" s="540"/>
      <c r="BK20" s="540"/>
      <c r="BL20" s="540"/>
      <c r="BM20" s="541"/>
      <c r="BN20" s="573">
        <v>270020150</v>
      </c>
      <c r="BO20" s="574"/>
      <c r="BP20" s="574"/>
      <c r="BQ20" s="574"/>
      <c r="BR20" s="574"/>
      <c r="BS20" s="574"/>
      <c r="BT20" s="574"/>
      <c r="BU20" s="575"/>
      <c r="BV20" s="573">
        <v>270483020</v>
      </c>
      <c r="BW20" s="574"/>
      <c r="BX20" s="574"/>
      <c r="BY20" s="574"/>
      <c r="BZ20" s="574"/>
      <c r="CA20" s="574"/>
      <c r="CB20" s="574"/>
      <c r="CC20" s="575"/>
      <c r="CD20" s="126"/>
      <c r="CE20" s="557"/>
      <c r="CF20" s="557"/>
      <c r="CG20" s="557"/>
      <c r="CH20" s="557"/>
      <c r="CI20" s="557"/>
      <c r="CJ20" s="557"/>
      <c r="CK20" s="557"/>
      <c r="CL20" s="557"/>
      <c r="CM20" s="557"/>
      <c r="CN20" s="557"/>
      <c r="CO20" s="557"/>
      <c r="CP20" s="557"/>
      <c r="CQ20" s="557"/>
      <c r="CR20" s="557"/>
      <c r="CS20" s="558"/>
      <c r="CT20" s="445"/>
      <c r="CU20" s="446"/>
      <c r="CV20" s="446"/>
      <c r="CW20" s="446"/>
      <c r="CX20" s="446"/>
      <c r="CY20" s="446"/>
      <c r="CZ20" s="446"/>
      <c r="DA20" s="447"/>
      <c r="DB20" s="445"/>
      <c r="DC20" s="446"/>
      <c r="DD20" s="446"/>
      <c r="DE20" s="446"/>
      <c r="DF20" s="446"/>
      <c r="DG20" s="446"/>
      <c r="DH20" s="446"/>
      <c r="DI20" s="447"/>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576" t="s">
        <v>141</v>
      </c>
      <c r="X21" s="577"/>
      <c r="Y21" s="577"/>
      <c r="Z21" s="577"/>
      <c r="AA21" s="577"/>
      <c r="AB21" s="577"/>
      <c r="AC21" s="577"/>
      <c r="AD21" s="577"/>
      <c r="AE21" s="577"/>
      <c r="AF21" s="577"/>
      <c r="AG21" s="577"/>
      <c r="AH21" s="578"/>
      <c r="AI21" s="579">
        <v>100.2</v>
      </c>
      <c r="AJ21" s="580"/>
      <c r="AK21" s="580"/>
      <c r="AL21" s="580"/>
      <c r="AM21" s="580"/>
      <c r="AN21" s="580"/>
      <c r="AO21" s="580"/>
      <c r="AP21" s="580"/>
      <c r="AQ21" s="580"/>
      <c r="AR21" s="580"/>
      <c r="AS21" s="580"/>
      <c r="AT21" s="580"/>
      <c r="AU21" s="580"/>
      <c r="AV21" s="580"/>
      <c r="AW21" s="580"/>
      <c r="AX21" s="580"/>
      <c r="AY21" s="581"/>
      <c r="AZ21" s="448" t="s">
        <v>142</v>
      </c>
      <c r="BA21" s="449"/>
      <c r="BB21" s="449"/>
      <c r="BC21" s="449"/>
      <c r="BD21" s="449"/>
      <c r="BE21" s="449"/>
      <c r="BF21" s="449"/>
      <c r="BG21" s="449"/>
      <c r="BH21" s="449"/>
      <c r="BI21" s="449"/>
      <c r="BJ21" s="449"/>
      <c r="BK21" s="449"/>
      <c r="BL21" s="449"/>
      <c r="BM21" s="450"/>
      <c r="BN21" s="427">
        <v>92916716</v>
      </c>
      <c r="BO21" s="428"/>
      <c r="BP21" s="428"/>
      <c r="BQ21" s="428"/>
      <c r="BR21" s="428"/>
      <c r="BS21" s="428"/>
      <c r="BT21" s="428"/>
      <c r="BU21" s="429"/>
      <c r="BV21" s="427">
        <v>98020028</v>
      </c>
      <c r="BW21" s="428"/>
      <c r="BX21" s="428"/>
      <c r="BY21" s="428"/>
      <c r="BZ21" s="428"/>
      <c r="CA21" s="428"/>
      <c r="CB21" s="428"/>
      <c r="CC21" s="429"/>
      <c r="CD21" s="126"/>
      <c r="CE21" s="557"/>
      <c r="CF21" s="557"/>
      <c r="CG21" s="557"/>
      <c r="CH21" s="557"/>
      <c r="CI21" s="557"/>
      <c r="CJ21" s="557"/>
      <c r="CK21" s="557"/>
      <c r="CL21" s="557"/>
      <c r="CM21" s="557"/>
      <c r="CN21" s="557"/>
      <c r="CO21" s="557"/>
      <c r="CP21" s="557"/>
      <c r="CQ21" s="557"/>
      <c r="CR21" s="557"/>
      <c r="CS21" s="558"/>
      <c r="CT21" s="445"/>
      <c r="CU21" s="446"/>
      <c r="CV21" s="446"/>
      <c r="CW21" s="446"/>
      <c r="CX21" s="446"/>
      <c r="CY21" s="446"/>
      <c r="CZ21" s="446"/>
      <c r="DA21" s="447"/>
      <c r="DB21" s="445"/>
      <c r="DC21" s="446"/>
      <c r="DD21" s="446"/>
      <c r="DE21" s="446"/>
      <c r="DF21" s="446"/>
      <c r="DG21" s="446"/>
      <c r="DH21" s="446"/>
      <c r="DI21" s="447"/>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6" t="s">
        <v>143</v>
      </c>
      <c r="BA22" s="437"/>
      <c r="BB22" s="437"/>
      <c r="BC22" s="437"/>
      <c r="BD22" s="437"/>
      <c r="BE22" s="437"/>
      <c r="BF22" s="437"/>
      <c r="BG22" s="437"/>
      <c r="BH22" s="437"/>
      <c r="BI22" s="437"/>
      <c r="BJ22" s="437"/>
      <c r="BK22" s="437"/>
      <c r="BL22" s="437"/>
      <c r="BM22" s="438"/>
      <c r="BN22" s="439">
        <v>2920383</v>
      </c>
      <c r="BO22" s="440"/>
      <c r="BP22" s="440"/>
      <c r="BQ22" s="440"/>
      <c r="BR22" s="440"/>
      <c r="BS22" s="440"/>
      <c r="BT22" s="440"/>
      <c r="BU22" s="441"/>
      <c r="BV22" s="439">
        <v>3205201</v>
      </c>
      <c r="BW22" s="440"/>
      <c r="BX22" s="440"/>
      <c r="BY22" s="440"/>
      <c r="BZ22" s="440"/>
      <c r="CA22" s="440"/>
      <c r="CB22" s="440"/>
      <c r="CC22" s="441"/>
      <c r="CD22" s="126"/>
      <c r="CE22" s="557"/>
      <c r="CF22" s="557"/>
      <c r="CG22" s="557"/>
      <c r="CH22" s="557"/>
      <c r="CI22" s="557"/>
      <c r="CJ22" s="557"/>
      <c r="CK22" s="557"/>
      <c r="CL22" s="557"/>
      <c r="CM22" s="557"/>
      <c r="CN22" s="557"/>
      <c r="CO22" s="557"/>
      <c r="CP22" s="557"/>
      <c r="CQ22" s="557"/>
      <c r="CR22" s="557"/>
      <c r="CS22" s="558"/>
      <c r="CT22" s="445"/>
      <c r="CU22" s="446"/>
      <c r="CV22" s="446"/>
      <c r="CW22" s="446"/>
      <c r="CX22" s="446"/>
      <c r="CY22" s="446"/>
      <c r="CZ22" s="446"/>
      <c r="DA22" s="447"/>
      <c r="DB22" s="445"/>
      <c r="DC22" s="446"/>
      <c r="DD22" s="446"/>
      <c r="DE22" s="446"/>
      <c r="DF22" s="446"/>
      <c r="DG22" s="446"/>
      <c r="DH22" s="446"/>
      <c r="DI22" s="447"/>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6" t="s">
        <v>144</v>
      </c>
      <c r="BA23" s="437"/>
      <c r="BB23" s="437"/>
      <c r="BC23" s="437"/>
      <c r="BD23" s="437"/>
      <c r="BE23" s="437"/>
      <c r="BF23" s="437"/>
      <c r="BG23" s="437"/>
      <c r="BH23" s="437"/>
      <c r="BI23" s="437"/>
      <c r="BJ23" s="437"/>
      <c r="BK23" s="437"/>
      <c r="BL23" s="437"/>
      <c r="BM23" s="438"/>
      <c r="BN23" s="439">
        <v>385476</v>
      </c>
      <c r="BO23" s="440"/>
      <c r="BP23" s="440"/>
      <c r="BQ23" s="440"/>
      <c r="BR23" s="440"/>
      <c r="BS23" s="440"/>
      <c r="BT23" s="440"/>
      <c r="BU23" s="441"/>
      <c r="BV23" s="439">
        <v>384642</v>
      </c>
      <c r="BW23" s="440"/>
      <c r="BX23" s="440"/>
      <c r="BY23" s="440"/>
      <c r="BZ23" s="440"/>
      <c r="CA23" s="440"/>
      <c r="CB23" s="440"/>
      <c r="CC23" s="441"/>
      <c r="CD23" s="126"/>
      <c r="CE23" s="557"/>
      <c r="CF23" s="557"/>
      <c r="CG23" s="557"/>
      <c r="CH23" s="557"/>
      <c r="CI23" s="557"/>
      <c r="CJ23" s="557"/>
      <c r="CK23" s="557"/>
      <c r="CL23" s="557"/>
      <c r="CM23" s="557"/>
      <c r="CN23" s="557"/>
      <c r="CO23" s="557"/>
      <c r="CP23" s="557"/>
      <c r="CQ23" s="557"/>
      <c r="CR23" s="557"/>
      <c r="CS23" s="558"/>
      <c r="CT23" s="445"/>
      <c r="CU23" s="446"/>
      <c r="CV23" s="446"/>
      <c r="CW23" s="446"/>
      <c r="CX23" s="446"/>
      <c r="CY23" s="446"/>
      <c r="CZ23" s="446"/>
      <c r="DA23" s="447"/>
      <c r="DB23" s="445"/>
      <c r="DC23" s="446"/>
      <c r="DD23" s="446"/>
      <c r="DE23" s="446"/>
      <c r="DF23" s="446"/>
      <c r="DG23" s="446"/>
      <c r="DH23" s="446"/>
      <c r="DI23" s="447"/>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505" t="s">
        <v>145</v>
      </c>
      <c r="BA24" s="506"/>
      <c r="BB24" s="506"/>
      <c r="BC24" s="506"/>
      <c r="BD24" s="506"/>
      <c r="BE24" s="506"/>
      <c r="BF24" s="506"/>
      <c r="BG24" s="506"/>
      <c r="BH24" s="506"/>
      <c r="BI24" s="506"/>
      <c r="BJ24" s="506"/>
      <c r="BK24" s="506"/>
      <c r="BL24" s="506"/>
      <c r="BM24" s="507"/>
      <c r="BN24" s="573" t="s">
        <v>136</v>
      </c>
      <c r="BO24" s="574"/>
      <c r="BP24" s="574"/>
      <c r="BQ24" s="574"/>
      <c r="BR24" s="574"/>
      <c r="BS24" s="574"/>
      <c r="BT24" s="574"/>
      <c r="BU24" s="575"/>
      <c r="BV24" s="573" t="s">
        <v>136</v>
      </c>
      <c r="BW24" s="574"/>
      <c r="BX24" s="574"/>
      <c r="BY24" s="574"/>
      <c r="BZ24" s="574"/>
      <c r="CA24" s="574"/>
      <c r="CB24" s="574"/>
      <c r="CC24" s="575"/>
      <c r="CD24" s="126"/>
      <c r="CE24" s="557"/>
      <c r="CF24" s="557"/>
      <c r="CG24" s="557"/>
      <c r="CH24" s="557"/>
      <c r="CI24" s="557"/>
      <c r="CJ24" s="557"/>
      <c r="CK24" s="557"/>
      <c r="CL24" s="557"/>
      <c r="CM24" s="557"/>
      <c r="CN24" s="557"/>
      <c r="CO24" s="557"/>
      <c r="CP24" s="557"/>
      <c r="CQ24" s="557"/>
      <c r="CR24" s="557"/>
      <c r="CS24" s="558"/>
      <c r="CT24" s="445"/>
      <c r="CU24" s="446"/>
      <c r="CV24" s="446"/>
      <c r="CW24" s="446"/>
      <c r="CX24" s="446"/>
      <c r="CY24" s="446"/>
      <c r="CZ24" s="446"/>
      <c r="DA24" s="447"/>
      <c r="DB24" s="445"/>
      <c r="DC24" s="446"/>
      <c r="DD24" s="446"/>
      <c r="DE24" s="446"/>
      <c r="DF24" s="446"/>
      <c r="DG24" s="446"/>
      <c r="DH24" s="446"/>
      <c r="DI24" s="447"/>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582" t="s">
        <v>146</v>
      </c>
      <c r="BA25" s="583"/>
      <c r="BB25" s="583"/>
      <c r="BC25" s="584"/>
      <c r="BD25" s="448" t="s">
        <v>575</v>
      </c>
      <c r="BE25" s="449"/>
      <c r="BF25" s="449"/>
      <c r="BG25" s="449"/>
      <c r="BH25" s="449"/>
      <c r="BI25" s="449"/>
      <c r="BJ25" s="449"/>
      <c r="BK25" s="449"/>
      <c r="BL25" s="449"/>
      <c r="BM25" s="450"/>
      <c r="BN25" s="427">
        <v>25501465</v>
      </c>
      <c r="BO25" s="428"/>
      <c r="BP25" s="428"/>
      <c r="BQ25" s="428"/>
      <c r="BR25" s="428"/>
      <c r="BS25" s="428"/>
      <c r="BT25" s="428"/>
      <c r="BU25" s="429"/>
      <c r="BV25" s="427">
        <v>23933375</v>
      </c>
      <c r="BW25" s="428"/>
      <c r="BX25" s="428"/>
      <c r="BY25" s="428"/>
      <c r="BZ25" s="428"/>
      <c r="CA25" s="428"/>
      <c r="CB25" s="428"/>
      <c r="CC25" s="429"/>
      <c r="CD25" s="126"/>
      <c r="CE25" s="557"/>
      <c r="CF25" s="557"/>
      <c r="CG25" s="557"/>
      <c r="CH25" s="557"/>
      <c r="CI25" s="557"/>
      <c r="CJ25" s="557"/>
      <c r="CK25" s="557"/>
      <c r="CL25" s="557"/>
      <c r="CM25" s="557"/>
      <c r="CN25" s="557"/>
      <c r="CO25" s="557"/>
      <c r="CP25" s="557"/>
      <c r="CQ25" s="557"/>
      <c r="CR25" s="557"/>
      <c r="CS25" s="558"/>
      <c r="CT25" s="445"/>
      <c r="CU25" s="446"/>
      <c r="CV25" s="446"/>
      <c r="CW25" s="446"/>
      <c r="CX25" s="446"/>
      <c r="CY25" s="446"/>
      <c r="CZ25" s="446"/>
      <c r="DA25" s="447"/>
      <c r="DB25" s="445"/>
      <c r="DC25" s="446"/>
      <c r="DD25" s="446"/>
      <c r="DE25" s="446"/>
      <c r="DF25" s="446"/>
      <c r="DG25" s="446"/>
      <c r="DH25" s="446"/>
      <c r="DI25" s="447"/>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585"/>
      <c r="BA26" s="586"/>
      <c r="BB26" s="586"/>
      <c r="BC26" s="587"/>
      <c r="BD26" s="436" t="s">
        <v>147</v>
      </c>
      <c r="BE26" s="437"/>
      <c r="BF26" s="437"/>
      <c r="BG26" s="437"/>
      <c r="BH26" s="437"/>
      <c r="BI26" s="437"/>
      <c r="BJ26" s="437"/>
      <c r="BK26" s="437"/>
      <c r="BL26" s="437"/>
      <c r="BM26" s="438"/>
      <c r="BN26" s="439">
        <v>48537029</v>
      </c>
      <c r="BO26" s="440"/>
      <c r="BP26" s="440"/>
      <c r="BQ26" s="440"/>
      <c r="BR26" s="440"/>
      <c r="BS26" s="440"/>
      <c r="BT26" s="440"/>
      <c r="BU26" s="441"/>
      <c r="BV26" s="439">
        <v>48093933</v>
      </c>
      <c r="BW26" s="440"/>
      <c r="BX26" s="440"/>
      <c r="BY26" s="440"/>
      <c r="BZ26" s="440"/>
      <c r="CA26" s="440"/>
      <c r="CB26" s="440"/>
      <c r="CC26" s="441"/>
      <c r="CD26" s="126"/>
      <c r="CE26" s="557"/>
      <c r="CF26" s="557"/>
      <c r="CG26" s="557"/>
      <c r="CH26" s="557"/>
      <c r="CI26" s="557"/>
      <c r="CJ26" s="557"/>
      <c r="CK26" s="557"/>
      <c r="CL26" s="557"/>
      <c r="CM26" s="557"/>
      <c r="CN26" s="557"/>
      <c r="CO26" s="557"/>
      <c r="CP26" s="557"/>
      <c r="CQ26" s="557"/>
      <c r="CR26" s="557"/>
      <c r="CS26" s="558"/>
      <c r="CT26" s="445"/>
      <c r="CU26" s="446"/>
      <c r="CV26" s="446"/>
      <c r="CW26" s="446"/>
      <c r="CX26" s="446"/>
      <c r="CY26" s="446"/>
      <c r="CZ26" s="446"/>
      <c r="DA26" s="447"/>
      <c r="DB26" s="445"/>
      <c r="DC26" s="446"/>
      <c r="DD26" s="446"/>
      <c r="DE26" s="446"/>
      <c r="DF26" s="446"/>
      <c r="DG26" s="446"/>
      <c r="DH26" s="446"/>
      <c r="DI26" s="447"/>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588"/>
      <c r="BA27" s="589"/>
      <c r="BB27" s="589"/>
      <c r="BC27" s="590"/>
      <c r="BD27" s="539" t="s">
        <v>148</v>
      </c>
      <c r="BE27" s="540"/>
      <c r="BF27" s="540"/>
      <c r="BG27" s="540"/>
      <c r="BH27" s="540"/>
      <c r="BI27" s="540"/>
      <c r="BJ27" s="540"/>
      <c r="BK27" s="540"/>
      <c r="BL27" s="540"/>
      <c r="BM27" s="541"/>
      <c r="BN27" s="573">
        <v>91035667</v>
      </c>
      <c r="BO27" s="574"/>
      <c r="BP27" s="574"/>
      <c r="BQ27" s="574"/>
      <c r="BR27" s="574"/>
      <c r="BS27" s="574"/>
      <c r="BT27" s="574"/>
      <c r="BU27" s="575"/>
      <c r="BV27" s="573">
        <v>93417243</v>
      </c>
      <c r="BW27" s="574"/>
      <c r="BX27" s="574"/>
      <c r="BY27" s="574"/>
      <c r="BZ27" s="574"/>
      <c r="CA27" s="574"/>
      <c r="CB27" s="574"/>
      <c r="CC27" s="575"/>
      <c r="CD27" s="146"/>
      <c r="CE27" s="591"/>
      <c r="CF27" s="591"/>
      <c r="CG27" s="591"/>
      <c r="CH27" s="591"/>
      <c r="CI27" s="591"/>
      <c r="CJ27" s="591"/>
      <c r="CK27" s="591"/>
      <c r="CL27" s="591"/>
      <c r="CM27" s="591"/>
      <c r="CN27" s="591"/>
      <c r="CO27" s="591"/>
      <c r="CP27" s="591"/>
      <c r="CQ27" s="591"/>
      <c r="CR27" s="591"/>
      <c r="CS27" s="592"/>
      <c r="CT27" s="548"/>
      <c r="CU27" s="549"/>
      <c r="CV27" s="549"/>
      <c r="CW27" s="549"/>
      <c r="CX27" s="549"/>
      <c r="CY27" s="549"/>
      <c r="CZ27" s="549"/>
      <c r="DA27" s="550"/>
      <c r="DB27" s="548"/>
      <c r="DC27" s="549"/>
      <c r="DD27" s="549"/>
      <c r="DE27" s="549"/>
      <c r="DF27" s="549"/>
      <c r="DG27" s="549"/>
      <c r="DH27" s="549"/>
      <c r="DI27" s="550"/>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149</v>
      </c>
      <c r="D29" s="156"/>
      <c r="E29" s="148"/>
      <c r="F29" s="148"/>
      <c r="G29" s="148"/>
      <c r="H29" s="148"/>
      <c r="I29" s="148"/>
      <c r="J29" s="148"/>
      <c r="K29" s="148"/>
      <c r="L29" s="148"/>
      <c r="M29" s="148"/>
      <c r="N29" s="148"/>
      <c r="O29" s="148"/>
      <c r="P29" s="148"/>
      <c r="Q29" s="148"/>
      <c r="R29" s="148"/>
      <c r="S29" s="148"/>
      <c r="T29" s="148"/>
      <c r="U29" s="148" t="s">
        <v>150</v>
      </c>
      <c r="V29" s="148"/>
      <c r="W29" s="148"/>
      <c r="X29" s="148"/>
      <c r="Y29" s="148"/>
      <c r="Z29" s="148"/>
      <c r="AA29" s="148"/>
      <c r="AB29" s="148"/>
      <c r="AC29" s="148"/>
      <c r="AD29" s="148"/>
      <c r="AE29" s="148"/>
      <c r="AF29" s="148"/>
      <c r="AG29" s="148"/>
      <c r="AH29" s="148"/>
      <c r="AI29" s="148"/>
      <c r="AJ29" s="148"/>
      <c r="AK29" s="148"/>
      <c r="AL29" s="148"/>
      <c r="AM29" s="138" t="s">
        <v>151</v>
      </c>
      <c r="AN29" s="148"/>
      <c r="AO29" s="148"/>
      <c r="AP29" s="148"/>
      <c r="AQ29" s="148"/>
      <c r="AR29" s="138"/>
      <c r="AS29" s="138"/>
      <c r="AT29" s="138"/>
      <c r="AU29" s="138"/>
      <c r="AV29" s="138"/>
      <c r="AW29" s="138"/>
      <c r="AX29" s="138"/>
      <c r="AY29" s="138"/>
      <c r="AZ29" s="138"/>
      <c r="BA29" s="138"/>
      <c r="BB29" s="148"/>
      <c r="BC29" s="138"/>
      <c r="BD29" s="138"/>
      <c r="BE29" s="138" t="s">
        <v>152</v>
      </c>
      <c r="BF29" s="148"/>
      <c r="BG29" s="148"/>
      <c r="BH29" s="148"/>
      <c r="BI29" s="148"/>
      <c r="BJ29" s="138"/>
      <c r="BK29" s="138"/>
      <c r="BL29" s="138"/>
      <c r="BM29" s="138"/>
      <c r="BN29" s="138"/>
      <c r="BO29" s="138"/>
      <c r="BP29" s="138"/>
      <c r="BQ29" s="138"/>
      <c r="BR29" s="148"/>
      <c r="BS29" s="148"/>
      <c r="BT29" s="148"/>
      <c r="BU29" s="148"/>
      <c r="BV29" s="148"/>
      <c r="BW29" s="148" t="s">
        <v>153</v>
      </c>
      <c r="BX29" s="148"/>
      <c r="BY29" s="148"/>
      <c r="BZ29" s="148"/>
      <c r="CA29" s="148"/>
      <c r="CB29" s="138"/>
      <c r="CC29" s="138"/>
      <c r="CD29" s="138"/>
      <c r="CE29" s="138"/>
      <c r="CF29" s="138"/>
      <c r="CG29" s="138"/>
      <c r="CH29" s="138"/>
      <c r="CI29" s="138"/>
      <c r="CJ29" s="138"/>
      <c r="CK29" s="138"/>
      <c r="CL29" s="138"/>
      <c r="CM29" s="138"/>
      <c r="CN29" s="138"/>
      <c r="CO29" s="138" t="s">
        <v>154</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595" t="s">
        <v>155</v>
      </c>
      <c r="D30" s="595"/>
      <c r="E30" s="468" t="s">
        <v>156</v>
      </c>
      <c r="F30" s="468"/>
      <c r="G30" s="468"/>
      <c r="H30" s="468"/>
      <c r="I30" s="468"/>
      <c r="J30" s="468"/>
      <c r="K30" s="468"/>
      <c r="L30" s="468"/>
      <c r="M30" s="468"/>
      <c r="N30" s="468"/>
      <c r="O30" s="468"/>
      <c r="P30" s="468"/>
      <c r="Q30" s="468"/>
      <c r="R30" s="468"/>
      <c r="S30" s="468"/>
      <c r="T30" s="132"/>
      <c r="U30" s="595" t="s">
        <v>155</v>
      </c>
      <c r="V30" s="595"/>
      <c r="W30" s="468" t="s">
        <v>156</v>
      </c>
      <c r="X30" s="468"/>
      <c r="Y30" s="468"/>
      <c r="Z30" s="468"/>
      <c r="AA30" s="468"/>
      <c r="AB30" s="468"/>
      <c r="AC30" s="468"/>
      <c r="AD30" s="468"/>
      <c r="AE30" s="468"/>
      <c r="AF30" s="468"/>
      <c r="AG30" s="468"/>
      <c r="AH30" s="468"/>
      <c r="AI30" s="468"/>
      <c r="AJ30" s="468"/>
      <c r="AK30" s="468"/>
      <c r="AL30" s="132"/>
      <c r="AM30" s="595" t="s">
        <v>155</v>
      </c>
      <c r="AN30" s="595"/>
      <c r="AO30" s="468" t="s">
        <v>156</v>
      </c>
      <c r="AP30" s="468"/>
      <c r="AQ30" s="468"/>
      <c r="AR30" s="468"/>
      <c r="AS30" s="468"/>
      <c r="AT30" s="468"/>
      <c r="AU30" s="468"/>
      <c r="AV30" s="468"/>
      <c r="AW30" s="468"/>
      <c r="AX30" s="468"/>
      <c r="AY30" s="468"/>
      <c r="AZ30" s="468"/>
      <c r="BA30" s="468"/>
      <c r="BB30" s="468"/>
      <c r="BC30" s="468"/>
      <c r="BD30" s="157"/>
      <c r="BE30" s="595" t="s">
        <v>155</v>
      </c>
      <c r="BF30" s="595"/>
      <c r="BG30" s="468" t="s">
        <v>156</v>
      </c>
      <c r="BH30" s="468"/>
      <c r="BI30" s="468"/>
      <c r="BJ30" s="468"/>
      <c r="BK30" s="468"/>
      <c r="BL30" s="468"/>
      <c r="BM30" s="468"/>
      <c r="BN30" s="468"/>
      <c r="BO30" s="468"/>
      <c r="BP30" s="468"/>
      <c r="BQ30" s="468"/>
      <c r="BR30" s="468"/>
      <c r="BS30" s="468"/>
      <c r="BT30" s="468"/>
      <c r="BU30" s="468"/>
      <c r="BV30" s="158"/>
      <c r="BW30" s="595" t="s">
        <v>155</v>
      </c>
      <c r="BX30" s="595"/>
      <c r="BY30" s="468" t="s">
        <v>157</v>
      </c>
      <c r="BZ30" s="468"/>
      <c r="CA30" s="468"/>
      <c r="CB30" s="468"/>
      <c r="CC30" s="468"/>
      <c r="CD30" s="468"/>
      <c r="CE30" s="468"/>
      <c r="CF30" s="468"/>
      <c r="CG30" s="468"/>
      <c r="CH30" s="468"/>
      <c r="CI30" s="468"/>
      <c r="CJ30" s="468"/>
      <c r="CK30" s="468"/>
      <c r="CL30" s="468"/>
      <c r="CM30" s="468"/>
      <c r="CN30" s="132"/>
      <c r="CO30" s="595" t="s">
        <v>155</v>
      </c>
      <c r="CP30" s="595"/>
      <c r="CQ30" s="468" t="s">
        <v>158</v>
      </c>
      <c r="CR30" s="468"/>
      <c r="CS30" s="468"/>
      <c r="CT30" s="468"/>
      <c r="CU30" s="468"/>
      <c r="CV30" s="468"/>
      <c r="CW30" s="468"/>
      <c r="CX30" s="468"/>
      <c r="CY30" s="468"/>
      <c r="CZ30" s="468"/>
      <c r="DA30" s="468"/>
      <c r="DB30" s="468"/>
      <c r="DC30" s="468"/>
      <c r="DD30" s="468"/>
      <c r="DE30" s="468"/>
      <c r="DF30" s="132"/>
      <c r="DG30" s="468" t="s">
        <v>159</v>
      </c>
      <c r="DH30" s="468"/>
      <c r="DI30" s="159"/>
      <c r="DJ30" s="114"/>
      <c r="DK30" s="114"/>
      <c r="DL30" s="114"/>
      <c r="DM30" s="114"/>
      <c r="DN30" s="114"/>
      <c r="DO30" s="114"/>
    </row>
    <row r="31" spans="1:119" ht="32.25" customHeight="1">
      <c r="A31" s="115"/>
      <c r="B31" s="155"/>
      <c r="C31" s="593">
        <f>IF(E31="","",1)</f>
        <v>1</v>
      </c>
      <c r="D31" s="593"/>
      <c r="E31" s="594" t="str">
        <f>IF('各会計、関係団体の財政状況及び健全化判断比率'!B7="","",'各会計、関係団体の財政状況及び健全化判断比率'!B7)</f>
        <v>一般会計</v>
      </c>
      <c r="F31" s="594"/>
      <c r="G31" s="594"/>
      <c r="H31" s="594"/>
      <c r="I31" s="594"/>
      <c r="J31" s="594"/>
      <c r="K31" s="594"/>
      <c r="L31" s="594"/>
      <c r="M31" s="594"/>
      <c r="N31" s="594"/>
      <c r="O31" s="594"/>
      <c r="P31" s="594"/>
      <c r="Q31" s="594"/>
      <c r="R31" s="594"/>
      <c r="S31" s="594"/>
      <c r="T31" s="156"/>
      <c r="U31" s="593">
        <f>IF(W31="","",MAX(C31:D40)+1)</f>
        <v>11</v>
      </c>
      <c r="V31" s="593"/>
      <c r="W31" s="594" t="str">
        <f>IF('各会計、関係団体の財政状況及び健全化判断比率'!B28="","",'各会計、関係団体の財政状況及び健全化判断比率'!B28)</f>
        <v>奈良県営競輪事業費特別会計</v>
      </c>
      <c r="X31" s="594"/>
      <c r="Y31" s="594"/>
      <c r="Z31" s="594"/>
      <c r="AA31" s="594"/>
      <c r="AB31" s="594"/>
      <c r="AC31" s="594"/>
      <c r="AD31" s="594"/>
      <c r="AE31" s="594"/>
      <c r="AF31" s="594"/>
      <c r="AG31" s="594"/>
      <c r="AH31" s="594"/>
      <c r="AI31" s="594"/>
      <c r="AJ31" s="594"/>
      <c r="AK31" s="594"/>
      <c r="AL31" s="156"/>
      <c r="AM31" s="593">
        <f>IF(AO31="","",MAX(C31:D40,U31:V40)+1)</f>
        <v>13</v>
      </c>
      <c r="AN31" s="593"/>
      <c r="AO31" s="594" t="str">
        <f>IF('各会計、関係団体の財政状況及び健全化判断比率'!B30="","",'各会計、関係団体の財政状況及び健全化判断比率'!B30)</f>
        <v>奈良県水道用水供給事業費特別会計</v>
      </c>
      <c r="AP31" s="594"/>
      <c r="AQ31" s="594"/>
      <c r="AR31" s="594"/>
      <c r="AS31" s="594"/>
      <c r="AT31" s="594"/>
      <c r="AU31" s="594"/>
      <c r="AV31" s="594"/>
      <c r="AW31" s="594"/>
      <c r="AX31" s="594"/>
      <c r="AY31" s="594"/>
      <c r="AZ31" s="594"/>
      <c r="BA31" s="594"/>
      <c r="BB31" s="594"/>
      <c r="BC31" s="594"/>
      <c r="BD31" s="156"/>
      <c r="BE31" s="593">
        <f>IF(BG31="","",MAX(C31:D40,U31:V40,AM31:AN40)+1)</f>
        <v>14</v>
      </c>
      <c r="BF31" s="593"/>
      <c r="BG31" s="594" t="str">
        <f>IF('各会計、関係団体の財政状況及び健全化判断比率'!B31="","",'各会計、関係団体の財政状況及び健全化判断比率'!B31)</f>
        <v>奈良県流域下水道事業費特別会計</v>
      </c>
      <c r="BH31" s="594"/>
      <c r="BI31" s="594"/>
      <c r="BJ31" s="594"/>
      <c r="BK31" s="594"/>
      <c r="BL31" s="594"/>
      <c r="BM31" s="594"/>
      <c r="BN31" s="594"/>
      <c r="BO31" s="594"/>
      <c r="BP31" s="594"/>
      <c r="BQ31" s="594"/>
      <c r="BR31" s="594"/>
      <c r="BS31" s="594"/>
      <c r="BT31" s="594"/>
      <c r="BU31" s="594"/>
      <c r="BV31" s="156"/>
      <c r="BW31" s="593">
        <f>IF(BY31="","",MAX(C31:D40,U31:V40,AM31:AN40,BE31:BF40)+1)</f>
        <v>16</v>
      </c>
      <c r="BX31" s="593"/>
      <c r="BY31" s="594" t="str">
        <f>IF('各会計、関係団体の財政状況及び健全化判断比率'!B68="","",'各会計、関係団体の財政状況及び健全化判断比率'!B68)</f>
        <v>南和広域医療組合</v>
      </c>
      <c r="BZ31" s="594"/>
      <c r="CA31" s="594"/>
      <c r="CB31" s="594"/>
      <c r="CC31" s="594"/>
      <c r="CD31" s="594"/>
      <c r="CE31" s="594"/>
      <c r="CF31" s="594"/>
      <c r="CG31" s="594"/>
      <c r="CH31" s="594"/>
      <c r="CI31" s="594"/>
      <c r="CJ31" s="594"/>
      <c r="CK31" s="594"/>
      <c r="CL31" s="594"/>
      <c r="CM31" s="594"/>
      <c r="CN31" s="156"/>
      <c r="CO31" s="593">
        <f>IF(CQ31="","",MAX(C31:D40,U31:V40,AM31:AN40,BE31:BF40,BW31:BX40)+1)</f>
        <v>18</v>
      </c>
      <c r="CP31" s="593"/>
      <c r="CQ31" s="594" t="str">
        <f>IF('各会計、関係団体の財政状況及び健全化判断比率'!BS7="","",'各会計、関係団体の財政状況及び健全化判断比率'!BS7)</f>
        <v>奈良テレビ放送</v>
      </c>
      <c r="CR31" s="594"/>
      <c r="CS31" s="594"/>
      <c r="CT31" s="594"/>
      <c r="CU31" s="594"/>
      <c r="CV31" s="594"/>
      <c r="CW31" s="594"/>
      <c r="CX31" s="594"/>
      <c r="CY31" s="594"/>
      <c r="CZ31" s="594"/>
      <c r="DA31" s="594"/>
      <c r="DB31" s="594"/>
      <c r="DC31" s="594"/>
      <c r="DD31" s="594"/>
      <c r="DE31" s="594"/>
      <c r="DF31" s="148"/>
      <c r="DG31" s="596" t="str">
        <f>IF('各会計、関係団体の財政状況及び健全化判断比率'!BR7="","",'各会計、関係団体の財政状況及び健全化判断比率'!BR7)</f>
        <v/>
      </c>
      <c r="DH31" s="596"/>
      <c r="DI31" s="159"/>
      <c r="DJ31" s="114"/>
      <c r="DK31" s="114"/>
      <c r="DL31" s="114"/>
      <c r="DM31" s="114"/>
      <c r="DN31" s="114"/>
      <c r="DO31" s="114"/>
    </row>
    <row r="32" spans="1:119" ht="32.25" customHeight="1">
      <c r="A32" s="115"/>
      <c r="B32" s="155"/>
      <c r="C32" s="593">
        <f>IF(E32="","",C31+1)</f>
        <v>2</v>
      </c>
      <c r="D32" s="593"/>
      <c r="E32" s="594" t="str">
        <f>IF('各会計、関係団体の財政状況及び健全化判断比率'!B8="","",'各会計、関係団体の財政状況及び健全化判断比率'!B8)</f>
        <v>公立大学法人奈良県立医科大学関係経費特別会計</v>
      </c>
      <c r="F32" s="594"/>
      <c r="G32" s="594"/>
      <c r="H32" s="594"/>
      <c r="I32" s="594"/>
      <c r="J32" s="594"/>
      <c r="K32" s="594"/>
      <c r="L32" s="594"/>
      <c r="M32" s="594"/>
      <c r="N32" s="594"/>
      <c r="O32" s="594"/>
      <c r="P32" s="594"/>
      <c r="Q32" s="594"/>
      <c r="R32" s="594"/>
      <c r="S32" s="594"/>
      <c r="T32" s="156"/>
      <c r="U32" s="593">
        <f t="shared" ref="U32:U40" si="0">IF(W32="","",U31+1)</f>
        <v>12</v>
      </c>
      <c r="V32" s="593"/>
      <c r="W32" s="594" t="str">
        <f>IF('各会計、関係団体の財政状況及び健全化判断比率'!B29="","",'各会計、関係団体の財政状況及び健全化判断比率'!B29)</f>
        <v>奈良県自動車駐車場費特別会計</v>
      </c>
      <c r="X32" s="594"/>
      <c r="Y32" s="594"/>
      <c r="Z32" s="594"/>
      <c r="AA32" s="594"/>
      <c r="AB32" s="594"/>
      <c r="AC32" s="594"/>
      <c r="AD32" s="594"/>
      <c r="AE32" s="594"/>
      <c r="AF32" s="594"/>
      <c r="AG32" s="594"/>
      <c r="AH32" s="594"/>
      <c r="AI32" s="594"/>
      <c r="AJ32" s="594"/>
      <c r="AK32" s="594"/>
      <c r="AL32" s="156"/>
      <c r="AM32" s="593" t="str">
        <f t="shared" ref="AM32:AM40" si="1">IF(AO32="","",AM31+1)</f>
        <v/>
      </c>
      <c r="AN32" s="593"/>
      <c r="AO32" s="594"/>
      <c r="AP32" s="594"/>
      <c r="AQ32" s="594"/>
      <c r="AR32" s="594"/>
      <c r="AS32" s="594"/>
      <c r="AT32" s="594"/>
      <c r="AU32" s="594"/>
      <c r="AV32" s="594"/>
      <c r="AW32" s="594"/>
      <c r="AX32" s="594"/>
      <c r="AY32" s="594"/>
      <c r="AZ32" s="594"/>
      <c r="BA32" s="594"/>
      <c r="BB32" s="594"/>
      <c r="BC32" s="594"/>
      <c r="BD32" s="156"/>
      <c r="BE32" s="593">
        <f t="shared" ref="BE32:BE40" si="2">IF(BG32="","",BE31+1)</f>
        <v>15</v>
      </c>
      <c r="BF32" s="593"/>
      <c r="BG32" s="594" t="str">
        <f>IF('各会計、関係団体の財政状況及び健全化判断比率'!B32="","",'各会計、関係団体の財政状況及び健全化判断比率'!B32)</f>
        <v>奈良県中央卸売市場事業費特別会計</v>
      </c>
      <c r="BH32" s="594"/>
      <c r="BI32" s="594"/>
      <c r="BJ32" s="594"/>
      <c r="BK32" s="594"/>
      <c r="BL32" s="594"/>
      <c r="BM32" s="594"/>
      <c r="BN32" s="594"/>
      <c r="BO32" s="594"/>
      <c r="BP32" s="594"/>
      <c r="BQ32" s="594"/>
      <c r="BR32" s="594"/>
      <c r="BS32" s="594"/>
      <c r="BT32" s="594"/>
      <c r="BU32" s="594"/>
      <c r="BV32" s="156"/>
      <c r="BW32" s="593">
        <f t="shared" ref="BW32:BW40" si="3">IF(BY32="","",BW31+1)</f>
        <v>17</v>
      </c>
      <c r="BX32" s="593"/>
      <c r="BY32" s="594" t="str">
        <f>IF('各会計、関係団体の財政状況及び健全化判断比率'!B69="","",'各会計、関係団体の財政状況及び健全化判断比率'!B69)</f>
        <v>関西広域連合</v>
      </c>
      <c r="BZ32" s="594"/>
      <c r="CA32" s="594"/>
      <c r="CB32" s="594"/>
      <c r="CC32" s="594"/>
      <c r="CD32" s="594"/>
      <c r="CE32" s="594"/>
      <c r="CF32" s="594"/>
      <c r="CG32" s="594"/>
      <c r="CH32" s="594"/>
      <c r="CI32" s="594"/>
      <c r="CJ32" s="594"/>
      <c r="CK32" s="594"/>
      <c r="CL32" s="594"/>
      <c r="CM32" s="594"/>
      <c r="CN32" s="156"/>
      <c r="CO32" s="593">
        <f t="shared" ref="CO32:CO40" si="4">IF(CQ32="","",CO31+1)</f>
        <v>19</v>
      </c>
      <c r="CP32" s="593"/>
      <c r="CQ32" s="594" t="str">
        <f>IF('各会計、関係団体の財政状況及び健全化判断比率'!BS8="","",'各会計、関係団体の財政状況及び健全化判断比率'!BS8)</f>
        <v>奈良先端科学技術大学院大学支援財団</v>
      </c>
      <c r="CR32" s="594"/>
      <c r="CS32" s="594"/>
      <c r="CT32" s="594"/>
      <c r="CU32" s="594"/>
      <c r="CV32" s="594"/>
      <c r="CW32" s="594"/>
      <c r="CX32" s="594"/>
      <c r="CY32" s="594"/>
      <c r="CZ32" s="594"/>
      <c r="DA32" s="594"/>
      <c r="DB32" s="594"/>
      <c r="DC32" s="594"/>
      <c r="DD32" s="594"/>
      <c r="DE32" s="594"/>
      <c r="DF32" s="148"/>
      <c r="DG32" s="596" t="str">
        <f>IF('各会計、関係団体の財政状況及び健全化判断比率'!BR8="","",'各会計、関係団体の財政状況及び健全化判断比率'!BR8)</f>
        <v/>
      </c>
      <c r="DH32" s="596"/>
      <c r="DI32" s="159"/>
      <c r="DJ32" s="114"/>
      <c r="DK32" s="114"/>
      <c r="DL32" s="114"/>
      <c r="DM32" s="114"/>
      <c r="DN32" s="114"/>
      <c r="DO32" s="114"/>
    </row>
    <row r="33" spans="1:119" ht="32.25" customHeight="1">
      <c r="A33" s="115"/>
      <c r="B33" s="155"/>
      <c r="C33" s="593">
        <f>IF(E33="","",C32+1)</f>
        <v>3</v>
      </c>
      <c r="D33" s="593"/>
      <c r="E33" s="594" t="str">
        <f>IF('各会計、関係団体の財政状況及び健全化判断比率'!B9="","",'各会計、関係団体の財政状況及び健全化判断比率'!B9)</f>
        <v>奈良県母子父子寡婦福祉資金貸付金特別会計</v>
      </c>
      <c r="F33" s="594"/>
      <c r="G33" s="594"/>
      <c r="H33" s="594"/>
      <c r="I33" s="594"/>
      <c r="J33" s="594"/>
      <c r="K33" s="594"/>
      <c r="L33" s="594"/>
      <c r="M33" s="594"/>
      <c r="N33" s="594"/>
      <c r="O33" s="594"/>
      <c r="P33" s="594"/>
      <c r="Q33" s="594"/>
      <c r="R33" s="594"/>
      <c r="S33" s="594"/>
      <c r="T33" s="156"/>
      <c r="U33" s="593" t="str">
        <f t="shared" si="0"/>
        <v/>
      </c>
      <c r="V33" s="593"/>
      <c r="W33" s="594"/>
      <c r="X33" s="594"/>
      <c r="Y33" s="594"/>
      <c r="Z33" s="594"/>
      <c r="AA33" s="594"/>
      <c r="AB33" s="594"/>
      <c r="AC33" s="594"/>
      <c r="AD33" s="594"/>
      <c r="AE33" s="594"/>
      <c r="AF33" s="594"/>
      <c r="AG33" s="594"/>
      <c r="AH33" s="594"/>
      <c r="AI33" s="594"/>
      <c r="AJ33" s="594"/>
      <c r="AK33" s="594"/>
      <c r="AL33" s="156"/>
      <c r="AM33" s="593" t="str">
        <f t="shared" si="1"/>
        <v/>
      </c>
      <c r="AN33" s="593"/>
      <c r="AO33" s="594"/>
      <c r="AP33" s="594"/>
      <c r="AQ33" s="594"/>
      <c r="AR33" s="594"/>
      <c r="AS33" s="594"/>
      <c r="AT33" s="594"/>
      <c r="AU33" s="594"/>
      <c r="AV33" s="594"/>
      <c r="AW33" s="594"/>
      <c r="AX33" s="594"/>
      <c r="AY33" s="594"/>
      <c r="AZ33" s="594"/>
      <c r="BA33" s="594"/>
      <c r="BB33" s="594"/>
      <c r="BC33" s="594"/>
      <c r="BD33" s="156"/>
      <c r="BE33" s="593" t="str">
        <f t="shared" si="2"/>
        <v/>
      </c>
      <c r="BF33" s="593"/>
      <c r="BG33" s="594"/>
      <c r="BH33" s="594"/>
      <c r="BI33" s="594"/>
      <c r="BJ33" s="594"/>
      <c r="BK33" s="594"/>
      <c r="BL33" s="594"/>
      <c r="BM33" s="594"/>
      <c r="BN33" s="594"/>
      <c r="BO33" s="594"/>
      <c r="BP33" s="594"/>
      <c r="BQ33" s="594"/>
      <c r="BR33" s="594"/>
      <c r="BS33" s="594"/>
      <c r="BT33" s="594"/>
      <c r="BU33" s="594"/>
      <c r="BV33" s="156"/>
      <c r="BW33" s="593" t="str">
        <f t="shared" si="3"/>
        <v/>
      </c>
      <c r="BX33" s="593"/>
      <c r="BY33" s="594" t="str">
        <f>IF('各会計、関係団体の財政状況及び健全化判断比率'!B70="","",'各会計、関係団体の財政状況及び健全化判断比率'!B70)</f>
        <v/>
      </c>
      <c r="BZ33" s="594"/>
      <c r="CA33" s="594"/>
      <c r="CB33" s="594"/>
      <c r="CC33" s="594"/>
      <c r="CD33" s="594"/>
      <c r="CE33" s="594"/>
      <c r="CF33" s="594"/>
      <c r="CG33" s="594"/>
      <c r="CH33" s="594"/>
      <c r="CI33" s="594"/>
      <c r="CJ33" s="594"/>
      <c r="CK33" s="594"/>
      <c r="CL33" s="594"/>
      <c r="CM33" s="594"/>
      <c r="CN33" s="156"/>
      <c r="CO33" s="593">
        <f t="shared" si="4"/>
        <v>20</v>
      </c>
      <c r="CP33" s="593"/>
      <c r="CQ33" s="594" t="str">
        <f>IF('各会計、関係団体の財政状況及び健全化判断比率'!BS9="","",'各会計、関係団体の財政状況及び健全化判断比率'!BS9)</f>
        <v>公立大学法人奈良県立大学</v>
      </c>
      <c r="CR33" s="594"/>
      <c r="CS33" s="594"/>
      <c r="CT33" s="594"/>
      <c r="CU33" s="594"/>
      <c r="CV33" s="594"/>
      <c r="CW33" s="594"/>
      <c r="CX33" s="594"/>
      <c r="CY33" s="594"/>
      <c r="CZ33" s="594"/>
      <c r="DA33" s="594"/>
      <c r="DB33" s="594"/>
      <c r="DC33" s="594"/>
      <c r="DD33" s="594"/>
      <c r="DE33" s="594"/>
      <c r="DF33" s="148"/>
      <c r="DG33" s="596" t="str">
        <f>IF('各会計、関係団体の財政状況及び健全化判断比率'!BR9="","",'各会計、関係団体の財政状況及び健全化判断比率'!BR9)</f>
        <v>○</v>
      </c>
      <c r="DH33" s="596"/>
      <c r="DI33" s="159"/>
      <c r="DJ33" s="114"/>
      <c r="DK33" s="114"/>
      <c r="DL33" s="114"/>
      <c r="DM33" s="114"/>
      <c r="DN33" s="114"/>
      <c r="DO33" s="114"/>
    </row>
    <row r="34" spans="1:119" ht="32.25" customHeight="1">
      <c r="A34" s="115"/>
      <c r="B34" s="155"/>
      <c r="C34" s="593">
        <f>IF(E34="","",C33+1)</f>
        <v>4</v>
      </c>
      <c r="D34" s="593"/>
      <c r="E34" s="594" t="str">
        <f>IF('各会計、関係団体の財政状況及び健全化判断比率'!B10="","",'各会計、関係団体の財政状況及び健全化判断比率'!B10)</f>
        <v>奈良県農業改良資金貸付金特別会計</v>
      </c>
      <c r="F34" s="594"/>
      <c r="G34" s="594"/>
      <c r="H34" s="594"/>
      <c r="I34" s="594"/>
      <c r="J34" s="594"/>
      <c r="K34" s="594"/>
      <c r="L34" s="594"/>
      <c r="M34" s="594"/>
      <c r="N34" s="594"/>
      <c r="O34" s="594"/>
      <c r="P34" s="594"/>
      <c r="Q34" s="594"/>
      <c r="R34" s="594"/>
      <c r="S34" s="594"/>
      <c r="T34" s="156"/>
      <c r="U34" s="593" t="str">
        <f t="shared" si="0"/>
        <v/>
      </c>
      <c r="V34" s="593"/>
      <c r="W34" s="594"/>
      <c r="X34" s="594"/>
      <c r="Y34" s="594"/>
      <c r="Z34" s="594"/>
      <c r="AA34" s="594"/>
      <c r="AB34" s="594"/>
      <c r="AC34" s="594"/>
      <c r="AD34" s="594"/>
      <c r="AE34" s="594"/>
      <c r="AF34" s="594"/>
      <c r="AG34" s="594"/>
      <c r="AH34" s="594"/>
      <c r="AI34" s="594"/>
      <c r="AJ34" s="594"/>
      <c r="AK34" s="594"/>
      <c r="AL34" s="156"/>
      <c r="AM34" s="593" t="str">
        <f t="shared" si="1"/>
        <v/>
      </c>
      <c r="AN34" s="593"/>
      <c r="AO34" s="594"/>
      <c r="AP34" s="594"/>
      <c r="AQ34" s="594"/>
      <c r="AR34" s="594"/>
      <c r="AS34" s="594"/>
      <c r="AT34" s="594"/>
      <c r="AU34" s="594"/>
      <c r="AV34" s="594"/>
      <c r="AW34" s="594"/>
      <c r="AX34" s="594"/>
      <c r="AY34" s="594"/>
      <c r="AZ34" s="594"/>
      <c r="BA34" s="594"/>
      <c r="BB34" s="594"/>
      <c r="BC34" s="594"/>
      <c r="BD34" s="156"/>
      <c r="BE34" s="593" t="str">
        <f t="shared" si="2"/>
        <v/>
      </c>
      <c r="BF34" s="593"/>
      <c r="BG34" s="594"/>
      <c r="BH34" s="594"/>
      <c r="BI34" s="594"/>
      <c r="BJ34" s="594"/>
      <c r="BK34" s="594"/>
      <c r="BL34" s="594"/>
      <c r="BM34" s="594"/>
      <c r="BN34" s="594"/>
      <c r="BO34" s="594"/>
      <c r="BP34" s="594"/>
      <c r="BQ34" s="594"/>
      <c r="BR34" s="594"/>
      <c r="BS34" s="594"/>
      <c r="BT34" s="594"/>
      <c r="BU34" s="594"/>
      <c r="BV34" s="156"/>
      <c r="BW34" s="593" t="str">
        <f t="shared" si="3"/>
        <v/>
      </c>
      <c r="BX34" s="593"/>
      <c r="BY34" s="594" t="str">
        <f>IF('各会計、関係団体の財政状況及び健全化判断比率'!B71="","",'各会計、関係団体の財政状況及び健全化判断比率'!B71)</f>
        <v/>
      </c>
      <c r="BZ34" s="594"/>
      <c r="CA34" s="594"/>
      <c r="CB34" s="594"/>
      <c r="CC34" s="594"/>
      <c r="CD34" s="594"/>
      <c r="CE34" s="594"/>
      <c r="CF34" s="594"/>
      <c r="CG34" s="594"/>
      <c r="CH34" s="594"/>
      <c r="CI34" s="594"/>
      <c r="CJ34" s="594"/>
      <c r="CK34" s="594"/>
      <c r="CL34" s="594"/>
      <c r="CM34" s="594"/>
      <c r="CN34" s="156"/>
      <c r="CO34" s="593">
        <f t="shared" si="4"/>
        <v>21</v>
      </c>
      <c r="CP34" s="593"/>
      <c r="CQ34" s="594" t="str">
        <f>IF('各会計、関係団体の財政状況及び健全化判断比率'!BS10="","",'各会計、関係団体の財政状況及び健全化判断比率'!BS10)</f>
        <v>奈良県ビジターズビューロー</v>
      </c>
      <c r="CR34" s="594"/>
      <c r="CS34" s="594"/>
      <c r="CT34" s="594"/>
      <c r="CU34" s="594"/>
      <c r="CV34" s="594"/>
      <c r="CW34" s="594"/>
      <c r="CX34" s="594"/>
      <c r="CY34" s="594"/>
      <c r="CZ34" s="594"/>
      <c r="DA34" s="594"/>
      <c r="DB34" s="594"/>
      <c r="DC34" s="594"/>
      <c r="DD34" s="594"/>
      <c r="DE34" s="594"/>
      <c r="DF34" s="148"/>
      <c r="DG34" s="596" t="str">
        <f>IF('各会計、関係団体の財政状況及び健全化判断比率'!BR10="","",'各会計、関係団体の財政状況及び健全化判断比率'!BR10)</f>
        <v/>
      </c>
      <c r="DH34" s="596"/>
      <c r="DI34" s="159"/>
      <c r="DJ34" s="114"/>
      <c r="DK34" s="114"/>
      <c r="DL34" s="114"/>
      <c r="DM34" s="114"/>
      <c r="DN34" s="114"/>
      <c r="DO34" s="114"/>
    </row>
    <row r="35" spans="1:119" ht="32.25" customHeight="1">
      <c r="A35" s="115"/>
      <c r="B35" s="155"/>
      <c r="C35" s="593">
        <f t="shared" ref="C35:C40" si="5">IF(E35="","",C34+1)</f>
        <v>5</v>
      </c>
      <c r="D35" s="593"/>
      <c r="E35" s="594" t="str">
        <f>IF('各会計、関係団体の財政状況及び健全化判断比率'!B11="","",'各会計、関係団体の財政状況及び健全化判断比率'!B11)</f>
        <v>奈良県中小企業振興資金貸付金特別会計</v>
      </c>
      <c r="F35" s="594"/>
      <c r="G35" s="594"/>
      <c r="H35" s="594"/>
      <c r="I35" s="594"/>
      <c r="J35" s="594"/>
      <c r="K35" s="594"/>
      <c r="L35" s="594"/>
      <c r="M35" s="594"/>
      <c r="N35" s="594"/>
      <c r="O35" s="594"/>
      <c r="P35" s="594"/>
      <c r="Q35" s="594"/>
      <c r="R35" s="594"/>
      <c r="S35" s="594"/>
      <c r="T35" s="156"/>
      <c r="U35" s="593" t="str">
        <f t="shared" si="0"/>
        <v/>
      </c>
      <c r="V35" s="593"/>
      <c r="W35" s="594"/>
      <c r="X35" s="594"/>
      <c r="Y35" s="594"/>
      <c r="Z35" s="594"/>
      <c r="AA35" s="594"/>
      <c r="AB35" s="594"/>
      <c r="AC35" s="594"/>
      <c r="AD35" s="594"/>
      <c r="AE35" s="594"/>
      <c r="AF35" s="594"/>
      <c r="AG35" s="594"/>
      <c r="AH35" s="594"/>
      <c r="AI35" s="594"/>
      <c r="AJ35" s="594"/>
      <c r="AK35" s="594"/>
      <c r="AL35" s="156"/>
      <c r="AM35" s="593" t="str">
        <f t="shared" si="1"/>
        <v/>
      </c>
      <c r="AN35" s="593"/>
      <c r="AO35" s="594"/>
      <c r="AP35" s="594"/>
      <c r="AQ35" s="594"/>
      <c r="AR35" s="594"/>
      <c r="AS35" s="594"/>
      <c r="AT35" s="594"/>
      <c r="AU35" s="594"/>
      <c r="AV35" s="594"/>
      <c r="AW35" s="594"/>
      <c r="AX35" s="594"/>
      <c r="AY35" s="594"/>
      <c r="AZ35" s="594"/>
      <c r="BA35" s="594"/>
      <c r="BB35" s="594"/>
      <c r="BC35" s="594"/>
      <c r="BD35" s="156"/>
      <c r="BE35" s="593" t="str">
        <f t="shared" si="2"/>
        <v/>
      </c>
      <c r="BF35" s="593"/>
      <c r="BG35" s="594"/>
      <c r="BH35" s="594"/>
      <c r="BI35" s="594"/>
      <c r="BJ35" s="594"/>
      <c r="BK35" s="594"/>
      <c r="BL35" s="594"/>
      <c r="BM35" s="594"/>
      <c r="BN35" s="594"/>
      <c r="BO35" s="594"/>
      <c r="BP35" s="594"/>
      <c r="BQ35" s="594"/>
      <c r="BR35" s="594"/>
      <c r="BS35" s="594"/>
      <c r="BT35" s="594"/>
      <c r="BU35" s="594"/>
      <c r="BV35" s="156"/>
      <c r="BW35" s="593" t="str">
        <f t="shared" si="3"/>
        <v/>
      </c>
      <c r="BX35" s="593"/>
      <c r="BY35" s="594" t="str">
        <f>IF('各会計、関係団体の財政状況及び健全化判断比率'!B72="","",'各会計、関係団体の財政状況及び健全化判断比率'!B72)</f>
        <v/>
      </c>
      <c r="BZ35" s="594"/>
      <c r="CA35" s="594"/>
      <c r="CB35" s="594"/>
      <c r="CC35" s="594"/>
      <c r="CD35" s="594"/>
      <c r="CE35" s="594"/>
      <c r="CF35" s="594"/>
      <c r="CG35" s="594"/>
      <c r="CH35" s="594"/>
      <c r="CI35" s="594"/>
      <c r="CJ35" s="594"/>
      <c r="CK35" s="594"/>
      <c r="CL35" s="594"/>
      <c r="CM35" s="594"/>
      <c r="CN35" s="156"/>
      <c r="CO35" s="593">
        <f t="shared" si="4"/>
        <v>22</v>
      </c>
      <c r="CP35" s="593"/>
      <c r="CQ35" s="594" t="str">
        <f>IF('各会計、関係団体の財政状況及び健全化判断比率'!BS11="","",'各会計、関係団体の財政状況及び健全化判断比率'!BS11)</f>
        <v>奈良県老人クラブ連合会</v>
      </c>
      <c r="CR35" s="594"/>
      <c r="CS35" s="594"/>
      <c r="CT35" s="594"/>
      <c r="CU35" s="594"/>
      <c r="CV35" s="594"/>
      <c r="CW35" s="594"/>
      <c r="CX35" s="594"/>
      <c r="CY35" s="594"/>
      <c r="CZ35" s="594"/>
      <c r="DA35" s="594"/>
      <c r="DB35" s="594"/>
      <c r="DC35" s="594"/>
      <c r="DD35" s="594"/>
      <c r="DE35" s="594"/>
      <c r="DF35" s="148"/>
      <c r="DG35" s="596" t="str">
        <f>IF('各会計、関係団体の財政状況及び健全化判断比率'!BR11="","",'各会計、関係団体の財政状況及び健全化判断比率'!BR11)</f>
        <v/>
      </c>
      <c r="DH35" s="596"/>
      <c r="DI35" s="159"/>
      <c r="DJ35" s="114"/>
      <c r="DK35" s="114"/>
      <c r="DL35" s="114"/>
      <c r="DM35" s="114"/>
      <c r="DN35" s="114"/>
      <c r="DO35" s="114"/>
    </row>
    <row r="36" spans="1:119" ht="32.25" customHeight="1">
      <c r="A36" s="115"/>
      <c r="B36" s="155"/>
      <c r="C36" s="593">
        <f t="shared" si="5"/>
        <v>6</v>
      </c>
      <c r="D36" s="593"/>
      <c r="E36" s="594" t="str">
        <f>IF('各会計、関係団体の財政状況及び健全化判断比率'!B12="","",'各会計、関係団体の財政状況及び健全化判断比率'!B12)</f>
        <v>奈良県証紙収入特別会計</v>
      </c>
      <c r="F36" s="594"/>
      <c r="G36" s="594"/>
      <c r="H36" s="594"/>
      <c r="I36" s="594"/>
      <c r="J36" s="594"/>
      <c r="K36" s="594"/>
      <c r="L36" s="594"/>
      <c r="M36" s="594"/>
      <c r="N36" s="594"/>
      <c r="O36" s="594"/>
      <c r="P36" s="594"/>
      <c r="Q36" s="594"/>
      <c r="R36" s="594"/>
      <c r="S36" s="594"/>
      <c r="T36" s="156"/>
      <c r="U36" s="593" t="str">
        <f t="shared" si="0"/>
        <v/>
      </c>
      <c r="V36" s="593"/>
      <c r="W36" s="594"/>
      <c r="X36" s="594"/>
      <c r="Y36" s="594"/>
      <c r="Z36" s="594"/>
      <c r="AA36" s="594"/>
      <c r="AB36" s="594"/>
      <c r="AC36" s="594"/>
      <c r="AD36" s="594"/>
      <c r="AE36" s="594"/>
      <c r="AF36" s="594"/>
      <c r="AG36" s="594"/>
      <c r="AH36" s="594"/>
      <c r="AI36" s="594"/>
      <c r="AJ36" s="594"/>
      <c r="AK36" s="594"/>
      <c r="AL36" s="156"/>
      <c r="AM36" s="593" t="str">
        <f t="shared" si="1"/>
        <v/>
      </c>
      <c r="AN36" s="593"/>
      <c r="AO36" s="594"/>
      <c r="AP36" s="594"/>
      <c r="AQ36" s="594"/>
      <c r="AR36" s="594"/>
      <c r="AS36" s="594"/>
      <c r="AT36" s="594"/>
      <c r="AU36" s="594"/>
      <c r="AV36" s="594"/>
      <c r="AW36" s="594"/>
      <c r="AX36" s="594"/>
      <c r="AY36" s="594"/>
      <c r="AZ36" s="594"/>
      <c r="BA36" s="594"/>
      <c r="BB36" s="594"/>
      <c r="BC36" s="594"/>
      <c r="BD36" s="156"/>
      <c r="BE36" s="593" t="str">
        <f t="shared" si="2"/>
        <v/>
      </c>
      <c r="BF36" s="593"/>
      <c r="BG36" s="594"/>
      <c r="BH36" s="594"/>
      <c r="BI36" s="594"/>
      <c r="BJ36" s="594"/>
      <c r="BK36" s="594"/>
      <c r="BL36" s="594"/>
      <c r="BM36" s="594"/>
      <c r="BN36" s="594"/>
      <c r="BO36" s="594"/>
      <c r="BP36" s="594"/>
      <c r="BQ36" s="594"/>
      <c r="BR36" s="594"/>
      <c r="BS36" s="594"/>
      <c r="BT36" s="594"/>
      <c r="BU36" s="594"/>
      <c r="BV36" s="156"/>
      <c r="BW36" s="593" t="str">
        <f t="shared" si="3"/>
        <v/>
      </c>
      <c r="BX36" s="593"/>
      <c r="BY36" s="594" t="str">
        <f>IF('各会計、関係団体の財政状況及び健全化判断比率'!B73="","",'各会計、関係団体の財政状況及び健全化判断比率'!B73)</f>
        <v/>
      </c>
      <c r="BZ36" s="594"/>
      <c r="CA36" s="594"/>
      <c r="CB36" s="594"/>
      <c r="CC36" s="594"/>
      <c r="CD36" s="594"/>
      <c r="CE36" s="594"/>
      <c r="CF36" s="594"/>
      <c r="CG36" s="594"/>
      <c r="CH36" s="594"/>
      <c r="CI36" s="594"/>
      <c r="CJ36" s="594"/>
      <c r="CK36" s="594"/>
      <c r="CL36" s="594"/>
      <c r="CM36" s="594"/>
      <c r="CN36" s="156"/>
      <c r="CO36" s="593">
        <f t="shared" si="4"/>
        <v>23</v>
      </c>
      <c r="CP36" s="593"/>
      <c r="CQ36" s="594" t="str">
        <f>IF('各会計、関係団体の財政状況及び健全化判断比率'!BS12="","",'各会計、関係団体の財政状況及び健全化判断比率'!BS12)</f>
        <v>奈良県健康づくり財団</v>
      </c>
      <c r="CR36" s="594"/>
      <c r="CS36" s="594"/>
      <c r="CT36" s="594"/>
      <c r="CU36" s="594"/>
      <c r="CV36" s="594"/>
      <c r="CW36" s="594"/>
      <c r="CX36" s="594"/>
      <c r="CY36" s="594"/>
      <c r="CZ36" s="594"/>
      <c r="DA36" s="594"/>
      <c r="DB36" s="594"/>
      <c r="DC36" s="594"/>
      <c r="DD36" s="594"/>
      <c r="DE36" s="594"/>
      <c r="DF36" s="148"/>
      <c r="DG36" s="596" t="str">
        <f>IF('各会計、関係団体の財政状況及び健全化判断比率'!BR12="","",'各会計、関係団体の財政状況及び健全化判断比率'!BR12)</f>
        <v/>
      </c>
      <c r="DH36" s="596"/>
      <c r="DI36" s="159"/>
      <c r="DJ36" s="114"/>
      <c r="DK36" s="114"/>
      <c r="DL36" s="114"/>
      <c r="DM36" s="114"/>
      <c r="DN36" s="114"/>
      <c r="DO36" s="114"/>
    </row>
    <row r="37" spans="1:119" ht="32.25" customHeight="1">
      <c r="A37" s="115"/>
      <c r="B37" s="155"/>
      <c r="C37" s="593">
        <f t="shared" si="5"/>
        <v>7</v>
      </c>
      <c r="D37" s="593"/>
      <c r="E37" s="594" t="str">
        <f>IF('各会計、関係団体の財政状況及び健全化判断比率'!B13="","",'各会計、関係団体の財政状況及び健全化判断比率'!B13)</f>
        <v>奈良県林業改善資金貸付金特別会計</v>
      </c>
      <c r="F37" s="594"/>
      <c r="G37" s="594"/>
      <c r="H37" s="594"/>
      <c r="I37" s="594"/>
      <c r="J37" s="594"/>
      <c r="K37" s="594"/>
      <c r="L37" s="594"/>
      <c r="M37" s="594"/>
      <c r="N37" s="594"/>
      <c r="O37" s="594"/>
      <c r="P37" s="594"/>
      <c r="Q37" s="594"/>
      <c r="R37" s="594"/>
      <c r="S37" s="594"/>
      <c r="T37" s="156"/>
      <c r="U37" s="593" t="str">
        <f t="shared" si="0"/>
        <v/>
      </c>
      <c r="V37" s="593"/>
      <c r="W37" s="594"/>
      <c r="X37" s="594"/>
      <c r="Y37" s="594"/>
      <c r="Z37" s="594"/>
      <c r="AA37" s="594"/>
      <c r="AB37" s="594"/>
      <c r="AC37" s="594"/>
      <c r="AD37" s="594"/>
      <c r="AE37" s="594"/>
      <c r="AF37" s="594"/>
      <c r="AG37" s="594"/>
      <c r="AH37" s="594"/>
      <c r="AI37" s="594"/>
      <c r="AJ37" s="594"/>
      <c r="AK37" s="594"/>
      <c r="AL37" s="156"/>
      <c r="AM37" s="593" t="str">
        <f t="shared" si="1"/>
        <v/>
      </c>
      <c r="AN37" s="593"/>
      <c r="AO37" s="594"/>
      <c r="AP37" s="594"/>
      <c r="AQ37" s="594"/>
      <c r="AR37" s="594"/>
      <c r="AS37" s="594"/>
      <c r="AT37" s="594"/>
      <c r="AU37" s="594"/>
      <c r="AV37" s="594"/>
      <c r="AW37" s="594"/>
      <c r="AX37" s="594"/>
      <c r="AY37" s="594"/>
      <c r="AZ37" s="594"/>
      <c r="BA37" s="594"/>
      <c r="BB37" s="594"/>
      <c r="BC37" s="594"/>
      <c r="BD37" s="156"/>
      <c r="BE37" s="593" t="str">
        <f t="shared" si="2"/>
        <v/>
      </c>
      <c r="BF37" s="593"/>
      <c r="BG37" s="594"/>
      <c r="BH37" s="594"/>
      <c r="BI37" s="594"/>
      <c r="BJ37" s="594"/>
      <c r="BK37" s="594"/>
      <c r="BL37" s="594"/>
      <c r="BM37" s="594"/>
      <c r="BN37" s="594"/>
      <c r="BO37" s="594"/>
      <c r="BP37" s="594"/>
      <c r="BQ37" s="594"/>
      <c r="BR37" s="594"/>
      <c r="BS37" s="594"/>
      <c r="BT37" s="594"/>
      <c r="BU37" s="594"/>
      <c r="BV37" s="156"/>
      <c r="BW37" s="593" t="str">
        <f t="shared" si="3"/>
        <v/>
      </c>
      <c r="BX37" s="593"/>
      <c r="BY37" s="594" t="str">
        <f>IF('各会計、関係団体の財政状況及び健全化判断比率'!B74="","",'各会計、関係団体の財政状況及び健全化判断比率'!B74)</f>
        <v/>
      </c>
      <c r="BZ37" s="594"/>
      <c r="CA37" s="594"/>
      <c r="CB37" s="594"/>
      <c r="CC37" s="594"/>
      <c r="CD37" s="594"/>
      <c r="CE37" s="594"/>
      <c r="CF37" s="594"/>
      <c r="CG37" s="594"/>
      <c r="CH37" s="594"/>
      <c r="CI37" s="594"/>
      <c r="CJ37" s="594"/>
      <c r="CK37" s="594"/>
      <c r="CL37" s="594"/>
      <c r="CM37" s="594"/>
      <c r="CN37" s="156"/>
      <c r="CO37" s="593">
        <f t="shared" si="4"/>
        <v>24</v>
      </c>
      <c r="CP37" s="593"/>
      <c r="CQ37" s="594" t="str">
        <f>IF('各会計、関係団体の財政状況及び健全化判断比率'!BS13="","",'各会計、関係団体の財政状況及び健全化判断比率'!BS13)</f>
        <v>奈良県アイバンク</v>
      </c>
      <c r="CR37" s="594"/>
      <c r="CS37" s="594"/>
      <c r="CT37" s="594"/>
      <c r="CU37" s="594"/>
      <c r="CV37" s="594"/>
      <c r="CW37" s="594"/>
      <c r="CX37" s="594"/>
      <c r="CY37" s="594"/>
      <c r="CZ37" s="594"/>
      <c r="DA37" s="594"/>
      <c r="DB37" s="594"/>
      <c r="DC37" s="594"/>
      <c r="DD37" s="594"/>
      <c r="DE37" s="594"/>
      <c r="DF37" s="148"/>
      <c r="DG37" s="596" t="str">
        <f>IF('各会計、関係団体の財政状況及び健全化判断比率'!BR13="","",'各会計、関係団体の財政状況及び健全化判断比率'!BR13)</f>
        <v/>
      </c>
      <c r="DH37" s="596"/>
      <c r="DI37" s="159"/>
      <c r="DJ37" s="114"/>
      <c r="DK37" s="114"/>
      <c r="DL37" s="114"/>
      <c r="DM37" s="114"/>
      <c r="DN37" s="114"/>
      <c r="DO37" s="114"/>
    </row>
    <row r="38" spans="1:119" ht="32.25" customHeight="1">
      <c r="A38" s="115"/>
      <c r="B38" s="155"/>
      <c r="C38" s="593">
        <f t="shared" si="5"/>
        <v>8</v>
      </c>
      <c r="D38" s="593"/>
      <c r="E38" s="594" t="str">
        <f>IF('各会計、関係団体の財政状況及び健全化判断比率'!B14="","",'各会計、関係団体の財政状況及び健全化判断比率'!B14)</f>
        <v>奈良県公債管理特別会計</v>
      </c>
      <c r="F38" s="594"/>
      <c r="G38" s="594"/>
      <c r="H38" s="594"/>
      <c r="I38" s="594"/>
      <c r="J38" s="594"/>
      <c r="K38" s="594"/>
      <c r="L38" s="594"/>
      <c r="M38" s="594"/>
      <c r="N38" s="594"/>
      <c r="O38" s="594"/>
      <c r="P38" s="594"/>
      <c r="Q38" s="594"/>
      <c r="R38" s="594"/>
      <c r="S38" s="594"/>
      <c r="T38" s="156"/>
      <c r="U38" s="593" t="str">
        <f t="shared" si="0"/>
        <v/>
      </c>
      <c r="V38" s="593"/>
      <c r="W38" s="594"/>
      <c r="X38" s="594"/>
      <c r="Y38" s="594"/>
      <c r="Z38" s="594"/>
      <c r="AA38" s="594"/>
      <c r="AB38" s="594"/>
      <c r="AC38" s="594"/>
      <c r="AD38" s="594"/>
      <c r="AE38" s="594"/>
      <c r="AF38" s="594"/>
      <c r="AG38" s="594"/>
      <c r="AH38" s="594"/>
      <c r="AI38" s="594"/>
      <c r="AJ38" s="594"/>
      <c r="AK38" s="594"/>
      <c r="AL38" s="156"/>
      <c r="AM38" s="593" t="str">
        <f t="shared" si="1"/>
        <v/>
      </c>
      <c r="AN38" s="593"/>
      <c r="AO38" s="594"/>
      <c r="AP38" s="594"/>
      <c r="AQ38" s="594"/>
      <c r="AR38" s="594"/>
      <c r="AS38" s="594"/>
      <c r="AT38" s="594"/>
      <c r="AU38" s="594"/>
      <c r="AV38" s="594"/>
      <c r="AW38" s="594"/>
      <c r="AX38" s="594"/>
      <c r="AY38" s="594"/>
      <c r="AZ38" s="594"/>
      <c r="BA38" s="594"/>
      <c r="BB38" s="594"/>
      <c r="BC38" s="594"/>
      <c r="BD38" s="156"/>
      <c r="BE38" s="593" t="str">
        <f t="shared" si="2"/>
        <v/>
      </c>
      <c r="BF38" s="593"/>
      <c r="BG38" s="594"/>
      <c r="BH38" s="594"/>
      <c r="BI38" s="594"/>
      <c r="BJ38" s="594"/>
      <c r="BK38" s="594"/>
      <c r="BL38" s="594"/>
      <c r="BM38" s="594"/>
      <c r="BN38" s="594"/>
      <c r="BO38" s="594"/>
      <c r="BP38" s="594"/>
      <c r="BQ38" s="594"/>
      <c r="BR38" s="594"/>
      <c r="BS38" s="594"/>
      <c r="BT38" s="594"/>
      <c r="BU38" s="594"/>
      <c r="BV38" s="156"/>
      <c r="BW38" s="593" t="str">
        <f t="shared" si="3"/>
        <v/>
      </c>
      <c r="BX38" s="593"/>
      <c r="BY38" s="594" t="str">
        <f>IF('各会計、関係団体の財政状況及び健全化判断比率'!B75="","",'各会計、関係団体の財政状況及び健全化判断比率'!B75)</f>
        <v/>
      </c>
      <c r="BZ38" s="594"/>
      <c r="CA38" s="594"/>
      <c r="CB38" s="594"/>
      <c r="CC38" s="594"/>
      <c r="CD38" s="594"/>
      <c r="CE38" s="594"/>
      <c r="CF38" s="594"/>
      <c r="CG38" s="594"/>
      <c r="CH38" s="594"/>
      <c r="CI38" s="594"/>
      <c r="CJ38" s="594"/>
      <c r="CK38" s="594"/>
      <c r="CL38" s="594"/>
      <c r="CM38" s="594"/>
      <c r="CN38" s="156"/>
      <c r="CO38" s="593">
        <f t="shared" si="4"/>
        <v>25</v>
      </c>
      <c r="CP38" s="593"/>
      <c r="CQ38" s="594" t="str">
        <f>IF('各会計、関係団体の財政状況及び健全化判断比率'!BS14="","",'各会計、関係団体の財政状況及び健全化判断比率'!BS14)</f>
        <v>公立大学法人　奈良県立医科大学</v>
      </c>
      <c r="CR38" s="594"/>
      <c r="CS38" s="594"/>
      <c r="CT38" s="594"/>
      <c r="CU38" s="594"/>
      <c r="CV38" s="594"/>
      <c r="CW38" s="594"/>
      <c r="CX38" s="594"/>
      <c r="CY38" s="594"/>
      <c r="CZ38" s="594"/>
      <c r="DA38" s="594"/>
      <c r="DB38" s="594"/>
      <c r="DC38" s="594"/>
      <c r="DD38" s="594"/>
      <c r="DE38" s="594"/>
      <c r="DF38" s="148"/>
      <c r="DG38" s="596" t="str">
        <f>IF('各会計、関係団体の財政状況及び健全化判断比率'!BR14="","",'各会計、関係団体の財政状況及び健全化判断比率'!BR14)</f>
        <v>○</v>
      </c>
      <c r="DH38" s="596"/>
      <c r="DI38" s="159"/>
      <c r="DJ38" s="114"/>
      <c r="DK38" s="114"/>
      <c r="DL38" s="114"/>
      <c r="DM38" s="114"/>
      <c r="DN38" s="114"/>
      <c r="DO38" s="114"/>
    </row>
    <row r="39" spans="1:119" ht="32.25" customHeight="1">
      <c r="A39" s="115"/>
      <c r="B39" s="155"/>
      <c r="C39" s="593">
        <f t="shared" si="5"/>
        <v>9</v>
      </c>
      <c r="D39" s="593"/>
      <c r="E39" s="594" t="str">
        <f>IF('各会計、関係団体の財政状況及び健全化判断比率'!B15="","",'各会計、関係団体の財政状況及び健全化判断比率'!B15)</f>
        <v>奈良県育成奨学金貸付金特別会計</v>
      </c>
      <c r="F39" s="594"/>
      <c r="G39" s="594"/>
      <c r="H39" s="594"/>
      <c r="I39" s="594"/>
      <c r="J39" s="594"/>
      <c r="K39" s="594"/>
      <c r="L39" s="594"/>
      <c r="M39" s="594"/>
      <c r="N39" s="594"/>
      <c r="O39" s="594"/>
      <c r="P39" s="594"/>
      <c r="Q39" s="594"/>
      <c r="R39" s="594"/>
      <c r="S39" s="594"/>
      <c r="T39" s="156"/>
      <c r="U39" s="593" t="str">
        <f t="shared" si="0"/>
        <v/>
      </c>
      <c r="V39" s="593"/>
      <c r="W39" s="594"/>
      <c r="X39" s="594"/>
      <c r="Y39" s="594"/>
      <c r="Z39" s="594"/>
      <c r="AA39" s="594"/>
      <c r="AB39" s="594"/>
      <c r="AC39" s="594"/>
      <c r="AD39" s="594"/>
      <c r="AE39" s="594"/>
      <c r="AF39" s="594"/>
      <c r="AG39" s="594"/>
      <c r="AH39" s="594"/>
      <c r="AI39" s="594"/>
      <c r="AJ39" s="594"/>
      <c r="AK39" s="594"/>
      <c r="AL39" s="156"/>
      <c r="AM39" s="593" t="str">
        <f t="shared" si="1"/>
        <v/>
      </c>
      <c r="AN39" s="593"/>
      <c r="AO39" s="594"/>
      <c r="AP39" s="594"/>
      <c r="AQ39" s="594"/>
      <c r="AR39" s="594"/>
      <c r="AS39" s="594"/>
      <c r="AT39" s="594"/>
      <c r="AU39" s="594"/>
      <c r="AV39" s="594"/>
      <c r="AW39" s="594"/>
      <c r="AX39" s="594"/>
      <c r="AY39" s="594"/>
      <c r="AZ39" s="594"/>
      <c r="BA39" s="594"/>
      <c r="BB39" s="594"/>
      <c r="BC39" s="594"/>
      <c r="BD39" s="156"/>
      <c r="BE39" s="593" t="str">
        <f t="shared" si="2"/>
        <v/>
      </c>
      <c r="BF39" s="593"/>
      <c r="BG39" s="594"/>
      <c r="BH39" s="594"/>
      <c r="BI39" s="594"/>
      <c r="BJ39" s="594"/>
      <c r="BK39" s="594"/>
      <c r="BL39" s="594"/>
      <c r="BM39" s="594"/>
      <c r="BN39" s="594"/>
      <c r="BO39" s="594"/>
      <c r="BP39" s="594"/>
      <c r="BQ39" s="594"/>
      <c r="BR39" s="594"/>
      <c r="BS39" s="594"/>
      <c r="BT39" s="594"/>
      <c r="BU39" s="594"/>
      <c r="BV39" s="156"/>
      <c r="BW39" s="593" t="str">
        <f t="shared" si="3"/>
        <v/>
      </c>
      <c r="BX39" s="593"/>
      <c r="BY39" s="594" t="str">
        <f>IF('各会計、関係団体の財政状況及び健全化判断比率'!B76="","",'各会計、関係団体の財政状況及び健全化判断比率'!B76)</f>
        <v/>
      </c>
      <c r="BZ39" s="594"/>
      <c r="CA39" s="594"/>
      <c r="CB39" s="594"/>
      <c r="CC39" s="594"/>
      <c r="CD39" s="594"/>
      <c r="CE39" s="594"/>
      <c r="CF39" s="594"/>
      <c r="CG39" s="594"/>
      <c r="CH39" s="594"/>
      <c r="CI39" s="594"/>
      <c r="CJ39" s="594"/>
      <c r="CK39" s="594"/>
      <c r="CL39" s="594"/>
      <c r="CM39" s="594"/>
      <c r="CN39" s="156"/>
      <c r="CO39" s="593">
        <f t="shared" si="4"/>
        <v>26</v>
      </c>
      <c r="CP39" s="593"/>
      <c r="CQ39" s="594" t="str">
        <f>IF('各会計、関係団体の財政状況及び健全化判断比率'!BS15="","",'各会計、関係団体の財政状況及び健全化判断比率'!BS15)</f>
        <v>(地独)奈良県立病院機構</v>
      </c>
      <c r="CR39" s="594"/>
      <c r="CS39" s="594"/>
      <c r="CT39" s="594"/>
      <c r="CU39" s="594"/>
      <c r="CV39" s="594"/>
      <c r="CW39" s="594"/>
      <c r="CX39" s="594"/>
      <c r="CY39" s="594"/>
      <c r="CZ39" s="594"/>
      <c r="DA39" s="594"/>
      <c r="DB39" s="594"/>
      <c r="DC39" s="594"/>
      <c r="DD39" s="594"/>
      <c r="DE39" s="594"/>
      <c r="DF39" s="148"/>
      <c r="DG39" s="596" t="str">
        <f>IF('各会計、関係団体の財政状況及び健全化判断比率'!BR15="","",'各会計、関係団体の財政状況及び健全化判断比率'!BR15)</f>
        <v>○</v>
      </c>
      <c r="DH39" s="596"/>
      <c r="DI39" s="159"/>
      <c r="DJ39" s="114"/>
      <c r="DK39" s="114"/>
      <c r="DL39" s="114"/>
      <c r="DM39" s="114"/>
      <c r="DN39" s="114"/>
      <c r="DO39" s="114"/>
    </row>
    <row r="40" spans="1:119" ht="32.25" customHeight="1">
      <c r="A40" s="115"/>
      <c r="B40" s="155"/>
      <c r="C40" s="593">
        <f t="shared" si="5"/>
        <v>10</v>
      </c>
      <c r="D40" s="593"/>
      <c r="E40" s="594" t="str">
        <f>IF('各会計、関係団体の財政状況及び健全化判断比率'!B16="","",'各会計、関係団体の財政状況及び健全化判断比率'!B16)</f>
        <v>地方独立行政法人奈良県立病院機構関係経費特別会計</v>
      </c>
      <c r="F40" s="594"/>
      <c r="G40" s="594"/>
      <c r="H40" s="594"/>
      <c r="I40" s="594"/>
      <c r="J40" s="594"/>
      <c r="K40" s="594"/>
      <c r="L40" s="594"/>
      <c r="M40" s="594"/>
      <c r="N40" s="594"/>
      <c r="O40" s="594"/>
      <c r="P40" s="594"/>
      <c r="Q40" s="594"/>
      <c r="R40" s="594"/>
      <c r="S40" s="594"/>
      <c r="T40" s="156"/>
      <c r="U40" s="593" t="str">
        <f t="shared" si="0"/>
        <v/>
      </c>
      <c r="V40" s="593"/>
      <c r="W40" s="594"/>
      <c r="X40" s="594"/>
      <c r="Y40" s="594"/>
      <c r="Z40" s="594"/>
      <c r="AA40" s="594"/>
      <c r="AB40" s="594"/>
      <c r="AC40" s="594"/>
      <c r="AD40" s="594"/>
      <c r="AE40" s="594"/>
      <c r="AF40" s="594"/>
      <c r="AG40" s="594"/>
      <c r="AH40" s="594"/>
      <c r="AI40" s="594"/>
      <c r="AJ40" s="594"/>
      <c r="AK40" s="594"/>
      <c r="AL40" s="156"/>
      <c r="AM40" s="593" t="str">
        <f t="shared" si="1"/>
        <v/>
      </c>
      <c r="AN40" s="593"/>
      <c r="AO40" s="594"/>
      <c r="AP40" s="594"/>
      <c r="AQ40" s="594"/>
      <c r="AR40" s="594"/>
      <c r="AS40" s="594"/>
      <c r="AT40" s="594"/>
      <c r="AU40" s="594"/>
      <c r="AV40" s="594"/>
      <c r="AW40" s="594"/>
      <c r="AX40" s="594"/>
      <c r="AY40" s="594"/>
      <c r="AZ40" s="594"/>
      <c r="BA40" s="594"/>
      <c r="BB40" s="594"/>
      <c r="BC40" s="594"/>
      <c r="BD40" s="156"/>
      <c r="BE40" s="593" t="str">
        <f t="shared" si="2"/>
        <v/>
      </c>
      <c r="BF40" s="593"/>
      <c r="BG40" s="594"/>
      <c r="BH40" s="594"/>
      <c r="BI40" s="594"/>
      <c r="BJ40" s="594"/>
      <c r="BK40" s="594"/>
      <c r="BL40" s="594"/>
      <c r="BM40" s="594"/>
      <c r="BN40" s="594"/>
      <c r="BO40" s="594"/>
      <c r="BP40" s="594"/>
      <c r="BQ40" s="594"/>
      <c r="BR40" s="594"/>
      <c r="BS40" s="594"/>
      <c r="BT40" s="594"/>
      <c r="BU40" s="594"/>
      <c r="BV40" s="156"/>
      <c r="BW40" s="593" t="str">
        <f t="shared" si="3"/>
        <v/>
      </c>
      <c r="BX40" s="593"/>
      <c r="BY40" s="594" t="str">
        <f>IF('各会計、関係団体の財政状況及び健全化判断比率'!B77="","",'各会計、関係団体の財政状況及び健全化判断比率'!B77)</f>
        <v/>
      </c>
      <c r="BZ40" s="594"/>
      <c r="CA40" s="594"/>
      <c r="CB40" s="594"/>
      <c r="CC40" s="594"/>
      <c r="CD40" s="594"/>
      <c r="CE40" s="594"/>
      <c r="CF40" s="594"/>
      <c r="CG40" s="594"/>
      <c r="CH40" s="594"/>
      <c r="CI40" s="594"/>
      <c r="CJ40" s="594"/>
      <c r="CK40" s="594"/>
      <c r="CL40" s="594"/>
      <c r="CM40" s="594"/>
      <c r="CN40" s="156"/>
      <c r="CO40" s="593">
        <f t="shared" si="4"/>
        <v>27</v>
      </c>
      <c r="CP40" s="593"/>
      <c r="CQ40" s="594" t="str">
        <f>IF('各会計、関係団体の財政状況及び健全化判断比率'!BS16="","",'各会計、関係団体の財政状況及び健全化判断比率'!BS16)</f>
        <v>奈良県人権センター</v>
      </c>
      <c r="CR40" s="594"/>
      <c r="CS40" s="594"/>
      <c r="CT40" s="594"/>
      <c r="CU40" s="594"/>
      <c r="CV40" s="594"/>
      <c r="CW40" s="594"/>
      <c r="CX40" s="594"/>
      <c r="CY40" s="594"/>
      <c r="CZ40" s="594"/>
      <c r="DA40" s="594"/>
      <c r="DB40" s="594"/>
      <c r="DC40" s="594"/>
      <c r="DD40" s="594"/>
      <c r="DE40" s="594"/>
      <c r="DF40" s="148"/>
      <c r="DG40" s="596" t="str">
        <f>IF('各会計、関係団体の財政状況及び健全化判断比率'!BR16="","",'各会計、関係団体の財政状況及び健全化判断比率'!BR16)</f>
        <v/>
      </c>
      <c r="DH40" s="59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160</v>
      </c>
      <c r="C43" s="114"/>
      <c r="D43" s="114"/>
      <c r="E43" s="114" t="s">
        <v>161</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162</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163</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164</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165</v>
      </c>
    </row>
    <row r="48" spans="1:119">
      <c r="E48" s="116" t="s">
        <v>166</v>
      </c>
    </row>
    <row r="49"/>
    <row r="50"/>
    <row r="51"/>
    <row r="52"/>
    <row r="53"/>
    <row r="54"/>
    <row r="55"/>
    <row r="56"/>
    <row r="57" hidden="1"/>
    <row r="58" hidden="1"/>
    <row r="59" hidden="1"/>
  </sheetData>
  <sheetProtection algorithmName="SHA-512" hashValue="qXdD/imCvNnS1ZPoR0zT28dzetFivqzdyE3PLeIj0Ih9kNa/4KAQW/gOClagjIfa7c39T5f9SjtfBkwQHxVOTA==" saltValue="oV9AksTDLsnEkutsESIcag=="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597" t="s">
        <v>167</v>
      </c>
      <c r="DD1" s="598"/>
      <c r="DE1" s="598"/>
      <c r="DF1" s="598"/>
      <c r="DG1" s="598"/>
      <c r="DH1" s="598"/>
      <c r="DI1" s="599"/>
      <c r="DK1" s="597" t="s">
        <v>168</v>
      </c>
      <c r="DL1" s="598"/>
      <c r="DM1" s="598"/>
      <c r="DN1" s="598"/>
      <c r="DO1" s="598"/>
      <c r="DP1" s="598"/>
      <c r="DQ1" s="598"/>
      <c r="DR1" s="598"/>
      <c r="DS1" s="598"/>
      <c r="DT1" s="598"/>
      <c r="DU1" s="598"/>
      <c r="DV1" s="598"/>
      <c r="DW1" s="598"/>
      <c r="DX1" s="599"/>
      <c r="DY1" s="164"/>
      <c r="DZ1" s="164"/>
      <c r="EA1" s="164"/>
      <c r="EB1" s="164"/>
      <c r="EC1" s="164"/>
      <c r="ED1" s="164"/>
      <c r="EE1" s="164"/>
      <c r="EF1" s="164"/>
      <c r="EG1" s="164"/>
      <c r="EH1" s="164"/>
    </row>
    <row r="2" spans="2:138" ht="22.5" customHeight="1">
      <c r="B2" s="166" t="s">
        <v>169</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00" t="s">
        <v>170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171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2"/>
      <c r="BY3" s="600" t="s">
        <v>172</v>
      </c>
      <c r="BZ3" s="601"/>
      <c r="CA3" s="601"/>
      <c r="CB3" s="601"/>
      <c r="CC3" s="601"/>
      <c r="CD3" s="601"/>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2"/>
    </row>
    <row r="4" spans="2:138" ht="11.25" customHeight="1">
      <c r="B4" s="600" t="s">
        <v>1</v>
      </c>
      <c r="C4" s="601"/>
      <c r="D4" s="601"/>
      <c r="E4" s="601"/>
      <c r="F4" s="601"/>
      <c r="G4" s="601"/>
      <c r="H4" s="601"/>
      <c r="I4" s="601"/>
      <c r="J4" s="601"/>
      <c r="K4" s="601"/>
      <c r="L4" s="601"/>
      <c r="M4" s="601"/>
      <c r="N4" s="601"/>
      <c r="O4" s="601"/>
      <c r="P4" s="601"/>
      <c r="Q4" s="602"/>
      <c r="R4" s="600" t="s">
        <v>173</v>
      </c>
      <c r="S4" s="601"/>
      <c r="T4" s="601"/>
      <c r="U4" s="601"/>
      <c r="V4" s="601"/>
      <c r="W4" s="601"/>
      <c r="X4" s="601"/>
      <c r="Y4" s="602"/>
      <c r="Z4" s="600" t="s">
        <v>174</v>
      </c>
      <c r="AA4" s="601"/>
      <c r="AB4" s="601"/>
      <c r="AC4" s="602"/>
      <c r="AD4" s="600" t="s">
        <v>175</v>
      </c>
      <c r="AE4" s="601"/>
      <c r="AF4" s="601"/>
      <c r="AG4" s="601"/>
      <c r="AH4" s="601"/>
      <c r="AI4" s="601"/>
      <c r="AJ4" s="601"/>
      <c r="AK4" s="602"/>
      <c r="AL4" s="600" t="s">
        <v>174</v>
      </c>
      <c r="AM4" s="601"/>
      <c r="AN4" s="601"/>
      <c r="AO4" s="602"/>
      <c r="AP4" s="603" t="s">
        <v>176</v>
      </c>
      <c r="AQ4" s="603"/>
      <c r="AR4" s="603"/>
      <c r="AS4" s="603"/>
      <c r="AT4" s="603"/>
      <c r="AU4" s="603"/>
      <c r="AV4" s="603"/>
      <c r="AW4" s="603"/>
      <c r="AX4" s="603"/>
      <c r="AY4" s="603"/>
      <c r="AZ4" s="603"/>
      <c r="BA4" s="603"/>
      <c r="BB4" s="603"/>
      <c r="BC4" s="603"/>
      <c r="BD4" s="603" t="s">
        <v>177</v>
      </c>
      <c r="BE4" s="603"/>
      <c r="BF4" s="603"/>
      <c r="BG4" s="603"/>
      <c r="BH4" s="603"/>
      <c r="BI4" s="603"/>
      <c r="BJ4" s="603"/>
      <c r="BK4" s="603"/>
      <c r="BL4" s="603" t="s">
        <v>174</v>
      </c>
      <c r="BM4" s="603"/>
      <c r="BN4" s="603"/>
      <c r="BO4" s="603"/>
      <c r="BP4" s="603" t="s">
        <v>178</v>
      </c>
      <c r="BQ4" s="603"/>
      <c r="BR4" s="603"/>
      <c r="BS4" s="603"/>
      <c r="BT4" s="603"/>
      <c r="BU4" s="603"/>
      <c r="BV4" s="603"/>
      <c r="BW4" s="603"/>
      <c r="BY4" s="600" t="s">
        <v>179</v>
      </c>
      <c r="BZ4" s="601"/>
      <c r="CA4" s="601"/>
      <c r="CB4" s="601"/>
      <c r="CC4" s="601"/>
      <c r="CD4" s="601"/>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2"/>
    </row>
    <row r="5" spans="2:138" s="169" customFormat="1" ht="11.25" customHeight="1">
      <c r="B5" s="604" t="s">
        <v>180</v>
      </c>
      <c r="C5" s="605"/>
      <c r="D5" s="605"/>
      <c r="E5" s="605"/>
      <c r="F5" s="605"/>
      <c r="G5" s="605"/>
      <c r="H5" s="605"/>
      <c r="I5" s="605"/>
      <c r="J5" s="605"/>
      <c r="K5" s="605"/>
      <c r="L5" s="605"/>
      <c r="M5" s="605"/>
      <c r="N5" s="605"/>
      <c r="O5" s="605"/>
      <c r="P5" s="605"/>
      <c r="Q5" s="606"/>
      <c r="R5" s="607">
        <v>141689963</v>
      </c>
      <c r="S5" s="608"/>
      <c r="T5" s="608"/>
      <c r="U5" s="608"/>
      <c r="V5" s="608"/>
      <c r="W5" s="608"/>
      <c r="X5" s="608"/>
      <c r="Y5" s="609"/>
      <c r="Z5" s="610">
        <v>28.7</v>
      </c>
      <c r="AA5" s="610"/>
      <c r="AB5" s="610"/>
      <c r="AC5" s="610"/>
      <c r="AD5" s="611">
        <v>117259203</v>
      </c>
      <c r="AE5" s="611"/>
      <c r="AF5" s="611"/>
      <c r="AG5" s="611"/>
      <c r="AH5" s="611"/>
      <c r="AI5" s="611"/>
      <c r="AJ5" s="611"/>
      <c r="AK5" s="611"/>
      <c r="AL5" s="612">
        <v>40.299999999999997</v>
      </c>
      <c r="AM5" s="613"/>
      <c r="AN5" s="613"/>
      <c r="AO5" s="614"/>
      <c r="AP5" s="604" t="s">
        <v>181</v>
      </c>
      <c r="AQ5" s="605"/>
      <c r="AR5" s="605"/>
      <c r="AS5" s="605"/>
      <c r="AT5" s="605"/>
      <c r="AU5" s="605"/>
      <c r="AV5" s="605"/>
      <c r="AW5" s="605"/>
      <c r="AX5" s="605"/>
      <c r="AY5" s="605"/>
      <c r="AZ5" s="605"/>
      <c r="BA5" s="605"/>
      <c r="BB5" s="605"/>
      <c r="BC5" s="606"/>
      <c r="BD5" s="618">
        <v>141532738</v>
      </c>
      <c r="BE5" s="619"/>
      <c r="BF5" s="619"/>
      <c r="BG5" s="619"/>
      <c r="BH5" s="619"/>
      <c r="BI5" s="619"/>
      <c r="BJ5" s="619"/>
      <c r="BK5" s="620"/>
      <c r="BL5" s="621">
        <v>99.9</v>
      </c>
      <c r="BM5" s="621"/>
      <c r="BN5" s="621"/>
      <c r="BO5" s="621"/>
      <c r="BP5" s="622">
        <v>772444</v>
      </c>
      <c r="BQ5" s="622"/>
      <c r="BR5" s="622"/>
      <c r="BS5" s="622"/>
      <c r="BT5" s="622"/>
      <c r="BU5" s="622"/>
      <c r="BV5" s="622"/>
      <c r="BW5" s="626"/>
      <c r="BY5" s="600" t="s">
        <v>176</v>
      </c>
      <c r="BZ5" s="601"/>
      <c r="CA5" s="601"/>
      <c r="CB5" s="601"/>
      <c r="CC5" s="601"/>
      <c r="CD5" s="601"/>
      <c r="CE5" s="601"/>
      <c r="CF5" s="601"/>
      <c r="CG5" s="601"/>
      <c r="CH5" s="601"/>
      <c r="CI5" s="601"/>
      <c r="CJ5" s="601"/>
      <c r="CK5" s="601"/>
      <c r="CL5" s="602"/>
      <c r="CM5" s="600" t="s">
        <v>182</v>
      </c>
      <c r="CN5" s="601"/>
      <c r="CO5" s="601"/>
      <c r="CP5" s="601"/>
      <c r="CQ5" s="601"/>
      <c r="CR5" s="601"/>
      <c r="CS5" s="601"/>
      <c r="CT5" s="602"/>
      <c r="CU5" s="600" t="s">
        <v>174</v>
      </c>
      <c r="CV5" s="601"/>
      <c r="CW5" s="601"/>
      <c r="CX5" s="602"/>
      <c r="CY5" s="600" t="s">
        <v>183</v>
      </c>
      <c r="CZ5" s="601"/>
      <c r="DA5" s="601"/>
      <c r="DB5" s="601"/>
      <c r="DC5" s="601"/>
      <c r="DD5" s="601"/>
      <c r="DE5" s="601"/>
      <c r="DF5" s="601"/>
      <c r="DG5" s="601"/>
      <c r="DH5" s="601"/>
      <c r="DI5" s="601"/>
      <c r="DJ5" s="601"/>
      <c r="DK5" s="602"/>
      <c r="DL5" s="600" t="s">
        <v>184</v>
      </c>
      <c r="DM5" s="601"/>
      <c r="DN5" s="601"/>
      <c r="DO5" s="601"/>
      <c r="DP5" s="601"/>
      <c r="DQ5" s="601"/>
      <c r="DR5" s="601"/>
      <c r="DS5" s="601"/>
      <c r="DT5" s="601"/>
      <c r="DU5" s="601"/>
      <c r="DV5" s="601"/>
      <c r="DW5" s="601"/>
      <c r="DX5" s="602"/>
    </row>
    <row r="6" spans="2:138" ht="11.25" customHeight="1">
      <c r="B6" s="615" t="s">
        <v>185</v>
      </c>
      <c r="C6" s="616"/>
      <c r="D6" s="616"/>
      <c r="E6" s="616"/>
      <c r="F6" s="616"/>
      <c r="G6" s="616"/>
      <c r="H6" s="616"/>
      <c r="I6" s="616"/>
      <c r="J6" s="616"/>
      <c r="K6" s="616"/>
      <c r="L6" s="616"/>
      <c r="M6" s="616"/>
      <c r="N6" s="616"/>
      <c r="O6" s="616"/>
      <c r="P6" s="616"/>
      <c r="Q6" s="617"/>
      <c r="R6" s="618">
        <v>18325480</v>
      </c>
      <c r="S6" s="619"/>
      <c r="T6" s="619"/>
      <c r="U6" s="619"/>
      <c r="V6" s="619"/>
      <c r="W6" s="619"/>
      <c r="X6" s="619"/>
      <c r="Y6" s="620"/>
      <c r="Z6" s="621">
        <v>3.7</v>
      </c>
      <c r="AA6" s="621"/>
      <c r="AB6" s="621"/>
      <c r="AC6" s="621"/>
      <c r="AD6" s="622">
        <v>18325480</v>
      </c>
      <c r="AE6" s="622"/>
      <c r="AF6" s="622"/>
      <c r="AG6" s="622"/>
      <c r="AH6" s="622"/>
      <c r="AI6" s="622"/>
      <c r="AJ6" s="622"/>
      <c r="AK6" s="622"/>
      <c r="AL6" s="623">
        <v>6.3</v>
      </c>
      <c r="AM6" s="624"/>
      <c r="AN6" s="624"/>
      <c r="AO6" s="625"/>
      <c r="AP6" s="615" t="s">
        <v>186</v>
      </c>
      <c r="AQ6" s="616"/>
      <c r="AR6" s="616"/>
      <c r="AS6" s="616"/>
      <c r="AT6" s="616"/>
      <c r="AU6" s="616"/>
      <c r="AV6" s="616"/>
      <c r="AW6" s="616"/>
      <c r="AX6" s="616"/>
      <c r="AY6" s="616"/>
      <c r="AZ6" s="616"/>
      <c r="BA6" s="616"/>
      <c r="BB6" s="616"/>
      <c r="BC6" s="617"/>
      <c r="BD6" s="618">
        <v>141532738</v>
      </c>
      <c r="BE6" s="619"/>
      <c r="BF6" s="619"/>
      <c r="BG6" s="619"/>
      <c r="BH6" s="619"/>
      <c r="BI6" s="619"/>
      <c r="BJ6" s="619"/>
      <c r="BK6" s="620"/>
      <c r="BL6" s="621">
        <v>99.9</v>
      </c>
      <c r="BM6" s="621"/>
      <c r="BN6" s="621"/>
      <c r="BO6" s="621"/>
      <c r="BP6" s="622">
        <v>772444</v>
      </c>
      <c r="BQ6" s="622"/>
      <c r="BR6" s="622"/>
      <c r="BS6" s="622"/>
      <c r="BT6" s="622"/>
      <c r="BU6" s="622"/>
      <c r="BV6" s="622"/>
      <c r="BW6" s="626"/>
      <c r="BY6" s="604" t="s">
        <v>187</v>
      </c>
      <c r="BZ6" s="605"/>
      <c r="CA6" s="605"/>
      <c r="CB6" s="605"/>
      <c r="CC6" s="605"/>
      <c r="CD6" s="605"/>
      <c r="CE6" s="605"/>
      <c r="CF6" s="605"/>
      <c r="CG6" s="605"/>
      <c r="CH6" s="605"/>
      <c r="CI6" s="605"/>
      <c r="CJ6" s="605"/>
      <c r="CK6" s="605"/>
      <c r="CL6" s="606"/>
      <c r="CM6" s="618">
        <v>1100126</v>
      </c>
      <c r="CN6" s="619"/>
      <c r="CO6" s="619"/>
      <c r="CP6" s="619"/>
      <c r="CQ6" s="619"/>
      <c r="CR6" s="619"/>
      <c r="CS6" s="619"/>
      <c r="CT6" s="620"/>
      <c r="CU6" s="621">
        <v>0.2</v>
      </c>
      <c r="CV6" s="621"/>
      <c r="CW6" s="621"/>
      <c r="CX6" s="621"/>
      <c r="CY6" s="627">
        <v>356</v>
      </c>
      <c r="CZ6" s="619"/>
      <c r="DA6" s="619"/>
      <c r="DB6" s="619"/>
      <c r="DC6" s="619"/>
      <c r="DD6" s="619"/>
      <c r="DE6" s="619"/>
      <c r="DF6" s="619"/>
      <c r="DG6" s="619"/>
      <c r="DH6" s="619"/>
      <c r="DI6" s="619"/>
      <c r="DJ6" s="619"/>
      <c r="DK6" s="620"/>
      <c r="DL6" s="627">
        <v>1100126</v>
      </c>
      <c r="DM6" s="619"/>
      <c r="DN6" s="619"/>
      <c r="DO6" s="619"/>
      <c r="DP6" s="619"/>
      <c r="DQ6" s="619"/>
      <c r="DR6" s="619"/>
      <c r="DS6" s="619"/>
      <c r="DT6" s="619"/>
      <c r="DU6" s="619"/>
      <c r="DV6" s="619"/>
      <c r="DW6" s="619"/>
      <c r="DX6" s="628"/>
    </row>
    <row r="7" spans="2:138" ht="11.25" customHeight="1">
      <c r="B7" s="615" t="s">
        <v>188</v>
      </c>
      <c r="C7" s="616"/>
      <c r="D7" s="616"/>
      <c r="E7" s="616"/>
      <c r="F7" s="616"/>
      <c r="G7" s="616"/>
      <c r="H7" s="616"/>
      <c r="I7" s="616"/>
      <c r="J7" s="616"/>
      <c r="K7" s="616"/>
      <c r="L7" s="616"/>
      <c r="M7" s="616"/>
      <c r="N7" s="616"/>
      <c r="O7" s="616"/>
      <c r="P7" s="616"/>
      <c r="Q7" s="617"/>
      <c r="R7" s="618">
        <v>1646167</v>
      </c>
      <c r="S7" s="619"/>
      <c r="T7" s="619"/>
      <c r="U7" s="619"/>
      <c r="V7" s="619"/>
      <c r="W7" s="619"/>
      <c r="X7" s="619"/>
      <c r="Y7" s="620"/>
      <c r="Z7" s="621">
        <v>0.3</v>
      </c>
      <c r="AA7" s="621"/>
      <c r="AB7" s="621"/>
      <c r="AC7" s="621"/>
      <c r="AD7" s="622">
        <v>1646167</v>
      </c>
      <c r="AE7" s="622"/>
      <c r="AF7" s="622"/>
      <c r="AG7" s="622"/>
      <c r="AH7" s="622"/>
      <c r="AI7" s="622"/>
      <c r="AJ7" s="622"/>
      <c r="AK7" s="622"/>
      <c r="AL7" s="623">
        <v>0.6</v>
      </c>
      <c r="AM7" s="624"/>
      <c r="AN7" s="624"/>
      <c r="AO7" s="625"/>
      <c r="AP7" s="615" t="s">
        <v>189</v>
      </c>
      <c r="AQ7" s="616"/>
      <c r="AR7" s="616"/>
      <c r="AS7" s="616"/>
      <c r="AT7" s="616"/>
      <c r="AU7" s="616"/>
      <c r="AV7" s="616"/>
      <c r="AW7" s="616"/>
      <c r="AX7" s="616"/>
      <c r="AY7" s="616"/>
      <c r="AZ7" s="616"/>
      <c r="BA7" s="616"/>
      <c r="BB7" s="616"/>
      <c r="BC7" s="617"/>
      <c r="BD7" s="618">
        <v>54928701</v>
      </c>
      <c r="BE7" s="619"/>
      <c r="BF7" s="619"/>
      <c r="BG7" s="619"/>
      <c r="BH7" s="619"/>
      <c r="BI7" s="619"/>
      <c r="BJ7" s="619"/>
      <c r="BK7" s="620"/>
      <c r="BL7" s="621">
        <v>38.799999999999997</v>
      </c>
      <c r="BM7" s="621"/>
      <c r="BN7" s="621"/>
      <c r="BO7" s="621"/>
      <c r="BP7" s="622">
        <v>772444</v>
      </c>
      <c r="BQ7" s="622"/>
      <c r="BR7" s="622"/>
      <c r="BS7" s="622"/>
      <c r="BT7" s="622"/>
      <c r="BU7" s="622"/>
      <c r="BV7" s="622"/>
      <c r="BW7" s="626"/>
      <c r="BY7" s="615" t="s">
        <v>190</v>
      </c>
      <c r="BZ7" s="616"/>
      <c r="CA7" s="616"/>
      <c r="CB7" s="616"/>
      <c r="CC7" s="616"/>
      <c r="CD7" s="616"/>
      <c r="CE7" s="616"/>
      <c r="CF7" s="616"/>
      <c r="CG7" s="616"/>
      <c r="CH7" s="616"/>
      <c r="CI7" s="616"/>
      <c r="CJ7" s="616"/>
      <c r="CK7" s="616"/>
      <c r="CL7" s="617"/>
      <c r="CM7" s="618">
        <v>26848932</v>
      </c>
      <c r="CN7" s="619"/>
      <c r="CO7" s="619"/>
      <c r="CP7" s="619"/>
      <c r="CQ7" s="619"/>
      <c r="CR7" s="619"/>
      <c r="CS7" s="619"/>
      <c r="CT7" s="620"/>
      <c r="CU7" s="621">
        <v>5.5</v>
      </c>
      <c r="CV7" s="621"/>
      <c r="CW7" s="621"/>
      <c r="CX7" s="621"/>
      <c r="CY7" s="627">
        <v>5345534</v>
      </c>
      <c r="CZ7" s="619"/>
      <c r="DA7" s="619"/>
      <c r="DB7" s="619"/>
      <c r="DC7" s="619"/>
      <c r="DD7" s="619"/>
      <c r="DE7" s="619"/>
      <c r="DF7" s="619"/>
      <c r="DG7" s="619"/>
      <c r="DH7" s="619"/>
      <c r="DI7" s="619"/>
      <c r="DJ7" s="619"/>
      <c r="DK7" s="620"/>
      <c r="DL7" s="627">
        <v>18903790</v>
      </c>
      <c r="DM7" s="619"/>
      <c r="DN7" s="619"/>
      <c r="DO7" s="619"/>
      <c r="DP7" s="619"/>
      <c r="DQ7" s="619"/>
      <c r="DR7" s="619"/>
      <c r="DS7" s="619"/>
      <c r="DT7" s="619"/>
      <c r="DU7" s="619"/>
      <c r="DV7" s="619"/>
      <c r="DW7" s="619"/>
      <c r="DX7" s="628"/>
    </row>
    <row r="8" spans="2:138" ht="11.25" customHeight="1">
      <c r="B8" s="615" t="s">
        <v>191</v>
      </c>
      <c r="C8" s="616"/>
      <c r="D8" s="616"/>
      <c r="E8" s="616"/>
      <c r="F8" s="616"/>
      <c r="G8" s="616"/>
      <c r="H8" s="616"/>
      <c r="I8" s="616"/>
      <c r="J8" s="616"/>
      <c r="K8" s="616"/>
      <c r="L8" s="616"/>
      <c r="M8" s="616"/>
      <c r="N8" s="616"/>
      <c r="O8" s="616"/>
      <c r="P8" s="616"/>
      <c r="Q8" s="617"/>
      <c r="R8" s="618" t="s">
        <v>103</v>
      </c>
      <c r="S8" s="619"/>
      <c r="T8" s="619"/>
      <c r="U8" s="619"/>
      <c r="V8" s="619"/>
      <c r="W8" s="619"/>
      <c r="X8" s="619"/>
      <c r="Y8" s="620"/>
      <c r="Z8" s="621" t="s">
        <v>103</v>
      </c>
      <c r="AA8" s="621"/>
      <c r="AB8" s="621"/>
      <c r="AC8" s="621"/>
      <c r="AD8" s="622" t="s">
        <v>103</v>
      </c>
      <c r="AE8" s="622"/>
      <c r="AF8" s="622"/>
      <c r="AG8" s="622"/>
      <c r="AH8" s="622"/>
      <c r="AI8" s="622"/>
      <c r="AJ8" s="622"/>
      <c r="AK8" s="622"/>
      <c r="AL8" s="623" t="s">
        <v>103</v>
      </c>
      <c r="AM8" s="624"/>
      <c r="AN8" s="624"/>
      <c r="AO8" s="625"/>
      <c r="AP8" s="615" t="s">
        <v>192</v>
      </c>
      <c r="AQ8" s="616"/>
      <c r="AR8" s="616"/>
      <c r="AS8" s="616"/>
      <c r="AT8" s="616"/>
      <c r="AU8" s="616"/>
      <c r="AV8" s="616"/>
      <c r="AW8" s="616"/>
      <c r="AX8" s="616"/>
      <c r="AY8" s="616"/>
      <c r="AZ8" s="616"/>
      <c r="BA8" s="616"/>
      <c r="BB8" s="616"/>
      <c r="BC8" s="617"/>
      <c r="BD8" s="618">
        <v>1227599</v>
      </c>
      <c r="BE8" s="619"/>
      <c r="BF8" s="619"/>
      <c r="BG8" s="619"/>
      <c r="BH8" s="619"/>
      <c r="BI8" s="619"/>
      <c r="BJ8" s="619"/>
      <c r="BK8" s="620"/>
      <c r="BL8" s="621">
        <v>0.9</v>
      </c>
      <c r="BM8" s="621"/>
      <c r="BN8" s="621"/>
      <c r="BO8" s="621"/>
      <c r="BP8" s="622">
        <v>312579</v>
      </c>
      <c r="BQ8" s="622"/>
      <c r="BR8" s="622"/>
      <c r="BS8" s="622"/>
      <c r="BT8" s="622"/>
      <c r="BU8" s="622"/>
      <c r="BV8" s="622"/>
      <c r="BW8" s="626"/>
      <c r="BY8" s="615" t="s">
        <v>193</v>
      </c>
      <c r="BZ8" s="616"/>
      <c r="CA8" s="616"/>
      <c r="CB8" s="616"/>
      <c r="CC8" s="616"/>
      <c r="CD8" s="616"/>
      <c r="CE8" s="616"/>
      <c r="CF8" s="616"/>
      <c r="CG8" s="616"/>
      <c r="CH8" s="616"/>
      <c r="CI8" s="616"/>
      <c r="CJ8" s="616"/>
      <c r="CK8" s="616"/>
      <c r="CL8" s="617"/>
      <c r="CM8" s="618">
        <v>80733084</v>
      </c>
      <c r="CN8" s="619"/>
      <c r="CO8" s="619"/>
      <c r="CP8" s="619"/>
      <c r="CQ8" s="619"/>
      <c r="CR8" s="619"/>
      <c r="CS8" s="619"/>
      <c r="CT8" s="620"/>
      <c r="CU8" s="621">
        <v>16.600000000000001</v>
      </c>
      <c r="CV8" s="621"/>
      <c r="CW8" s="621"/>
      <c r="CX8" s="621"/>
      <c r="CY8" s="627">
        <v>1209640</v>
      </c>
      <c r="CZ8" s="619"/>
      <c r="DA8" s="619"/>
      <c r="DB8" s="619"/>
      <c r="DC8" s="619"/>
      <c r="DD8" s="619"/>
      <c r="DE8" s="619"/>
      <c r="DF8" s="619"/>
      <c r="DG8" s="619"/>
      <c r="DH8" s="619"/>
      <c r="DI8" s="619"/>
      <c r="DJ8" s="619"/>
      <c r="DK8" s="620"/>
      <c r="DL8" s="627">
        <v>69744823</v>
      </c>
      <c r="DM8" s="619"/>
      <c r="DN8" s="619"/>
      <c r="DO8" s="619"/>
      <c r="DP8" s="619"/>
      <c r="DQ8" s="619"/>
      <c r="DR8" s="619"/>
      <c r="DS8" s="619"/>
      <c r="DT8" s="619"/>
      <c r="DU8" s="619"/>
      <c r="DV8" s="619"/>
      <c r="DW8" s="619"/>
      <c r="DX8" s="628"/>
    </row>
    <row r="9" spans="2:138" ht="11.25" customHeight="1">
      <c r="B9" s="615" t="s">
        <v>194</v>
      </c>
      <c r="C9" s="616"/>
      <c r="D9" s="616"/>
      <c r="E9" s="616"/>
      <c r="F9" s="616"/>
      <c r="G9" s="616"/>
      <c r="H9" s="616"/>
      <c r="I9" s="616"/>
      <c r="J9" s="616"/>
      <c r="K9" s="616"/>
      <c r="L9" s="616"/>
      <c r="M9" s="616"/>
      <c r="N9" s="616"/>
      <c r="O9" s="616"/>
      <c r="P9" s="616"/>
      <c r="Q9" s="617"/>
      <c r="R9" s="618" t="s">
        <v>103</v>
      </c>
      <c r="S9" s="619"/>
      <c r="T9" s="619"/>
      <c r="U9" s="619"/>
      <c r="V9" s="619"/>
      <c r="W9" s="619"/>
      <c r="X9" s="619"/>
      <c r="Y9" s="620"/>
      <c r="Z9" s="621" t="s">
        <v>103</v>
      </c>
      <c r="AA9" s="621"/>
      <c r="AB9" s="621"/>
      <c r="AC9" s="621"/>
      <c r="AD9" s="622" t="s">
        <v>103</v>
      </c>
      <c r="AE9" s="622"/>
      <c r="AF9" s="622"/>
      <c r="AG9" s="622"/>
      <c r="AH9" s="622"/>
      <c r="AI9" s="622"/>
      <c r="AJ9" s="622"/>
      <c r="AK9" s="622"/>
      <c r="AL9" s="623" t="s">
        <v>103</v>
      </c>
      <c r="AM9" s="624"/>
      <c r="AN9" s="624"/>
      <c r="AO9" s="625"/>
      <c r="AP9" s="615" t="s">
        <v>195</v>
      </c>
      <c r="AQ9" s="616"/>
      <c r="AR9" s="616"/>
      <c r="AS9" s="616"/>
      <c r="AT9" s="616"/>
      <c r="AU9" s="616"/>
      <c r="AV9" s="616"/>
      <c r="AW9" s="616"/>
      <c r="AX9" s="616"/>
      <c r="AY9" s="616"/>
      <c r="AZ9" s="616"/>
      <c r="BA9" s="616"/>
      <c r="BB9" s="616"/>
      <c r="BC9" s="617"/>
      <c r="BD9" s="618">
        <v>46338763</v>
      </c>
      <c r="BE9" s="619"/>
      <c r="BF9" s="619"/>
      <c r="BG9" s="619"/>
      <c r="BH9" s="619"/>
      <c r="BI9" s="619"/>
      <c r="BJ9" s="619"/>
      <c r="BK9" s="620"/>
      <c r="BL9" s="621">
        <v>32.700000000000003</v>
      </c>
      <c r="BM9" s="621"/>
      <c r="BN9" s="621"/>
      <c r="BO9" s="621"/>
      <c r="BP9" s="622" t="s">
        <v>103</v>
      </c>
      <c r="BQ9" s="622"/>
      <c r="BR9" s="622"/>
      <c r="BS9" s="622"/>
      <c r="BT9" s="622"/>
      <c r="BU9" s="622"/>
      <c r="BV9" s="622"/>
      <c r="BW9" s="626"/>
      <c r="BY9" s="615" t="s">
        <v>196</v>
      </c>
      <c r="BZ9" s="616"/>
      <c r="CA9" s="616"/>
      <c r="CB9" s="616"/>
      <c r="CC9" s="616"/>
      <c r="CD9" s="616"/>
      <c r="CE9" s="616"/>
      <c r="CF9" s="616"/>
      <c r="CG9" s="616"/>
      <c r="CH9" s="616"/>
      <c r="CI9" s="616"/>
      <c r="CJ9" s="616"/>
      <c r="CK9" s="616"/>
      <c r="CL9" s="617"/>
      <c r="CM9" s="618">
        <v>37990480</v>
      </c>
      <c r="CN9" s="619"/>
      <c r="CO9" s="619"/>
      <c r="CP9" s="619"/>
      <c r="CQ9" s="619"/>
      <c r="CR9" s="619"/>
      <c r="CS9" s="619"/>
      <c r="CT9" s="620"/>
      <c r="CU9" s="621">
        <v>7.8</v>
      </c>
      <c r="CV9" s="621"/>
      <c r="CW9" s="621"/>
      <c r="CX9" s="621"/>
      <c r="CY9" s="627">
        <v>3983925</v>
      </c>
      <c r="CZ9" s="619"/>
      <c r="DA9" s="619"/>
      <c r="DB9" s="619"/>
      <c r="DC9" s="619"/>
      <c r="DD9" s="619"/>
      <c r="DE9" s="619"/>
      <c r="DF9" s="619"/>
      <c r="DG9" s="619"/>
      <c r="DH9" s="619"/>
      <c r="DI9" s="619"/>
      <c r="DJ9" s="619"/>
      <c r="DK9" s="620"/>
      <c r="DL9" s="627">
        <v>10642817</v>
      </c>
      <c r="DM9" s="619"/>
      <c r="DN9" s="619"/>
      <c r="DO9" s="619"/>
      <c r="DP9" s="619"/>
      <c r="DQ9" s="619"/>
      <c r="DR9" s="619"/>
      <c r="DS9" s="619"/>
      <c r="DT9" s="619"/>
      <c r="DU9" s="619"/>
      <c r="DV9" s="619"/>
      <c r="DW9" s="619"/>
      <c r="DX9" s="628"/>
    </row>
    <row r="10" spans="2:138" ht="11.25" customHeight="1">
      <c r="B10" s="615" t="s">
        <v>197</v>
      </c>
      <c r="C10" s="616"/>
      <c r="D10" s="616"/>
      <c r="E10" s="616"/>
      <c r="F10" s="616"/>
      <c r="G10" s="616"/>
      <c r="H10" s="616"/>
      <c r="I10" s="616"/>
      <c r="J10" s="616"/>
      <c r="K10" s="616"/>
      <c r="L10" s="616"/>
      <c r="M10" s="616"/>
      <c r="N10" s="616"/>
      <c r="O10" s="616"/>
      <c r="P10" s="616"/>
      <c r="Q10" s="617"/>
      <c r="R10" s="618">
        <v>93229</v>
      </c>
      <c r="S10" s="619"/>
      <c r="T10" s="619"/>
      <c r="U10" s="619"/>
      <c r="V10" s="619"/>
      <c r="W10" s="619"/>
      <c r="X10" s="619"/>
      <c r="Y10" s="620"/>
      <c r="Z10" s="621">
        <v>0</v>
      </c>
      <c r="AA10" s="621"/>
      <c r="AB10" s="621"/>
      <c r="AC10" s="621"/>
      <c r="AD10" s="622">
        <v>93229</v>
      </c>
      <c r="AE10" s="622"/>
      <c r="AF10" s="622"/>
      <c r="AG10" s="622"/>
      <c r="AH10" s="622"/>
      <c r="AI10" s="622"/>
      <c r="AJ10" s="622"/>
      <c r="AK10" s="622"/>
      <c r="AL10" s="623">
        <v>0</v>
      </c>
      <c r="AM10" s="624"/>
      <c r="AN10" s="624"/>
      <c r="AO10" s="625"/>
      <c r="AP10" s="615" t="s">
        <v>198</v>
      </c>
      <c r="AQ10" s="616"/>
      <c r="AR10" s="616"/>
      <c r="AS10" s="616"/>
      <c r="AT10" s="616"/>
      <c r="AU10" s="616"/>
      <c r="AV10" s="616"/>
      <c r="AW10" s="616"/>
      <c r="AX10" s="616"/>
      <c r="AY10" s="616"/>
      <c r="AZ10" s="616"/>
      <c r="BA10" s="616"/>
      <c r="BB10" s="616"/>
      <c r="BC10" s="617"/>
      <c r="BD10" s="618">
        <v>1177173</v>
      </c>
      <c r="BE10" s="619"/>
      <c r="BF10" s="619"/>
      <c r="BG10" s="619"/>
      <c r="BH10" s="619"/>
      <c r="BI10" s="619"/>
      <c r="BJ10" s="619"/>
      <c r="BK10" s="620"/>
      <c r="BL10" s="621">
        <v>0.8</v>
      </c>
      <c r="BM10" s="621"/>
      <c r="BN10" s="621"/>
      <c r="BO10" s="621"/>
      <c r="BP10" s="622">
        <v>55984</v>
      </c>
      <c r="BQ10" s="622"/>
      <c r="BR10" s="622"/>
      <c r="BS10" s="622"/>
      <c r="BT10" s="622"/>
      <c r="BU10" s="622"/>
      <c r="BV10" s="622"/>
      <c r="BW10" s="626"/>
      <c r="BY10" s="615" t="s">
        <v>199</v>
      </c>
      <c r="BZ10" s="616"/>
      <c r="CA10" s="616"/>
      <c r="CB10" s="616"/>
      <c r="CC10" s="616"/>
      <c r="CD10" s="616"/>
      <c r="CE10" s="616"/>
      <c r="CF10" s="616"/>
      <c r="CG10" s="616"/>
      <c r="CH10" s="616"/>
      <c r="CI10" s="616"/>
      <c r="CJ10" s="616"/>
      <c r="CK10" s="616"/>
      <c r="CL10" s="617"/>
      <c r="CM10" s="618">
        <v>1250916</v>
      </c>
      <c r="CN10" s="619"/>
      <c r="CO10" s="619"/>
      <c r="CP10" s="619"/>
      <c r="CQ10" s="619"/>
      <c r="CR10" s="619"/>
      <c r="CS10" s="619"/>
      <c r="CT10" s="620"/>
      <c r="CU10" s="621">
        <v>0.3</v>
      </c>
      <c r="CV10" s="621"/>
      <c r="CW10" s="621"/>
      <c r="CX10" s="621"/>
      <c r="CY10" s="627">
        <v>40591</v>
      </c>
      <c r="CZ10" s="619"/>
      <c r="DA10" s="619"/>
      <c r="DB10" s="619"/>
      <c r="DC10" s="619"/>
      <c r="DD10" s="619"/>
      <c r="DE10" s="619"/>
      <c r="DF10" s="619"/>
      <c r="DG10" s="619"/>
      <c r="DH10" s="619"/>
      <c r="DI10" s="619"/>
      <c r="DJ10" s="619"/>
      <c r="DK10" s="620"/>
      <c r="DL10" s="627">
        <v>668978</v>
      </c>
      <c r="DM10" s="619"/>
      <c r="DN10" s="619"/>
      <c r="DO10" s="619"/>
      <c r="DP10" s="619"/>
      <c r="DQ10" s="619"/>
      <c r="DR10" s="619"/>
      <c r="DS10" s="619"/>
      <c r="DT10" s="619"/>
      <c r="DU10" s="619"/>
      <c r="DV10" s="619"/>
      <c r="DW10" s="619"/>
      <c r="DX10" s="628"/>
    </row>
    <row r="11" spans="2:138" ht="11.25" customHeight="1">
      <c r="B11" s="615" t="s">
        <v>200</v>
      </c>
      <c r="C11" s="616"/>
      <c r="D11" s="616"/>
      <c r="E11" s="616"/>
      <c r="F11" s="616"/>
      <c r="G11" s="616"/>
      <c r="H11" s="616"/>
      <c r="I11" s="616"/>
      <c r="J11" s="616"/>
      <c r="K11" s="616"/>
      <c r="L11" s="616"/>
      <c r="M11" s="616"/>
      <c r="N11" s="616"/>
      <c r="O11" s="616"/>
      <c r="P11" s="616"/>
      <c r="Q11" s="617"/>
      <c r="R11" s="618" t="s">
        <v>103</v>
      </c>
      <c r="S11" s="619"/>
      <c r="T11" s="619"/>
      <c r="U11" s="619"/>
      <c r="V11" s="619"/>
      <c r="W11" s="619"/>
      <c r="X11" s="619"/>
      <c r="Y11" s="620"/>
      <c r="Z11" s="621" t="s">
        <v>103</v>
      </c>
      <c r="AA11" s="621"/>
      <c r="AB11" s="621"/>
      <c r="AC11" s="621"/>
      <c r="AD11" s="622" t="s">
        <v>103</v>
      </c>
      <c r="AE11" s="622"/>
      <c r="AF11" s="622"/>
      <c r="AG11" s="622"/>
      <c r="AH11" s="622"/>
      <c r="AI11" s="622"/>
      <c r="AJ11" s="622"/>
      <c r="AK11" s="622"/>
      <c r="AL11" s="623" t="s">
        <v>103</v>
      </c>
      <c r="AM11" s="624"/>
      <c r="AN11" s="624"/>
      <c r="AO11" s="625"/>
      <c r="AP11" s="615" t="s">
        <v>201</v>
      </c>
      <c r="AQ11" s="616"/>
      <c r="AR11" s="616"/>
      <c r="AS11" s="616"/>
      <c r="AT11" s="616"/>
      <c r="AU11" s="616"/>
      <c r="AV11" s="616"/>
      <c r="AW11" s="616"/>
      <c r="AX11" s="616"/>
      <c r="AY11" s="616"/>
      <c r="AZ11" s="616"/>
      <c r="BA11" s="616"/>
      <c r="BB11" s="616"/>
      <c r="BC11" s="617"/>
      <c r="BD11" s="618">
        <v>2151180</v>
      </c>
      <c r="BE11" s="619"/>
      <c r="BF11" s="619"/>
      <c r="BG11" s="619"/>
      <c r="BH11" s="619"/>
      <c r="BI11" s="619"/>
      <c r="BJ11" s="619"/>
      <c r="BK11" s="620"/>
      <c r="BL11" s="621">
        <v>1.5</v>
      </c>
      <c r="BM11" s="621"/>
      <c r="BN11" s="621"/>
      <c r="BO11" s="621"/>
      <c r="BP11" s="622">
        <v>403881</v>
      </c>
      <c r="BQ11" s="622"/>
      <c r="BR11" s="622"/>
      <c r="BS11" s="622"/>
      <c r="BT11" s="622"/>
      <c r="BU11" s="622"/>
      <c r="BV11" s="622"/>
      <c r="BW11" s="626"/>
      <c r="BY11" s="615" t="s">
        <v>202</v>
      </c>
      <c r="BZ11" s="616"/>
      <c r="CA11" s="616"/>
      <c r="CB11" s="616"/>
      <c r="CC11" s="616"/>
      <c r="CD11" s="616"/>
      <c r="CE11" s="616"/>
      <c r="CF11" s="616"/>
      <c r="CG11" s="616"/>
      <c r="CH11" s="616"/>
      <c r="CI11" s="616"/>
      <c r="CJ11" s="616"/>
      <c r="CK11" s="616"/>
      <c r="CL11" s="617"/>
      <c r="CM11" s="618">
        <v>15223235</v>
      </c>
      <c r="CN11" s="619"/>
      <c r="CO11" s="619"/>
      <c r="CP11" s="619"/>
      <c r="CQ11" s="619"/>
      <c r="CR11" s="619"/>
      <c r="CS11" s="619"/>
      <c r="CT11" s="620"/>
      <c r="CU11" s="621">
        <v>3.1</v>
      </c>
      <c r="CV11" s="621"/>
      <c r="CW11" s="621"/>
      <c r="CX11" s="621"/>
      <c r="CY11" s="627">
        <v>8057774</v>
      </c>
      <c r="CZ11" s="619"/>
      <c r="DA11" s="619"/>
      <c r="DB11" s="619"/>
      <c r="DC11" s="619"/>
      <c r="DD11" s="619"/>
      <c r="DE11" s="619"/>
      <c r="DF11" s="619"/>
      <c r="DG11" s="619"/>
      <c r="DH11" s="619"/>
      <c r="DI11" s="619"/>
      <c r="DJ11" s="619"/>
      <c r="DK11" s="620"/>
      <c r="DL11" s="627">
        <v>6500225</v>
      </c>
      <c r="DM11" s="619"/>
      <c r="DN11" s="619"/>
      <c r="DO11" s="619"/>
      <c r="DP11" s="619"/>
      <c r="DQ11" s="619"/>
      <c r="DR11" s="619"/>
      <c r="DS11" s="619"/>
      <c r="DT11" s="619"/>
      <c r="DU11" s="619"/>
      <c r="DV11" s="619"/>
      <c r="DW11" s="619"/>
      <c r="DX11" s="628"/>
    </row>
    <row r="12" spans="2:138" ht="11.25" customHeight="1">
      <c r="B12" s="615" t="s">
        <v>203</v>
      </c>
      <c r="C12" s="616"/>
      <c r="D12" s="616"/>
      <c r="E12" s="616"/>
      <c r="F12" s="616"/>
      <c r="G12" s="616"/>
      <c r="H12" s="616"/>
      <c r="I12" s="616"/>
      <c r="J12" s="616"/>
      <c r="K12" s="616"/>
      <c r="L12" s="616"/>
      <c r="M12" s="616"/>
      <c r="N12" s="616"/>
      <c r="O12" s="616"/>
      <c r="P12" s="616"/>
      <c r="Q12" s="617"/>
      <c r="R12" s="618">
        <v>16586084</v>
      </c>
      <c r="S12" s="619"/>
      <c r="T12" s="619"/>
      <c r="U12" s="619"/>
      <c r="V12" s="619"/>
      <c r="W12" s="619"/>
      <c r="X12" s="619"/>
      <c r="Y12" s="620"/>
      <c r="Z12" s="621">
        <v>3.4</v>
      </c>
      <c r="AA12" s="621"/>
      <c r="AB12" s="621"/>
      <c r="AC12" s="621"/>
      <c r="AD12" s="622">
        <v>16586084</v>
      </c>
      <c r="AE12" s="622"/>
      <c r="AF12" s="622"/>
      <c r="AG12" s="622"/>
      <c r="AH12" s="622"/>
      <c r="AI12" s="622"/>
      <c r="AJ12" s="622"/>
      <c r="AK12" s="622"/>
      <c r="AL12" s="623">
        <v>5.7</v>
      </c>
      <c r="AM12" s="624"/>
      <c r="AN12" s="624"/>
      <c r="AO12" s="625"/>
      <c r="AP12" s="615" t="s">
        <v>204</v>
      </c>
      <c r="AQ12" s="616"/>
      <c r="AR12" s="616"/>
      <c r="AS12" s="616"/>
      <c r="AT12" s="616"/>
      <c r="AU12" s="616"/>
      <c r="AV12" s="616"/>
      <c r="AW12" s="616"/>
      <c r="AX12" s="616"/>
      <c r="AY12" s="616"/>
      <c r="AZ12" s="616"/>
      <c r="BA12" s="616"/>
      <c r="BB12" s="616"/>
      <c r="BC12" s="617"/>
      <c r="BD12" s="618">
        <v>633512</v>
      </c>
      <c r="BE12" s="619"/>
      <c r="BF12" s="619"/>
      <c r="BG12" s="619"/>
      <c r="BH12" s="619"/>
      <c r="BI12" s="619"/>
      <c r="BJ12" s="619"/>
      <c r="BK12" s="620"/>
      <c r="BL12" s="621">
        <v>0.4</v>
      </c>
      <c r="BM12" s="621"/>
      <c r="BN12" s="621"/>
      <c r="BO12" s="621"/>
      <c r="BP12" s="622" t="s">
        <v>103</v>
      </c>
      <c r="BQ12" s="622"/>
      <c r="BR12" s="622"/>
      <c r="BS12" s="622"/>
      <c r="BT12" s="622"/>
      <c r="BU12" s="622"/>
      <c r="BV12" s="622"/>
      <c r="BW12" s="626"/>
      <c r="BY12" s="615" t="s">
        <v>205</v>
      </c>
      <c r="BZ12" s="616"/>
      <c r="CA12" s="616"/>
      <c r="CB12" s="616"/>
      <c r="CC12" s="616"/>
      <c r="CD12" s="616"/>
      <c r="CE12" s="616"/>
      <c r="CF12" s="616"/>
      <c r="CG12" s="616"/>
      <c r="CH12" s="616"/>
      <c r="CI12" s="616"/>
      <c r="CJ12" s="616"/>
      <c r="CK12" s="616"/>
      <c r="CL12" s="617"/>
      <c r="CM12" s="618">
        <v>8242453</v>
      </c>
      <c r="CN12" s="619"/>
      <c r="CO12" s="619"/>
      <c r="CP12" s="619"/>
      <c r="CQ12" s="619"/>
      <c r="CR12" s="619"/>
      <c r="CS12" s="619"/>
      <c r="CT12" s="620"/>
      <c r="CU12" s="621">
        <v>1.7</v>
      </c>
      <c r="CV12" s="621"/>
      <c r="CW12" s="621"/>
      <c r="CX12" s="621"/>
      <c r="CY12" s="627">
        <v>619376</v>
      </c>
      <c r="CZ12" s="619"/>
      <c r="DA12" s="619"/>
      <c r="DB12" s="619"/>
      <c r="DC12" s="619"/>
      <c r="DD12" s="619"/>
      <c r="DE12" s="619"/>
      <c r="DF12" s="619"/>
      <c r="DG12" s="619"/>
      <c r="DH12" s="619"/>
      <c r="DI12" s="619"/>
      <c r="DJ12" s="619"/>
      <c r="DK12" s="620"/>
      <c r="DL12" s="627">
        <v>6153198</v>
      </c>
      <c r="DM12" s="619"/>
      <c r="DN12" s="619"/>
      <c r="DO12" s="619"/>
      <c r="DP12" s="619"/>
      <c r="DQ12" s="619"/>
      <c r="DR12" s="619"/>
      <c r="DS12" s="619"/>
      <c r="DT12" s="619"/>
      <c r="DU12" s="619"/>
      <c r="DV12" s="619"/>
      <c r="DW12" s="619"/>
      <c r="DX12" s="628"/>
    </row>
    <row r="13" spans="2:138" ht="11.25" customHeight="1">
      <c r="B13" s="615" t="s">
        <v>206</v>
      </c>
      <c r="C13" s="616"/>
      <c r="D13" s="616"/>
      <c r="E13" s="616"/>
      <c r="F13" s="616"/>
      <c r="G13" s="616"/>
      <c r="H13" s="616"/>
      <c r="I13" s="616"/>
      <c r="J13" s="616"/>
      <c r="K13" s="616"/>
      <c r="L13" s="616"/>
      <c r="M13" s="616"/>
      <c r="N13" s="616"/>
      <c r="O13" s="616"/>
      <c r="P13" s="616"/>
      <c r="Q13" s="617"/>
      <c r="R13" s="618" t="s">
        <v>103</v>
      </c>
      <c r="S13" s="619"/>
      <c r="T13" s="619"/>
      <c r="U13" s="619"/>
      <c r="V13" s="619"/>
      <c r="W13" s="619"/>
      <c r="X13" s="619"/>
      <c r="Y13" s="620"/>
      <c r="Z13" s="621" t="s">
        <v>103</v>
      </c>
      <c r="AA13" s="621"/>
      <c r="AB13" s="621"/>
      <c r="AC13" s="621"/>
      <c r="AD13" s="622" t="s">
        <v>103</v>
      </c>
      <c r="AE13" s="622"/>
      <c r="AF13" s="622"/>
      <c r="AG13" s="622"/>
      <c r="AH13" s="622"/>
      <c r="AI13" s="622"/>
      <c r="AJ13" s="622"/>
      <c r="AK13" s="622"/>
      <c r="AL13" s="623" t="s">
        <v>103</v>
      </c>
      <c r="AM13" s="624"/>
      <c r="AN13" s="624"/>
      <c r="AO13" s="625"/>
      <c r="AP13" s="615" t="s">
        <v>207</v>
      </c>
      <c r="AQ13" s="616"/>
      <c r="AR13" s="616"/>
      <c r="AS13" s="616"/>
      <c r="AT13" s="616"/>
      <c r="AU13" s="616"/>
      <c r="AV13" s="616"/>
      <c r="AW13" s="616"/>
      <c r="AX13" s="616"/>
      <c r="AY13" s="616"/>
      <c r="AZ13" s="616"/>
      <c r="BA13" s="616"/>
      <c r="BB13" s="616"/>
      <c r="BC13" s="617"/>
      <c r="BD13" s="618">
        <v>2237788</v>
      </c>
      <c r="BE13" s="619"/>
      <c r="BF13" s="619"/>
      <c r="BG13" s="619"/>
      <c r="BH13" s="619"/>
      <c r="BI13" s="619"/>
      <c r="BJ13" s="619"/>
      <c r="BK13" s="620"/>
      <c r="BL13" s="621">
        <v>1.6</v>
      </c>
      <c r="BM13" s="621"/>
      <c r="BN13" s="621"/>
      <c r="BO13" s="621"/>
      <c r="BP13" s="622" t="s">
        <v>103</v>
      </c>
      <c r="BQ13" s="622"/>
      <c r="BR13" s="622"/>
      <c r="BS13" s="622"/>
      <c r="BT13" s="622"/>
      <c r="BU13" s="622"/>
      <c r="BV13" s="622"/>
      <c r="BW13" s="626"/>
      <c r="BY13" s="615" t="s">
        <v>208</v>
      </c>
      <c r="BZ13" s="616"/>
      <c r="CA13" s="616"/>
      <c r="CB13" s="616"/>
      <c r="CC13" s="616"/>
      <c r="CD13" s="616"/>
      <c r="CE13" s="616"/>
      <c r="CF13" s="616"/>
      <c r="CG13" s="616"/>
      <c r="CH13" s="616"/>
      <c r="CI13" s="616"/>
      <c r="CJ13" s="616"/>
      <c r="CK13" s="616"/>
      <c r="CL13" s="617"/>
      <c r="CM13" s="618">
        <v>55994230</v>
      </c>
      <c r="CN13" s="619"/>
      <c r="CO13" s="619"/>
      <c r="CP13" s="619"/>
      <c r="CQ13" s="619"/>
      <c r="CR13" s="619"/>
      <c r="CS13" s="619"/>
      <c r="CT13" s="620"/>
      <c r="CU13" s="621">
        <v>11.5</v>
      </c>
      <c r="CV13" s="621"/>
      <c r="CW13" s="621"/>
      <c r="CX13" s="621"/>
      <c r="CY13" s="627">
        <v>45734472</v>
      </c>
      <c r="CZ13" s="619"/>
      <c r="DA13" s="619"/>
      <c r="DB13" s="619"/>
      <c r="DC13" s="619"/>
      <c r="DD13" s="619"/>
      <c r="DE13" s="619"/>
      <c r="DF13" s="619"/>
      <c r="DG13" s="619"/>
      <c r="DH13" s="619"/>
      <c r="DI13" s="619"/>
      <c r="DJ13" s="619"/>
      <c r="DK13" s="620"/>
      <c r="DL13" s="627">
        <v>15051392</v>
      </c>
      <c r="DM13" s="619"/>
      <c r="DN13" s="619"/>
      <c r="DO13" s="619"/>
      <c r="DP13" s="619"/>
      <c r="DQ13" s="619"/>
      <c r="DR13" s="619"/>
      <c r="DS13" s="619"/>
      <c r="DT13" s="619"/>
      <c r="DU13" s="619"/>
      <c r="DV13" s="619"/>
      <c r="DW13" s="619"/>
      <c r="DX13" s="628"/>
    </row>
    <row r="14" spans="2:138" ht="11.25" customHeight="1">
      <c r="B14" s="615" t="s">
        <v>209</v>
      </c>
      <c r="C14" s="616"/>
      <c r="D14" s="616"/>
      <c r="E14" s="616"/>
      <c r="F14" s="616"/>
      <c r="G14" s="616"/>
      <c r="H14" s="616"/>
      <c r="I14" s="616"/>
      <c r="J14" s="616"/>
      <c r="K14" s="616"/>
      <c r="L14" s="616"/>
      <c r="M14" s="616"/>
      <c r="N14" s="616"/>
      <c r="O14" s="616"/>
      <c r="P14" s="616"/>
      <c r="Q14" s="617"/>
      <c r="R14" s="618">
        <v>520230</v>
      </c>
      <c r="S14" s="619"/>
      <c r="T14" s="619"/>
      <c r="U14" s="619"/>
      <c r="V14" s="619"/>
      <c r="W14" s="619"/>
      <c r="X14" s="619"/>
      <c r="Y14" s="620"/>
      <c r="Z14" s="621">
        <v>0.1</v>
      </c>
      <c r="AA14" s="621"/>
      <c r="AB14" s="621"/>
      <c r="AC14" s="621"/>
      <c r="AD14" s="622">
        <v>520230</v>
      </c>
      <c r="AE14" s="622"/>
      <c r="AF14" s="622"/>
      <c r="AG14" s="622"/>
      <c r="AH14" s="622"/>
      <c r="AI14" s="622"/>
      <c r="AJ14" s="622"/>
      <c r="AK14" s="622"/>
      <c r="AL14" s="623">
        <v>0.2</v>
      </c>
      <c r="AM14" s="624"/>
      <c r="AN14" s="624"/>
      <c r="AO14" s="625"/>
      <c r="AP14" s="615" t="s">
        <v>210</v>
      </c>
      <c r="AQ14" s="616"/>
      <c r="AR14" s="616"/>
      <c r="AS14" s="616"/>
      <c r="AT14" s="616"/>
      <c r="AU14" s="616"/>
      <c r="AV14" s="616"/>
      <c r="AW14" s="616"/>
      <c r="AX14" s="616"/>
      <c r="AY14" s="616"/>
      <c r="AZ14" s="616"/>
      <c r="BA14" s="616"/>
      <c r="BB14" s="616"/>
      <c r="BC14" s="617"/>
      <c r="BD14" s="618">
        <v>1162686</v>
      </c>
      <c r="BE14" s="619"/>
      <c r="BF14" s="619"/>
      <c r="BG14" s="619"/>
      <c r="BH14" s="619"/>
      <c r="BI14" s="619"/>
      <c r="BJ14" s="619"/>
      <c r="BK14" s="620"/>
      <c r="BL14" s="621">
        <v>0.8</v>
      </c>
      <c r="BM14" s="621"/>
      <c r="BN14" s="621"/>
      <c r="BO14" s="621"/>
      <c r="BP14" s="622" t="s">
        <v>103</v>
      </c>
      <c r="BQ14" s="622"/>
      <c r="BR14" s="622"/>
      <c r="BS14" s="622"/>
      <c r="BT14" s="622"/>
      <c r="BU14" s="622"/>
      <c r="BV14" s="622"/>
      <c r="BW14" s="626"/>
      <c r="BY14" s="615" t="s">
        <v>211</v>
      </c>
      <c r="BZ14" s="616"/>
      <c r="CA14" s="616"/>
      <c r="CB14" s="616"/>
      <c r="CC14" s="616"/>
      <c r="CD14" s="616"/>
      <c r="CE14" s="616"/>
      <c r="CF14" s="616"/>
      <c r="CG14" s="616"/>
      <c r="CH14" s="616"/>
      <c r="CI14" s="616"/>
      <c r="CJ14" s="616"/>
      <c r="CK14" s="616"/>
      <c r="CL14" s="617"/>
      <c r="CM14" s="618">
        <v>28289486</v>
      </c>
      <c r="CN14" s="619"/>
      <c r="CO14" s="619"/>
      <c r="CP14" s="619"/>
      <c r="CQ14" s="619"/>
      <c r="CR14" s="619"/>
      <c r="CS14" s="619"/>
      <c r="CT14" s="620"/>
      <c r="CU14" s="621">
        <v>5.8</v>
      </c>
      <c r="CV14" s="621"/>
      <c r="CW14" s="621"/>
      <c r="CX14" s="621"/>
      <c r="CY14" s="627">
        <v>944156</v>
      </c>
      <c r="CZ14" s="619"/>
      <c r="DA14" s="619"/>
      <c r="DB14" s="619"/>
      <c r="DC14" s="619"/>
      <c r="DD14" s="619"/>
      <c r="DE14" s="619"/>
      <c r="DF14" s="619"/>
      <c r="DG14" s="619"/>
      <c r="DH14" s="619"/>
      <c r="DI14" s="619"/>
      <c r="DJ14" s="619"/>
      <c r="DK14" s="620"/>
      <c r="DL14" s="627">
        <v>25937075</v>
      </c>
      <c r="DM14" s="619"/>
      <c r="DN14" s="619"/>
      <c r="DO14" s="619"/>
      <c r="DP14" s="619"/>
      <c r="DQ14" s="619"/>
      <c r="DR14" s="619"/>
      <c r="DS14" s="619"/>
      <c r="DT14" s="619"/>
      <c r="DU14" s="619"/>
      <c r="DV14" s="619"/>
      <c r="DW14" s="619"/>
      <c r="DX14" s="628"/>
    </row>
    <row r="15" spans="2:138" ht="11.25" customHeight="1">
      <c r="B15" s="615" t="s">
        <v>212</v>
      </c>
      <c r="C15" s="616"/>
      <c r="D15" s="616"/>
      <c r="E15" s="616"/>
      <c r="F15" s="616"/>
      <c r="G15" s="616"/>
      <c r="H15" s="616"/>
      <c r="I15" s="616"/>
      <c r="J15" s="616"/>
      <c r="K15" s="616"/>
      <c r="L15" s="616"/>
      <c r="M15" s="616"/>
      <c r="N15" s="616"/>
      <c r="O15" s="616"/>
      <c r="P15" s="616"/>
      <c r="Q15" s="617"/>
      <c r="R15" s="618">
        <v>155355793</v>
      </c>
      <c r="S15" s="619"/>
      <c r="T15" s="619"/>
      <c r="U15" s="619"/>
      <c r="V15" s="619"/>
      <c r="W15" s="619"/>
      <c r="X15" s="619"/>
      <c r="Y15" s="620"/>
      <c r="Z15" s="621">
        <v>31.5</v>
      </c>
      <c r="AA15" s="621"/>
      <c r="AB15" s="621"/>
      <c r="AC15" s="621"/>
      <c r="AD15" s="622">
        <v>153448399</v>
      </c>
      <c r="AE15" s="622"/>
      <c r="AF15" s="622"/>
      <c r="AG15" s="622"/>
      <c r="AH15" s="622"/>
      <c r="AI15" s="622"/>
      <c r="AJ15" s="622"/>
      <c r="AK15" s="622"/>
      <c r="AL15" s="623">
        <v>52.7</v>
      </c>
      <c r="AM15" s="624"/>
      <c r="AN15" s="624"/>
      <c r="AO15" s="625"/>
      <c r="AP15" s="615" t="s">
        <v>213</v>
      </c>
      <c r="AQ15" s="616"/>
      <c r="AR15" s="616"/>
      <c r="AS15" s="616"/>
      <c r="AT15" s="616"/>
      <c r="AU15" s="616"/>
      <c r="AV15" s="616"/>
      <c r="AW15" s="616"/>
      <c r="AX15" s="616"/>
      <c r="AY15" s="616"/>
      <c r="AZ15" s="616"/>
      <c r="BA15" s="616"/>
      <c r="BB15" s="616"/>
      <c r="BC15" s="617"/>
      <c r="BD15" s="618">
        <v>18635174</v>
      </c>
      <c r="BE15" s="619"/>
      <c r="BF15" s="619"/>
      <c r="BG15" s="619"/>
      <c r="BH15" s="619"/>
      <c r="BI15" s="619"/>
      <c r="BJ15" s="619"/>
      <c r="BK15" s="620"/>
      <c r="BL15" s="621">
        <v>13.2</v>
      </c>
      <c r="BM15" s="621"/>
      <c r="BN15" s="621"/>
      <c r="BO15" s="621"/>
      <c r="BP15" s="622" t="s">
        <v>103</v>
      </c>
      <c r="BQ15" s="622"/>
      <c r="BR15" s="622"/>
      <c r="BS15" s="622"/>
      <c r="BT15" s="622"/>
      <c r="BU15" s="622"/>
      <c r="BV15" s="622"/>
      <c r="BW15" s="626"/>
      <c r="BY15" s="615" t="s">
        <v>214</v>
      </c>
      <c r="BZ15" s="616"/>
      <c r="CA15" s="616"/>
      <c r="CB15" s="616"/>
      <c r="CC15" s="616"/>
      <c r="CD15" s="616"/>
      <c r="CE15" s="616"/>
      <c r="CF15" s="616"/>
      <c r="CG15" s="616"/>
      <c r="CH15" s="616"/>
      <c r="CI15" s="616"/>
      <c r="CJ15" s="616"/>
      <c r="CK15" s="616"/>
      <c r="CL15" s="617"/>
      <c r="CM15" s="618" t="s">
        <v>103</v>
      </c>
      <c r="CN15" s="619"/>
      <c r="CO15" s="619"/>
      <c r="CP15" s="619"/>
      <c r="CQ15" s="619"/>
      <c r="CR15" s="619"/>
      <c r="CS15" s="619"/>
      <c r="CT15" s="620"/>
      <c r="CU15" s="621" t="s">
        <v>103</v>
      </c>
      <c r="CV15" s="621"/>
      <c r="CW15" s="621"/>
      <c r="CX15" s="621"/>
      <c r="CY15" s="627" t="s">
        <v>103</v>
      </c>
      <c r="CZ15" s="619"/>
      <c r="DA15" s="619"/>
      <c r="DB15" s="619"/>
      <c r="DC15" s="619"/>
      <c r="DD15" s="619"/>
      <c r="DE15" s="619"/>
      <c r="DF15" s="619"/>
      <c r="DG15" s="619"/>
      <c r="DH15" s="619"/>
      <c r="DI15" s="619"/>
      <c r="DJ15" s="619"/>
      <c r="DK15" s="620"/>
      <c r="DL15" s="627" t="s">
        <v>103</v>
      </c>
      <c r="DM15" s="619"/>
      <c r="DN15" s="619"/>
      <c r="DO15" s="619"/>
      <c r="DP15" s="619"/>
      <c r="DQ15" s="619"/>
      <c r="DR15" s="619"/>
      <c r="DS15" s="619"/>
      <c r="DT15" s="619"/>
      <c r="DU15" s="619"/>
      <c r="DV15" s="619"/>
      <c r="DW15" s="619"/>
      <c r="DX15" s="628"/>
    </row>
    <row r="16" spans="2:138" ht="11.25" customHeight="1">
      <c r="B16" s="615" t="s">
        <v>215</v>
      </c>
      <c r="C16" s="616"/>
      <c r="D16" s="616"/>
      <c r="E16" s="616"/>
      <c r="F16" s="616"/>
      <c r="G16" s="616"/>
      <c r="H16" s="616"/>
      <c r="I16" s="616"/>
      <c r="J16" s="616"/>
      <c r="K16" s="616"/>
      <c r="L16" s="616"/>
      <c r="M16" s="616"/>
      <c r="N16" s="616"/>
      <c r="O16" s="616"/>
      <c r="P16" s="616"/>
      <c r="Q16" s="617"/>
      <c r="R16" s="618">
        <v>153448399</v>
      </c>
      <c r="S16" s="619"/>
      <c r="T16" s="619"/>
      <c r="U16" s="619"/>
      <c r="V16" s="619"/>
      <c r="W16" s="619"/>
      <c r="X16" s="619"/>
      <c r="Y16" s="620"/>
      <c r="Z16" s="623">
        <v>31.1</v>
      </c>
      <c r="AA16" s="624"/>
      <c r="AB16" s="624"/>
      <c r="AC16" s="629"/>
      <c r="AD16" s="627">
        <v>153448399</v>
      </c>
      <c r="AE16" s="619"/>
      <c r="AF16" s="619"/>
      <c r="AG16" s="619"/>
      <c r="AH16" s="619"/>
      <c r="AI16" s="619"/>
      <c r="AJ16" s="619"/>
      <c r="AK16" s="620"/>
      <c r="AL16" s="623">
        <v>52.7</v>
      </c>
      <c r="AM16" s="624"/>
      <c r="AN16" s="624"/>
      <c r="AO16" s="625"/>
      <c r="AP16" s="615" t="s">
        <v>216</v>
      </c>
      <c r="AQ16" s="616"/>
      <c r="AR16" s="616"/>
      <c r="AS16" s="616"/>
      <c r="AT16" s="616"/>
      <c r="AU16" s="616"/>
      <c r="AV16" s="616"/>
      <c r="AW16" s="616"/>
      <c r="AX16" s="616"/>
      <c r="AY16" s="616"/>
      <c r="AZ16" s="616"/>
      <c r="BA16" s="616"/>
      <c r="BB16" s="616"/>
      <c r="BC16" s="617"/>
      <c r="BD16" s="618">
        <v>1285380</v>
      </c>
      <c r="BE16" s="619"/>
      <c r="BF16" s="619"/>
      <c r="BG16" s="619"/>
      <c r="BH16" s="619"/>
      <c r="BI16" s="619"/>
      <c r="BJ16" s="619"/>
      <c r="BK16" s="620"/>
      <c r="BL16" s="621">
        <v>0.9</v>
      </c>
      <c r="BM16" s="621"/>
      <c r="BN16" s="621"/>
      <c r="BO16" s="621"/>
      <c r="BP16" s="622" t="s">
        <v>103</v>
      </c>
      <c r="BQ16" s="622"/>
      <c r="BR16" s="622"/>
      <c r="BS16" s="622"/>
      <c r="BT16" s="622"/>
      <c r="BU16" s="622"/>
      <c r="BV16" s="622"/>
      <c r="BW16" s="626"/>
      <c r="BY16" s="615" t="s">
        <v>217</v>
      </c>
      <c r="BZ16" s="616"/>
      <c r="CA16" s="616"/>
      <c r="CB16" s="616"/>
      <c r="CC16" s="616"/>
      <c r="CD16" s="616"/>
      <c r="CE16" s="616"/>
      <c r="CF16" s="616"/>
      <c r="CG16" s="616"/>
      <c r="CH16" s="616"/>
      <c r="CI16" s="616"/>
      <c r="CJ16" s="616"/>
      <c r="CK16" s="616"/>
      <c r="CL16" s="617"/>
      <c r="CM16" s="618">
        <v>120803013</v>
      </c>
      <c r="CN16" s="619"/>
      <c r="CO16" s="619"/>
      <c r="CP16" s="619"/>
      <c r="CQ16" s="619"/>
      <c r="CR16" s="619"/>
      <c r="CS16" s="619"/>
      <c r="CT16" s="620"/>
      <c r="CU16" s="621">
        <v>24.8</v>
      </c>
      <c r="CV16" s="621"/>
      <c r="CW16" s="621"/>
      <c r="CX16" s="621"/>
      <c r="CY16" s="627">
        <v>4722663</v>
      </c>
      <c r="CZ16" s="619"/>
      <c r="DA16" s="619"/>
      <c r="DB16" s="619"/>
      <c r="DC16" s="619"/>
      <c r="DD16" s="619"/>
      <c r="DE16" s="619"/>
      <c r="DF16" s="619"/>
      <c r="DG16" s="619"/>
      <c r="DH16" s="619"/>
      <c r="DI16" s="619"/>
      <c r="DJ16" s="619"/>
      <c r="DK16" s="620"/>
      <c r="DL16" s="627">
        <v>90727928</v>
      </c>
      <c r="DM16" s="619"/>
      <c r="DN16" s="619"/>
      <c r="DO16" s="619"/>
      <c r="DP16" s="619"/>
      <c r="DQ16" s="619"/>
      <c r="DR16" s="619"/>
      <c r="DS16" s="619"/>
      <c r="DT16" s="619"/>
      <c r="DU16" s="619"/>
      <c r="DV16" s="619"/>
      <c r="DW16" s="619"/>
      <c r="DX16" s="628"/>
    </row>
    <row r="17" spans="2:128" ht="11.25" customHeight="1">
      <c r="B17" s="615" t="s">
        <v>218</v>
      </c>
      <c r="C17" s="616"/>
      <c r="D17" s="616"/>
      <c r="E17" s="616"/>
      <c r="F17" s="616"/>
      <c r="G17" s="616"/>
      <c r="H17" s="616"/>
      <c r="I17" s="616"/>
      <c r="J17" s="616"/>
      <c r="K17" s="616"/>
      <c r="L17" s="616"/>
      <c r="M17" s="616"/>
      <c r="N17" s="616"/>
      <c r="O17" s="616"/>
      <c r="P17" s="616"/>
      <c r="Q17" s="617"/>
      <c r="R17" s="618">
        <v>1892163</v>
      </c>
      <c r="S17" s="619"/>
      <c r="T17" s="619"/>
      <c r="U17" s="619"/>
      <c r="V17" s="619"/>
      <c r="W17" s="619"/>
      <c r="X17" s="619"/>
      <c r="Y17" s="620"/>
      <c r="Z17" s="623">
        <v>0.4</v>
      </c>
      <c r="AA17" s="624"/>
      <c r="AB17" s="624"/>
      <c r="AC17" s="629"/>
      <c r="AD17" s="627" t="s">
        <v>103</v>
      </c>
      <c r="AE17" s="619"/>
      <c r="AF17" s="619"/>
      <c r="AG17" s="619"/>
      <c r="AH17" s="619"/>
      <c r="AI17" s="619"/>
      <c r="AJ17" s="619"/>
      <c r="AK17" s="620"/>
      <c r="AL17" s="623" t="s">
        <v>103</v>
      </c>
      <c r="AM17" s="624"/>
      <c r="AN17" s="624"/>
      <c r="AO17" s="625"/>
      <c r="AP17" s="615" t="s">
        <v>219</v>
      </c>
      <c r="AQ17" s="616"/>
      <c r="AR17" s="616"/>
      <c r="AS17" s="616"/>
      <c r="AT17" s="616"/>
      <c r="AU17" s="616"/>
      <c r="AV17" s="616"/>
      <c r="AW17" s="616"/>
      <c r="AX17" s="616"/>
      <c r="AY17" s="616"/>
      <c r="AZ17" s="616"/>
      <c r="BA17" s="616"/>
      <c r="BB17" s="616"/>
      <c r="BC17" s="617"/>
      <c r="BD17" s="618">
        <v>17349794</v>
      </c>
      <c r="BE17" s="619"/>
      <c r="BF17" s="619"/>
      <c r="BG17" s="619"/>
      <c r="BH17" s="619"/>
      <c r="BI17" s="619"/>
      <c r="BJ17" s="619"/>
      <c r="BK17" s="620"/>
      <c r="BL17" s="621">
        <v>12.2</v>
      </c>
      <c r="BM17" s="621"/>
      <c r="BN17" s="621"/>
      <c r="BO17" s="621"/>
      <c r="BP17" s="622" t="s">
        <v>103</v>
      </c>
      <c r="BQ17" s="622"/>
      <c r="BR17" s="622"/>
      <c r="BS17" s="622"/>
      <c r="BT17" s="622"/>
      <c r="BU17" s="622"/>
      <c r="BV17" s="622"/>
      <c r="BW17" s="626"/>
      <c r="BY17" s="615" t="s">
        <v>220</v>
      </c>
      <c r="BZ17" s="616"/>
      <c r="CA17" s="616"/>
      <c r="CB17" s="616"/>
      <c r="CC17" s="616"/>
      <c r="CD17" s="616"/>
      <c r="CE17" s="616"/>
      <c r="CF17" s="616"/>
      <c r="CG17" s="616"/>
      <c r="CH17" s="616"/>
      <c r="CI17" s="616"/>
      <c r="CJ17" s="616"/>
      <c r="CK17" s="616"/>
      <c r="CL17" s="617"/>
      <c r="CM17" s="618">
        <v>1867061</v>
      </c>
      <c r="CN17" s="619"/>
      <c r="CO17" s="619"/>
      <c r="CP17" s="619"/>
      <c r="CQ17" s="619"/>
      <c r="CR17" s="619"/>
      <c r="CS17" s="619"/>
      <c r="CT17" s="620"/>
      <c r="CU17" s="621">
        <v>0.4</v>
      </c>
      <c r="CV17" s="621"/>
      <c r="CW17" s="621"/>
      <c r="CX17" s="621"/>
      <c r="CY17" s="627" t="s">
        <v>103</v>
      </c>
      <c r="CZ17" s="619"/>
      <c r="DA17" s="619"/>
      <c r="DB17" s="619"/>
      <c r="DC17" s="619"/>
      <c r="DD17" s="619"/>
      <c r="DE17" s="619"/>
      <c r="DF17" s="619"/>
      <c r="DG17" s="619"/>
      <c r="DH17" s="619"/>
      <c r="DI17" s="619"/>
      <c r="DJ17" s="619"/>
      <c r="DK17" s="620"/>
      <c r="DL17" s="627">
        <v>44342</v>
      </c>
      <c r="DM17" s="619"/>
      <c r="DN17" s="619"/>
      <c r="DO17" s="619"/>
      <c r="DP17" s="619"/>
      <c r="DQ17" s="619"/>
      <c r="DR17" s="619"/>
      <c r="DS17" s="619"/>
      <c r="DT17" s="619"/>
      <c r="DU17" s="619"/>
      <c r="DV17" s="619"/>
      <c r="DW17" s="619"/>
      <c r="DX17" s="628"/>
    </row>
    <row r="18" spans="2:128" ht="11.25" customHeight="1">
      <c r="B18" s="615" t="s">
        <v>221</v>
      </c>
      <c r="C18" s="616"/>
      <c r="D18" s="616"/>
      <c r="E18" s="616"/>
      <c r="F18" s="616"/>
      <c r="G18" s="616"/>
      <c r="H18" s="616"/>
      <c r="I18" s="616"/>
      <c r="J18" s="616"/>
      <c r="K18" s="616"/>
      <c r="L18" s="616"/>
      <c r="M18" s="616"/>
      <c r="N18" s="616"/>
      <c r="O18" s="616"/>
      <c r="P18" s="616"/>
      <c r="Q18" s="617"/>
      <c r="R18" s="618">
        <v>15231</v>
      </c>
      <c r="S18" s="619"/>
      <c r="T18" s="619"/>
      <c r="U18" s="619"/>
      <c r="V18" s="619"/>
      <c r="W18" s="619"/>
      <c r="X18" s="619"/>
      <c r="Y18" s="620"/>
      <c r="Z18" s="623">
        <v>0</v>
      </c>
      <c r="AA18" s="624"/>
      <c r="AB18" s="624"/>
      <c r="AC18" s="629"/>
      <c r="AD18" s="627" t="s">
        <v>103</v>
      </c>
      <c r="AE18" s="619"/>
      <c r="AF18" s="619"/>
      <c r="AG18" s="619"/>
      <c r="AH18" s="619"/>
      <c r="AI18" s="619"/>
      <c r="AJ18" s="619"/>
      <c r="AK18" s="620"/>
      <c r="AL18" s="623" t="s">
        <v>103</v>
      </c>
      <c r="AM18" s="624"/>
      <c r="AN18" s="624"/>
      <c r="AO18" s="625"/>
      <c r="AP18" s="615" t="s">
        <v>222</v>
      </c>
      <c r="AQ18" s="616"/>
      <c r="AR18" s="616"/>
      <c r="AS18" s="616"/>
      <c r="AT18" s="616"/>
      <c r="AU18" s="616"/>
      <c r="AV18" s="616"/>
      <c r="AW18" s="616"/>
      <c r="AX18" s="616"/>
      <c r="AY18" s="616"/>
      <c r="AZ18" s="616"/>
      <c r="BA18" s="616"/>
      <c r="BB18" s="616"/>
      <c r="BC18" s="617"/>
      <c r="BD18" s="618">
        <v>40588317</v>
      </c>
      <c r="BE18" s="619"/>
      <c r="BF18" s="619"/>
      <c r="BG18" s="619"/>
      <c r="BH18" s="619"/>
      <c r="BI18" s="619"/>
      <c r="BJ18" s="619"/>
      <c r="BK18" s="620"/>
      <c r="BL18" s="621">
        <v>28.6</v>
      </c>
      <c r="BM18" s="621"/>
      <c r="BN18" s="621"/>
      <c r="BO18" s="621"/>
      <c r="BP18" s="622" t="s">
        <v>103</v>
      </c>
      <c r="BQ18" s="622"/>
      <c r="BR18" s="622"/>
      <c r="BS18" s="622"/>
      <c r="BT18" s="622"/>
      <c r="BU18" s="622"/>
      <c r="BV18" s="622"/>
      <c r="BW18" s="626"/>
      <c r="BY18" s="615" t="s">
        <v>223</v>
      </c>
      <c r="BZ18" s="616"/>
      <c r="CA18" s="616"/>
      <c r="CB18" s="616"/>
      <c r="CC18" s="616"/>
      <c r="CD18" s="616"/>
      <c r="CE18" s="616"/>
      <c r="CF18" s="616"/>
      <c r="CG18" s="616"/>
      <c r="CH18" s="616"/>
      <c r="CI18" s="616"/>
      <c r="CJ18" s="616"/>
      <c r="CK18" s="616"/>
      <c r="CL18" s="617"/>
      <c r="CM18" s="618">
        <v>84071673</v>
      </c>
      <c r="CN18" s="619"/>
      <c r="CO18" s="619"/>
      <c r="CP18" s="619"/>
      <c r="CQ18" s="619"/>
      <c r="CR18" s="619"/>
      <c r="CS18" s="619"/>
      <c r="CT18" s="620"/>
      <c r="CU18" s="621">
        <v>17.3</v>
      </c>
      <c r="CV18" s="621"/>
      <c r="CW18" s="621"/>
      <c r="CX18" s="621"/>
      <c r="CY18" s="627" t="s">
        <v>103</v>
      </c>
      <c r="CZ18" s="619"/>
      <c r="DA18" s="619"/>
      <c r="DB18" s="619"/>
      <c r="DC18" s="619"/>
      <c r="DD18" s="619"/>
      <c r="DE18" s="619"/>
      <c r="DF18" s="619"/>
      <c r="DG18" s="619"/>
      <c r="DH18" s="619"/>
      <c r="DI18" s="619"/>
      <c r="DJ18" s="619"/>
      <c r="DK18" s="620"/>
      <c r="DL18" s="627">
        <v>81073893</v>
      </c>
      <c r="DM18" s="619"/>
      <c r="DN18" s="619"/>
      <c r="DO18" s="619"/>
      <c r="DP18" s="619"/>
      <c r="DQ18" s="619"/>
      <c r="DR18" s="619"/>
      <c r="DS18" s="619"/>
      <c r="DT18" s="619"/>
      <c r="DU18" s="619"/>
      <c r="DV18" s="619"/>
      <c r="DW18" s="619"/>
      <c r="DX18" s="628"/>
    </row>
    <row r="19" spans="2:128" ht="11.25" customHeight="1">
      <c r="B19" s="615" t="s">
        <v>224</v>
      </c>
      <c r="C19" s="616"/>
      <c r="D19" s="616"/>
      <c r="E19" s="616"/>
      <c r="F19" s="616"/>
      <c r="G19" s="616"/>
      <c r="H19" s="616"/>
      <c r="I19" s="616"/>
      <c r="J19" s="616"/>
      <c r="K19" s="616"/>
      <c r="L19" s="616"/>
      <c r="M19" s="616"/>
      <c r="N19" s="616"/>
      <c r="O19" s="616"/>
      <c r="P19" s="616"/>
      <c r="Q19" s="617"/>
      <c r="R19" s="618">
        <v>315891466</v>
      </c>
      <c r="S19" s="619"/>
      <c r="T19" s="619"/>
      <c r="U19" s="619"/>
      <c r="V19" s="619"/>
      <c r="W19" s="619"/>
      <c r="X19" s="619"/>
      <c r="Y19" s="620"/>
      <c r="Z19" s="623">
        <v>64</v>
      </c>
      <c r="AA19" s="624"/>
      <c r="AB19" s="624"/>
      <c r="AC19" s="629"/>
      <c r="AD19" s="627">
        <v>289553312</v>
      </c>
      <c r="AE19" s="619"/>
      <c r="AF19" s="619"/>
      <c r="AG19" s="619"/>
      <c r="AH19" s="619"/>
      <c r="AI19" s="619"/>
      <c r="AJ19" s="619"/>
      <c r="AK19" s="620"/>
      <c r="AL19" s="623">
        <v>99.5</v>
      </c>
      <c r="AM19" s="624"/>
      <c r="AN19" s="624"/>
      <c r="AO19" s="625"/>
      <c r="AP19" s="615" t="s">
        <v>225</v>
      </c>
      <c r="AQ19" s="616"/>
      <c r="AR19" s="616"/>
      <c r="AS19" s="616"/>
      <c r="AT19" s="616"/>
      <c r="AU19" s="616"/>
      <c r="AV19" s="616"/>
      <c r="AW19" s="616"/>
      <c r="AX19" s="616"/>
      <c r="AY19" s="616"/>
      <c r="AZ19" s="616"/>
      <c r="BA19" s="616"/>
      <c r="BB19" s="616"/>
      <c r="BC19" s="617"/>
      <c r="BD19" s="618">
        <v>2108309</v>
      </c>
      <c r="BE19" s="619"/>
      <c r="BF19" s="619"/>
      <c r="BG19" s="619"/>
      <c r="BH19" s="619"/>
      <c r="BI19" s="619"/>
      <c r="BJ19" s="619"/>
      <c r="BK19" s="620"/>
      <c r="BL19" s="621">
        <v>1.5</v>
      </c>
      <c r="BM19" s="621"/>
      <c r="BN19" s="621"/>
      <c r="BO19" s="621"/>
      <c r="BP19" s="622" t="s">
        <v>103</v>
      </c>
      <c r="BQ19" s="622"/>
      <c r="BR19" s="622"/>
      <c r="BS19" s="622"/>
      <c r="BT19" s="622"/>
      <c r="BU19" s="622"/>
      <c r="BV19" s="622"/>
      <c r="BW19" s="626"/>
      <c r="BY19" s="615" t="s">
        <v>226</v>
      </c>
      <c r="BZ19" s="616"/>
      <c r="CA19" s="616"/>
      <c r="CB19" s="616"/>
      <c r="CC19" s="616"/>
      <c r="CD19" s="616"/>
      <c r="CE19" s="616"/>
      <c r="CF19" s="616"/>
      <c r="CG19" s="616"/>
      <c r="CH19" s="616"/>
      <c r="CI19" s="616"/>
      <c r="CJ19" s="616"/>
      <c r="CK19" s="616"/>
      <c r="CL19" s="617"/>
      <c r="CM19" s="618" t="s">
        <v>103</v>
      </c>
      <c r="CN19" s="619"/>
      <c r="CO19" s="619"/>
      <c r="CP19" s="619"/>
      <c r="CQ19" s="619"/>
      <c r="CR19" s="619"/>
      <c r="CS19" s="619"/>
      <c r="CT19" s="620"/>
      <c r="CU19" s="621" t="s">
        <v>103</v>
      </c>
      <c r="CV19" s="621"/>
      <c r="CW19" s="621"/>
      <c r="CX19" s="621"/>
      <c r="CY19" s="627" t="s">
        <v>103</v>
      </c>
      <c r="CZ19" s="619"/>
      <c r="DA19" s="619"/>
      <c r="DB19" s="619"/>
      <c r="DC19" s="619"/>
      <c r="DD19" s="619"/>
      <c r="DE19" s="619"/>
      <c r="DF19" s="619"/>
      <c r="DG19" s="619"/>
      <c r="DH19" s="619"/>
      <c r="DI19" s="619"/>
      <c r="DJ19" s="619"/>
      <c r="DK19" s="620"/>
      <c r="DL19" s="627" t="s">
        <v>103</v>
      </c>
      <c r="DM19" s="619"/>
      <c r="DN19" s="619"/>
      <c r="DO19" s="619"/>
      <c r="DP19" s="619"/>
      <c r="DQ19" s="619"/>
      <c r="DR19" s="619"/>
      <c r="DS19" s="619"/>
      <c r="DT19" s="619"/>
      <c r="DU19" s="619"/>
      <c r="DV19" s="619"/>
      <c r="DW19" s="619"/>
      <c r="DX19" s="628"/>
    </row>
    <row r="20" spans="2:128" ht="11.25" customHeight="1">
      <c r="B20" s="615" t="s">
        <v>227</v>
      </c>
      <c r="C20" s="616"/>
      <c r="D20" s="616"/>
      <c r="E20" s="616"/>
      <c r="F20" s="616"/>
      <c r="G20" s="616"/>
      <c r="H20" s="616"/>
      <c r="I20" s="616"/>
      <c r="J20" s="616"/>
      <c r="K20" s="616"/>
      <c r="L20" s="616"/>
      <c r="M20" s="616"/>
      <c r="N20" s="616"/>
      <c r="O20" s="616"/>
      <c r="P20" s="616"/>
      <c r="Q20" s="617"/>
      <c r="R20" s="618">
        <v>371355</v>
      </c>
      <c r="S20" s="619"/>
      <c r="T20" s="619"/>
      <c r="U20" s="619"/>
      <c r="V20" s="619"/>
      <c r="W20" s="619"/>
      <c r="X20" s="619"/>
      <c r="Y20" s="620"/>
      <c r="Z20" s="623">
        <v>0.1</v>
      </c>
      <c r="AA20" s="624"/>
      <c r="AB20" s="624"/>
      <c r="AC20" s="629"/>
      <c r="AD20" s="627">
        <v>371355</v>
      </c>
      <c r="AE20" s="619"/>
      <c r="AF20" s="619"/>
      <c r="AG20" s="619"/>
      <c r="AH20" s="619"/>
      <c r="AI20" s="619"/>
      <c r="AJ20" s="619"/>
      <c r="AK20" s="620"/>
      <c r="AL20" s="623">
        <v>0.1</v>
      </c>
      <c r="AM20" s="624"/>
      <c r="AN20" s="624"/>
      <c r="AO20" s="625"/>
      <c r="AP20" s="630" t="s">
        <v>228</v>
      </c>
      <c r="AQ20" s="631"/>
      <c r="AR20" s="631"/>
      <c r="AS20" s="631"/>
      <c r="AT20" s="631"/>
      <c r="AU20" s="631"/>
      <c r="AV20" s="631"/>
      <c r="AW20" s="631"/>
      <c r="AX20" s="631"/>
      <c r="AY20" s="631"/>
      <c r="AZ20" s="631"/>
      <c r="BA20" s="631"/>
      <c r="BB20" s="631"/>
      <c r="BC20" s="632"/>
      <c r="BD20" s="618">
        <v>1235769</v>
      </c>
      <c r="BE20" s="619"/>
      <c r="BF20" s="619"/>
      <c r="BG20" s="619"/>
      <c r="BH20" s="619"/>
      <c r="BI20" s="619"/>
      <c r="BJ20" s="619"/>
      <c r="BK20" s="620"/>
      <c r="BL20" s="621">
        <v>0.9</v>
      </c>
      <c r="BM20" s="621"/>
      <c r="BN20" s="621"/>
      <c r="BO20" s="621"/>
      <c r="BP20" s="622" t="s">
        <v>103</v>
      </c>
      <c r="BQ20" s="622"/>
      <c r="BR20" s="622"/>
      <c r="BS20" s="622"/>
      <c r="BT20" s="622"/>
      <c r="BU20" s="622"/>
      <c r="BV20" s="622"/>
      <c r="BW20" s="626"/>
      <c r="BY20" s="630" t="s">
        <v>229</v>
      </c>
      <c r="BZ20" s="631"/>
      <c r="CA20" s="631"/>
      <c r="CB20" s="631"/>
      <c r="CC20" s="631"/>
      <c r="CD20" s="631"/>
      <c r="CE20" s="631"/>
      <c r="CF20" s="631"/>
      <c r="CG20" s="631"/>
      <c r="CH20" s="631"/>
      <c r="CI20" s="631"/>
      <c r="CJ20" s="631"/>
      <c r="CK20" s="631"/>
      <c r="CL20" s="632"/>
      <c r="CM20" s="618" t="s">
        <v>103</v>
      </c>
      <c r="CN20" s="619"/>
      <c r="CO20" s="619"/>
      <c r="CP20" s="619"/>
      <c r="CQ20" s="619"/>
      <c r="CR20" s="619"/>
      <c r="CS20" s="619"/>
      <c r="CT20" s="620"/>
      <c r="CU20" s="621" t="s">
        <v>103</v>
      </c>
      <c r="CV20" s="621"/>
      <c r="CW20" s="621"/>
      <c r="CX20" s="621"/>
      <c r="CY20" s="627" t="s">
        <v>103</v>
      </c>
      <c r="CZ20" s="619"/>
      <c r="DA20" s="619"/>
      <c r="DB20" s="619"/>
      <c r="DC20" s="619"/>
      <c r="DD20" s="619"/>
      <c r="DE20" s="619"/>
      <c r="DF20" s="619"/>
      <c r="DG20" s="619"/>
      <c r="DH20" s="619"/>
      <c r="DI20" s="619"/>
      <c r="DJ20" s="619"/>
      <c r="DK20" s="620"/>
      <c r="DL20" s="627" t="s">
        <v>103</v>
      </c>
      <c r="DM20" s="619"/>
      <c r="DN20" s="619"/>
      <c r="DO20" s="619"/>
      <c r="DP20" s="619"/>
      <c r="DQ20" s="619"/>
      <c r="DR20" s="619"/>
      <c r="DS20" s="619"/>
      <c r="DT20" s="619"/>
      <c r="DU20" s="619"/>
      <c r="DV20" s="619"/>
      <c r="DW20" s="619"/>
      <c r="DX20" s="628"/>
    </row>
    <row r="21" spans="2:128" ht="11.25" customHeight="1">
      <c r="B21" s="615" t="s">
        <v>230</v>
      </c>
      <c r="C21" s="616"/>
      <c r="D21" s="616"/>
      <c r="E21" s="616"/>
      <c r="F21" s="616"/>
      <c r="G21" s="616"/>
      <c r="H21" s="616"/>
      <c r="I21" s="616"/>
      <c r="J21" s="616"/>
      <c r="K21" s="616"/>
      <c r="L21" s="616"/>
      <c r="M21" s="616"/>
      <c r="N21" s="616"/>
      <c r="O21" s="616"/>
      <c r="P21" s="616"/>
      <c r="Q21" s="617"/>
      <c r="R21" s="618">
        <v>1667054</v>
      </c>
      <c r="S21" s="619"/>
      <c r="T21" s="619"/>
      <c r="U21" s="619"/>
      <c r="V21" s="619"/>
      <c r="W21" s="619"/>
      <c r="X21" s="619"/>
      <c r="Y21" s="620"/>
      <c r="Z21" s="623">
        <v>0.3</v>
      </c>
      <c r="AA21" s="624"/>
      <c r="AB21" s="624"/>
      <c r="AC21" s="629"/>
      <c r="AD21" s="627" t="s">
        <v>103</v>
      </c>
      <c r="AE21" s="619"/>
      <c r="AF21" s="619"/>
      <c r="AG21" s="619"/>
      <c r="AH21" s="619"/>
      <c r="AI21" s="619"/>
      <c r="AJ21" s="619"/>
      <c r="AK21" s="620"/>
      <c r="AL21" s="623" t="s">
        <v>103</v>
      </c>
      <c r="AM21" s="624"/>
      <c r="AN21" s="624"/>
      <c r="AO21" s="625"/>
      <c r="AP21" s="630" t="s">
        <v>231</v>
      </c>
      <c r="AQ21" s="631"/>
      <c r="AR21" s="631"/>
      <c r="AS21" s="631"/>
      <c r="AT21" s="631"/>
      <c r="AU21" s="631"/>
      <c r="AV21" s="631"/>
      <c r="AW21" s="631"/>
      <c r="AX21" s="631"/>
      <c r="AY21" s="631"/>
      <c r="AZ21" s="631"/>
      <c r="BA21" s="631"/>
      <c r="BB21" s="631"/>
      <c r="BC21" s="632"/>
      <c r="BD21" s="618">
        <v>881694</v>
      </c>
      <c r="BE21" s="619"/>
      <c r="BF21" s="619"/>
      <c r="BG21" s="619"/>
      <c r="BH21" s="619"/>
      <c r="BI21" s="619"/>
      <c r="BJ21" s="619"/>
      <c r="BK21" s="620"/>
      <c r="BL21" s="621">
        <v>0.6</v>
      </c>
      <c r="BM21" s="621"/>
      <c r="BN21" s="621"/>
      <c r="BO21" s="621"/>
      <c r="BP21" s="622" t="s">
        <v>103</v>
      </c>
      <c r="BQ21" s="622"/>
      <c r="BR21" s="622"/>
      <c r="BS21" s="622"/>
      <c r="BT21" s="622"/>
      <c r="BU21" s="622"/>
      <c r="BV21" s="622"/>
      <c r="BW21" s="626"/>
      <c r="BY21" s="630" t="s">
        <v>232</v>
      </c>
      <c r="BZ21" s="631"/>
      <c r="CA21" s="631"/>
      <c r="CB21" s="631"/>
      <c r="CC21" s="631"/>
      <c r="CD21" s="631"/>
      <c r="CE21" s="631"/>
      <c r="CF21" s="631"/>
      <c r="CG21" s="631"/>
      <c r="CH21" s="631"/>
      <c r="CI21" s="631"/>
      <c r="CJ21" s="631"/>
      <c r="CK21" s="631"/>
      <c r="CL21" s="632"/>
      <c r="CM21" s="618">
        <v>344586</v>
      </c>
      <c r="CN21" s="619"/>
      <c r="CO21" s="619"/>
      <c r="CP21" s="619"/>
      <c r="CQ21" s="619"/>
      <c r="CR21" s="619"/>
      <c r="CS21" s="619"/>
      <c r="CT21" s="620"/>
      <c r="CU21" s="621">
        <v>0.1</v>
      </c>
      <c r="CV21" s="621"/>
      <c r="CW21" s="621"/>
      <c r="CX21" s="621"/>
      <c r="CY21" s="627" t="s">
        <v>103</v>
      </c>
      <c r="CZ21" s="619"/>
      <c r="DA21" s="619"/>
      <c r="DB21" s="619"/>
      <c r="DC21" s="619"/>
      <c r="DD21" s="619"/>
      <c r="DE21" s="619"/>
      <c r="DF21" s="619"/>
      <c r="DG21" s="619"/>
      <c r="DH21" s="619"/>
      <c r="DI21" s="619"/>
      <c r="DJ21" s="619"/>
      <c r="DK21" s="620"/>
      <c r="DL21" s="627">
        <v>344586</v>
      </c>
      <c r="DM21" s="619"/>
      <c r="DN21" s="619"/>
      <c r="DO21" s="619"/>
      <c r="DP21" s="619"/>
      <c r="DQ21" s="619"/>
      <c r="DR21" s="619"/>
      <c r="DS21" s="619"/>
      <c r="DT21" s="619"/>
      <c r="DU21" s="619"/>
      <c r="DV21" s="619"/>
      <c r="DW21" s="619"/>
      <c r="DX21" s="628"/>
    </row>
    <row r="22" spans="2:128" ht="11.25" customHeight="1">
      <c r="B22" s="615" t="s">
        <v>233</v>
      </c>
      <c r="C22" s="616"/>
      <c r="D22" s="616"/>
      <c r="E22" s="616"/>
      <c r="F22" s="616"/>
      <c r="G22" s="616"/>
      <c r="H22" s="616"/>
      <c r="I22" s="616"/>
      <c r="J22" s="616"/>
      <c r="K22" s="616"/>
      <c r="L22" s="616"/>
      <c r="M22" s="616"/>
      <c r="N22" s="616"/>
      <c r="O22" s="616"/>
      <c r="P22" s="616"/>
      <c r="Q22" s="617"/>
      <c r="R22" s="618">
        <v>5703160</v>
      </c>
      <c r="S22" s="619"/>
      <c r="T22" s="619"/>
      <c r="U22" s="619"/>
      <c r="V22" s="619"/>
      <c r="W22" s="619"/>
      <c r="X22" s="619"/>
      <c r="Y22" s="620"/>
      <c r="Z22" s="623">
        <v>1.2</v>
      </c>
      <c r="AA22" s="624"/>
      <c r="AB22" s="624"/>
      <c r="AC22" s="629"/>
      <c r="AD22" s="627">
        <v>998763</v>
      </c>
      <c r="AE22" s="619"/>
      <c r="AF22" s="619"/>
      <c r="AG22" s="619"/>
      <c r="AH22" s="619"/>
      <c r="AI22" s="619"/>
      <c r="AJ22" s="619"/>
      <c r="AK22" s="620"/>
      <c r="AL22" s="623">
        <v>0.3</v>
      </c>
      <c r="AM22" s="624"/>
      <c r="AN22" s="624"/>
      <c r="AO22" s="625"/>
      <c r="AP22" s="630" t="s">
        <v>234</v>
      </c>
      <c r="AQ22" s="631"/>
      <c r="AR22" s="631"/>
      <c r="AS22" s="631"/>
      <c r="AT22" s="631"/>
      <c r="AU22" s="631"/>
      <c r="AV22" s="631"/>
      <c r="AW22" s="631"/>
      <c r="AX22" s="631"/>
      <c r="AY22" s="631"/>
      <c r="AZ22" s="631"/>
      <c r="BA22" s="631"/>
      <c r="BB22" s="631"/>
      <c r="BC22" s="632"/>
      <c r="BD22" s="618">
        <v>1337314</v>
      </c>
      <c r="BE22" s="619"/>
      <c r="BF22" s="619"/>
      <c r="BG22" s="619"/>
      <c r="BH22" s="619"/>
      <c r="BI22" s="619"/>
      <c r="BJ22" s="619"/>
      <c r="BK22" s="620"/>
      <c r="BL22" s="621">
        <v>0.9</v>
      </c>
      <c r="BM22" s="621"/>
      <c r="BN22" s="621"/>
      <c r="BO22" s="621"/>
      <c r="BP22" s="622" t="s">
        <v>103</v>
      </c>
      <c r="BQ22" s="622"/>
      <c r="BR22" s="622"/>
      <c r="BS22" s="622"/>
      <c r="BT22" s="622"/>
      <c r="BU22" s="622"/>
      <c r="BV22" s="622"/>
      <c r="BW22" s="626"/>
      <c r="BY22" s="630" t="s">
        <v>235</v>
      </c>
      <c r="BZ22" s="631"/>
      <c r="CA22" s="631"/>
      <c r="CB22" s="631"/>
      <c r="CC22" s="631"/>
      <c r="CD22" s="631"/>
      <c r="CE22" s="631"/>
      <c r="CF22" s="631"/>
      <c r="CG22" s="631"/>
      <c r="CH22" s="631"/>
      <c r="CI22" s="631"/>
      <c r="CJ22" s="631"/>
      <c r="CK22" s="631"/>
      <c r="CL22" s="632"/>
      <c r="CM22" s="618">
        <v>1326549</v>
      </c>
      <c r="CN22" s="619"/>
      <c r="CO22" s="619"/>
      <c r="CP22" s="619"/>
      <c r="CQ22" s="619"/>
      <c r="CR22" s="619"/>
      <c r="CS22" s="619"/>
      <c r="CT22" s="620"/>
      <c r="CU22" s="621">
        <v>0.3</v>
      </c>
      <c r="CV22" s="621"/>
      <c r="CW22" s="621"/>
      <c r="CX22" s="621"/>
      <c r="CY22" s="627" t="s">
        <v>103</v>
      </c>
      <c r="CZ22" s="619"/>
      <c r="DA22" s="619"/>
      <c r="DB22" s="619"/>
      <c r="DC22" s="619"/>
      <c r="DD22" s="619"/>
      <c r="DE22" s="619"/>
      <c r="DF22" s="619"/>
      <c r="DG22" s="619"/>
      <c r="DH22" s="619"/>
      <c r="DI22" s="619"/>
      <c r="DJ22" s="619"/>
      <c r="DK22" s="620"/>
      <c r="DL22" s="627">
        <v>1326549</v>
      </c>
      <c r="DM22" s="619"/>
      <c r="DN22" s="619"/>
      <c r="DO22" s="619"/>
      <c r="DP22" s="619"/>
      <c r="DQ22" s="619"/>
      <c r="DR22" s="619"/>
      <c r="DS22" s="619"/>
      <c r="DT22" s="619"/>
      <c r="DU22" s="619"/>
      <c r="DV22" s="619"/>
      <c r="DW22" s="619"/>
      <c r="DX22" s="628"/>
    </row>
    <row r="23" spans="2:128" ht="11.25" customHeight="1">
      <c r="B23" s="615" t="s">
        <v>236</v>
      </c>
      <c r="C23" s="616"/>
      <c r="D23" s="616"/>
      <c r="E23" s="616"/>
      <c r="F23" s="616"/>
      <c r="G23" s="616"/>
      <c r="H23" s="616"/>
      <c r="I23" s="616"/>
      <c r="J23" s="616"/>
      <c r="K23" s="616"/>
      <c r="L23" s="616"/>
      <c r="M23" s="616"/>
      <c r="N23" s="616"/>
      <c r="O23" s="616"/>
      <c r="P23" s="616"/>
      <c r="Q23" s="617"/>
      <c r="R23" s="618">
        <v>2003349</v>
      </c>
      <c r="S23" s="619"/>
      <c r="T23" s="619"/>
      <c r="U23" s="619"/>
      <c r="V23" s="619"/>
      <c r="W23" s="619"/>
      <c r="X23" s="619"/>
      <c r="Y23" s="620"/>
      <c r="Z23" s="623">
        <v>0.4</v>
      </c>
      <c r="AA23" s="624"/>
      <c r="AB23" s="624"/>
      <c r="AC23" s="629"/>
      <c r="AD23" s="627">
        <v>570</v>
      </c>
      <c r="AE23" s="619"/>
      <c r="AF23" s="619"/>
      <c r="AG23" s="619"/>
      <c r="AH23" s="619"/>
      <c r="AI23" s="619"/>
      <c r="AJ23" s="619"/>
      <c r="AK23" s="620"/>
      <c r="AL23" s="623">
        <v>0</v>
      </c>
      <c r="AM23" s="624"/>
      <c r="AN23" s="624"/>
      <c r="AO23" s="625"/>
      <c r="AP23" s="630" t="s">
        <v>237</v>
      </c>
      <c r="AQ23" s="631"/>
      <c r="AR23" s="631"/>
      <c r="AS23" s="631"/>
      <c r="AT23" s="631"/>
      <c r="AU23" s="631"/>
      <c r="AV23" s="631"/>
      <c r="AW23" s="631"/>
      <c r="AX23" s="631"/>
      <c r="AY23" s="631"/>
      <c r="AZ23" s="631"/>
      <c r="BA23" s="631"/>
      <c r="BB23" s="631"/>
      <c r="BC23" s="632"/>
      <c r="BD23" s="618">
        <v>6566657</v>
      </c>
      <c r="BE23" s="619"/>
      <c r="BF23" s="619"/>
      <c r="BG23" s="619"/>
      <c r="BH23" s="619"/>
      <c r="BI23" s="619"/>
      <c r="BJ23" s="619"/>
      <c r="BK23" s="620"/>
      <c r="BL23" s="621">
        <v>4.5999999999999996</v>
      </c>
      <c r="BM23" s="621"/>
      <c r="BN23" s="621"/>
      <c r="BO23" s="621"/>
      <c r="BP23" s="622" t="s">
        <v>103</v>
      </c>
      <c r="BQ23" s="622"/>
      <c r="BR23" s="622"/>
      <c r="BS23" s="622"/>
      <c r="BT23" s="622"/>
      <c r="BU23" s="622"/>
      <c r="BV23" s="622"/>
      <c r="BW23" s="626"/>
      <c r="BY23" s="630" t="s">
        <v>238</v>
      </c>
      <c r="BZ23" s="631"/>
      <c r="CA23" s="631"/>
      <c r="CB23" s="631"/>
      <c r="CC23" s="631"/>
      <c r="CD23" s="631"/>
      <c r="CE23" s="631"/>
      <c r="CF23" s="631"/>
      <c r="CG23" s="631"/>
      <c r="CH23" s="631"/>
      <c r="CI23" s="631"/>
      <c r="CJ23" s="631"/>
      <c r="CK23" s="631"/>
      <c r="CL23" s="632"/>
      <c r="CM23" s="618">
        <v>689657</v>
      </c>
      <c r="CN23" s="619"/>
      <c r="CO23" s="619"/>
      <c r="CP23" s="619"/>
      <c r="CQ23" s="619"/>
      <c r="CR23" s="619"/>
      <c r="CS23" s="619"/>
      <c r="CT23" s="620"/>
      <c r="CU23" s="621">
        <v>0.1</v>
      </c>
      <c r="CV23" s="621"/>
      <c r="CW23" s="621"/>
      <c r="CX23" s="621"/>
      <c r="CY23" s="627" t="s">
        <v>103</v>
      </c>
      <c r="CZ23" s="619"/>
      <c r="DA23" s="619"/>
      <c r="DB23" s="619"/>
      <c r="DC23" s="619"/>
      <c r="DD23" s="619"/>
      <c r="DE23" s="619"/>
      <c r="DF23" s="619"/>
      <c r="DG23" s="619"/>
      <c r="DH23" s="619"/>
      <c r="DI23" s="619"/>
      <c r="DJ23" s="619"/>
      <c r="DK23" s="620"/>
      <c r="DL23" s="627">
        <v>689657</v>
      </c>
      <c r="DM23" s="619"/>
      <c r="DN23" s="619"/>
      <c r="DO23" s="619"/>
      <c r="DP23" s="619"/>
      <c r="DQ23" s="619"/>
      <c r="DR23" s="619"/>
      <c r="DS23" s="619"/>
      <c r="DT23" s="619"/>
      <c r="DU23" s="619"/>
      <c r="DV23" s="619"/>
      <c r="DW23" s="619"/>
      <c r="DX23" s="628"/>
    </row>
    <row r="24" spans="2:128" ht="11.25" customHeight="1">
      <c r="B24" s="615" t="s">
        <v>239</v>
      </c>
      <c r="C24" s="616"/>
      <c r="D24" s="616"/>
      <c r="E24" s="616"/>
      <c r="F24" s="616"/>
      <c r="G24" s="616"/>
      <c r="H24" s="616"/>
      <c r="I24" s="616"/>
      <c r="J24" s="616"/>
      <c r="K24" s="616"/>
      <c r="L24" s="616"/>
      <c r="M24" s="616"/>
      <c r="N24" s="616"/>
      <c r="O24" s="616"/>
      <c r="P24" s="616"/>
      <c r="Q24" s="617"/>
      <c r="R24" s="618">
        <v>58970759</v>
      </c>
      <c r="S24" s="619"/>
      <c r="T24" s="619"/>
      <c r="U24" s="619"/>
      <c r="V24" s="619"/>
      <c r="W24" s="619"/>
      <c r="X24" s="619"/>
      <c r="Y24" s="620"/>
      <c r="Z24" s="623">
        <v>11.9</v>
      </c>
      <c r="AA24" s="624"/>
      <c r="AB24" s="624"/>
      <c r="AC24" s="629"/>
      <c r="AD24" s="627" t="s">
        <v>103</v>
      </c>
      <c r="AE24" s="619"/>
      <c r="AF24" s="619"/>
      <c r="AG24" s="619"/>
      <c r="AH24" s="619"/>
      <c r="AI24" s="619"/>
      <c r="AJ24" s="619"/>
      <c r="AK24" s="620"/>
      <c r="AL24" s="623" t="s">
        <v>103</v>
      </c>
      <c r="AM24" s="624"/>
      <c r="AN24" s="624"/>
      <c r="AO24" s="625"/>
      <c r="AP24" s="630" t="s">
        <v>240</v>
      </c>
      <c r="AQ24" s="631"/>
      <c r="AR24" s="631"/>
      <c r="AS24" s="631"/>
      <c r="AT24" s="631"/>
      <c r="AU24" s="631"/>
      <c r="AV24" s="631"/>
      <c r="AW24" s="631"/>
      <c r="AX24" s="631"/>
      <c r="AY24" s="631"/>
      <c r="AZ24" s="631"/>
      <c r="BA24" s="631"/>
      <c r="BB24" s="631"/>
      <c r="BC24" s="632"/>
      <c r="BD24" s="618">
        <v>15249983</v>
      </c>
      <c r="BE24" s="619"/>
      <c r="BF24" s="619"/>
      <c r="BG24" s="619"/>
      <c r="BH24" s="619"/>
      <c r="BI24" s="619"/>
      <c r="BJ24" s="619"/>
      <c r="BK24" s="620"/>
      <c r="BL24" s="621">
        <v>10.8</v>
      </c>
      <c r="BM24" s="621"/>
      <c r="BN24" s="621"/>
      <c r="BO24" s="621"/>
      <c r="BP24" s="622" t="s">
        <v>103</v>
      </c>
      <c r="BQ24" s="622"/>
      <c r="BR24" s="622"/>
      <c r="BS24" s="622"/>
      <c r="BT24" s="622"/>
      <c r="BU24" s="622"/>
      <c r="BV24" s="622"/>
      <c r="BW24" s="626"/>
      <c r="BY24" s="630" t="s">
        <v>241</v>
      </c>
      <c r="BZ24" s="631"/>
      <c r="CA24" s="631"/>
      <c r="CB24" s="631"/>
      <c r="CC24" s="631"/>
      <c r="CD24" s="631"/>
      <c r="CE24" s="631"/>
      <c r="CF24" s="631"/>
      <c r="CG24" s="631"/>
      <c r="CH24" s="631"/>
      <c r="CI24" s="631"/>
      <c r="CJ24" s="631"/>
      <c r="CK24" s="631"/>
      <c r="CL24" s="632"/>
      <c r="CM24" s="618">
        <v>20054204</v>
      </c>
      <c r="CN24" s="619"/>
      <c r="CO24" s="619"/>
      <c r="CP24" s="619"/>
      <c r="CQ24" s="619"/>
      <c r="CR24" s="619"/>
      <c r="CS24" s="619"/>
      <c r="CT24" s="620"/>
      <c r="CU24" s="621">
        <v>4.0999999999999996</v>
      </c>
      <c r="CV24" s="621"/>
      <c r="CW24" s="621"/>
      <c r="CX24" s="621"/>
      <c r="CY24" s="627" t="s">
        <v>103</v>
      </c>
      <c r="CZ24" s="619"/>
      <c r="DA24" s="619"/>
      <c r="DB24" s="619"/>
      <c r="DC24" s="619"/>
      <c r="DD24" s="619"/>
      <c r="DE24" s="619"/>
      <c r="DF24" s="619"/>
      <c r="DG24" s="619"/>
      <c r="DH24" s="619"/>
      <c r="DI24" s="619"/>
      <c r="DJ24" s="619"/>
      <c r="DK24" s="620"/>
      <c r="DL24" s="627">
        <v>20054204</v>
      </c>
      <c r="DM24" s="619"/>
      <c r="DN24" s="619"/>
      <c r="DO24" s="619"/>
      <c r="DP24" s="619"/>
      <c r="DQ24" s="619"/>
      <c r="DR24" s="619"/>
      <c r="DS24" s="619"/>
      <c r="DT24" s="619"/>
      <c r="DU24" s="619"/>
      <c r="DV24" s="619"/>
      <c r="DW24" s="619"/>
      <c r="DX24" s="628"/>
    </row>
    <row r="25" spans="2:128" ht="11.25" customHeight="1">
      <c r="B25" s="615" t="s">
        <v>242</v>
      </c>
      <c r="C25" s="616"/>
      <c r="D25" s="616"/>
      <c r="E25" s="616"/>
      <c r="F25" s="616"/>
      <c r="G25" s="616"/>
      <c r="H25" s="616"/>
      <c r="I25" s="616"/>
      <c r="J25" s="616"/>
      <c r="K25" s="616"/>
      <c r="L25" s="616"/>
      <c r="M25" s="616"/>
      <c r="N25" s="616"/>
      <c r="O25" s="616"/>
      <c r="P25" s="616"/>
      <c r="Q25" s="617"/>
      <c r="R25" s="618" t="s">
        <v>103</v>
      </c>
      <c r="S25" s="619"/>
      <c r="T25" s="619"/>
      <c r="U25" s="619"/>
      <c r="V25" s="619"/>
      <c r="W25" s="619"/>
      <c r="X25" s="619"/>
      <c r="Y25" s="620"/>
      <c r="Z25" s="623" t="s">
        <v>103</v>
      </c>
      <c r="AA25" s="624"/>
      <c r="AB25" s="624"/>
      <c r="AC25" s="629"/>
      <c r="AD25" s="627" t="s">
        <v>103</v>
      </c>
      <c r="AE25" s="619"/>
      <c r="AF25" s="619"/>
      <c r="AG25" s="619"/>
      <c r="AH25" s="619"/>
      <c r="AI25" s="619"/>
      <c r="AJ25" s="619"/>
      <c r="AK25" s="620"/>
      <c r="AL25" s="623" t="s">
        <v>103</v>
      </c>
      <c r="AM25" s="624"/>
      <c r="AN25" s="624"/>
      <c r="AO25" s="625"/>
      <c r="AP25" s="630" t="s">
        <v>243</v>
      </c>
      <c r="AQ25" s="631"/>
      <c r="AR25" s="631"/>
      <c r="AS25" s="631"/>
      <c r="AT25" s="631"/>
      <c r="AU25" s="631"/>
      <c r="AV25" s="631"/>
      <c r="AW25" s="631"/>
      <c r="AX25" s="631"/>
      <c r="AY25" s="631"/>
      <c r="AZ25" s="631"/>
      <c r="BA25" s="631"/>
      <c r="BB25" s="631"/>
      <c r="BC25" s="632"/>
      <c r="BD25" s="618">
        <v>820</v>
      </c>
      <c r="BE25" s="619"/>
      <c r="BF25" s="619"/>
      <c r="BG25" s="619"/>
      <c r="BH25" s="619"/>
      <c r="BI25" s="619"/>
      <c r="BJ25" s="619"/>
      <c r="BK25" s="620"/>
      <c r="BL25" s="621">
        <v>0</v>
      </c>
      <c r="BM25" s="621"/>
      <c r="BN25" s="621"/>
      <c r="BO25" s="621"/>
      <c r="BP25" s="622" t="s">
        <v>103</v>
      </c>
      <c r="BQ25" s="622"/>
      <c r="BR25" s="622"/>
      <c r="BS25" s="622"/>
      <c r="BT25" s="622"/>
      <c r="BU25" s="622"/>
      <c r="BV25" s="622"/>
      <c r="BW25" s="626"/>
      <c r="BY25" s="630" t="s">
        <v>244</v>
      </c>
      <c r="BZ25" s="631"/>
      <c r="CA25" s="631"/>
      <c r="CB25" s="631"/>
      <c r="CC25" s="631"/>
      <c r="CD25" s="631"/>
      <c r="CE25" s="631"/>
      <c r="CF25" s="631"/>
      <c r="CG25" s="631"/>
      <c r="CH25" s="631"/>
      <c r="CI25" s="631"/>
      <c r="CJ25" s="631"/>
      <c r="CK25" s="631"/>
      <c r="CL25" s="632"/>
      <c r="CM25" s="618">
        <v>624910</v>
      </c>
      <c r="CN25" s="619"/>
      <c r="CO25" s="619"/>
      <c r="CP25" s="619"/>
      <c r="CQ25" s="619"/>
      <c r="CR25" s="619"/>
      <c r="CS25" s="619"/>
      <c r="CT25" s="620"/>
      <c r="CU25" s="621">
        <v>0.1</v>
      </c>
      <c r="CV25" s="621"/>
      <c r="CW25" s="621"/>
      <c r="CX25" s="621"/>
      <c r="CY25" s="627" t="s">
        <v>103</v>
      </c>
      <c r="CZ25" s="619"/>
      <c r="DA25" s="619"/>
      <c r="DB25" s="619"/>
      <c r="DC25" s="619"/>
      <c r="DD25" s="619"/>
      <c r="DE25" s="619"/>
      <c r="DF25" s="619"/>
      <c r="DG25" s="619"/>
      <c r="DH25" s="619"/>
      <c r="DI25" s="619"/>
      <c r="DJ25" s="619"/>
      <c r="DK25" s="620"/>
      <c r="DL25" s="627">
        <v>624910</v>
      </c>
      <c r="DM25" s="619"/>
      <c r="DN25" s="619"/>
      <c r="DO25" s="619"/>
      <c r="DP25" s="619"/>
      <c r="DQ25" s="619"/>
      <c r="DR25" s="619"/>
      <c r="DS25" s="619"/>
      <c r="DT25" s="619"/>
      <c r="DU25" s="619"/>
      <c r="DV25" s="619"/>
      <c r="DW25" s="619"/>
      <c r="DX25" s="628"/>
    </row>
    <row r="26" spans="2:128" ht="11.25" customHeight="1">
      <c r="B26" s="615" t="s">
        <v>245</v>
      </c>
      <c r="C26" s="616"/>
      <c r="D26" s="616"/>
      <c r="E26" s="616"/>
      <c r="F26" s="616"/>
      <c r="G26" s="616"/>
      <c r="H26" s="616"/>
      <c r="I26" s="616"/>
      <c r="J26" s="616"/>
      <c r="K26" s="616"/>
      <c r="L26" s="616"/>
      <c r="M26" s="616"/>
      <c r="N26" s="616"/>
      <c r="O26" s="616"/>
      <c r="P26" s="616"/>
      <c r="Q26" s="617"/>
      <c r="R26" s="618">
        <v>1513169</v>
      </c>
      <c r="S26" s="619"/>
      <c r="T26" s="619"/>
      <c r="U26" s="619"/>
      <c r="V26" s="619"/>
      <c r="W26" s="619"/>
      <c r="X26" s="619"/>
      <c r="Y26" s="620"/>
      <c r="Z26" s="623">
        <v>0.3</v>
      </c>
      <c r="AA26" s="624"/>
      <c r="AB26" s="624"/>
      <c r="AC26" s="629"/>
      <c r="AD26" s="627">
        <v>53696</v>
      </c>
      <c r="AE26" s="619"/>
      <c r="AF26" s="619"/>
      <c r="AG26" s="619"/>
      <c r="AH26" s="619"/>
      <c r="AI26" s="619"/>
      <c r="AJ26" s="619"/>
      <c r="AK26" s="620"/>
      <c r="AL26" s="623">
        <v>0</v>
      </c>
      <c r="AM26" s="624"/>
      <c r="AN26" s="624"/>
      <c r="AO26" s="625"/>
      <c r="AP26" s="630" t="s">
        <v>246</v>
      </c>
      <c r="AQ26" s="631"/>
      <c r="AR26" s="631"/>
      <c r="AS26" s="631"/>
      <c r="AT26" s="631"/>
      <c r="AU26" s="631"/>
      <c r="AV26" s="631"/>
      <c r="AW26" s="631"/>
      <c r="AX26" s="631"/>
      <c r="AY26" s="631"/>
      <c r="AZ26" s="631"/>
      <c r="BA26" s="631"/>
      <c r="BB26" s="631"/>
      <c r="BC26" s="632"/>
      <c r="BD26" s="618" t="s">
        <v>103</v>
      </c>
      <c r="BE26" s="619"/>
      <c r="BF26" s="619"/>
      <c r="BG26" s="619"/>
      <c r="BH26" s="619"/>
      <c r="BI26" s="619"/>
      <c r="BJ26" s="619"/>
      <c r="BK26" s="620"/>
      <c r="BL26" s="621" t="s">
        <v>103</v>
      </c>
      <c r="BM26" s="621"/>
      <c r="BN26" s="621"/>
      <c r="BO26" s="621"/>
      <c r="BP26" s="622" t="s">
        <v>103</v>
      </c>
      <c r="BQ26" s="622"/>
      <c r="BR26" s="622"/>
      <c r="BS26" s="622"/>
      <c r="BT26" s="622"/>
      <c r="BU26" s="622"/>
      <c r="BV26" s="622"/>
      <c r="BW26" s="626"/>
      <c r="BY26" s="630" t="s">
        <v>247</v>
      </c>
      <c r="BZ26" s="631"/>
      <c r="CA26" s="631"/>
      <c r="CB26" s="631"/>
      <c r="CC26" s="631"/>
      <c r="CD26" s="631"/>
      <c r="CE26" s="631"/>
      <c r="CF26" s="631"/>
      <c r="CG26" s="631"/>
      <c r="CH26" s="631"/>
      <c r="CI26" s="631"/>
      <c r="CJ26" s="631"/>
      <c r="CK26" s="631"/>
      <c r="CL26" s="632"/>
      <c r="CM26" s="618" t="s">
        <v>103</v>
      </c>
      <c r="CN26" s="619"/>
      <c r="CO26" s="619"/>
      <c r="CP26" s="619"/>
      <c r="CQ26" s="619"/>
      <c r="CR26" s="619"/>
      <c r="CS26" s="619"/>
      <c r="CT26" s="620"/>
      <c r="CU26" s="621" t="s">
        <v>103</v>
      </c>
      <c r="CV26" s="621"/>
      <c r="CW26" s="621"/>
      <c r="CX26" s="621"/>
      <c r="CY26" s="627" t="s">
        <v>103</v>
      </c>
      <c r="CZ26" s="619"/>
      <c r="DA26" s="619"/>
      <c r="DB26" s="619"/>
      <c r="DC26" s="619"/>
      <c r="DD26" s="619"/>
      <c r="DE26" s="619"/>
      <c r="DF26" s="619"/>
      <c r="DG26" s="619"/>
      <c r="DH26" s="619"/>
      <c r="DI26" s="619"/>
      <c r="DJ26" s="619"/>
      <c r="DK26" s="620"/>
      <c r="DL26" s="627" t="s">
        <v>103</v>
      </c>
      <c r="DM26" s="619"/>
      <c r="DN26" s="619"/>
      <c r="DO26" s="619"/>
      <c r="DP26" s="619"/>
      <c r="DQ26" s="619"/>
      <c r="DR26" s="619"/>
      <c r="DS26" s="619"/>
      <c r="DT26" s="619"/>
      <c r="DU26" s="619"/>
      <c r="DV26" s="619"/>
      <c r="DW26" s="619"/>
      <c r="DX26" s="628"/>
    </row>
    <row r="27" spans="2:128" ht="11.25" customHeight="1">
      <c r="B27" s="615" t="s">
        <v>248</v>
      </c>
      <c r="C27" s="616"/>
      <c r="D27" s="616"/>
      <c r="E27" s="616"/>
      <c r="F27" s="616"/>
      <c r="G27" s="616"/>
      <c r="H27" s="616"/>
      <c r="I27" s="616"/>
      <c r="J27" s="616"/>
      <c r="K27" s="616"/>
      <c r="L27" s="616"/>
      <c r="M27" s="616"/>
      <c r="N27" s="616"/>
      <c r="O27" s="616"/>
      <c r="P27" s="616"/>
      <c r="Q27" s="617"/>
      <c r="R27" s="618">
        <v>375776</v>
      </c>
      <c r="S27" s="619"/>
      <c r="T27" s="619"/>
      <c r="U27" s="619"/>
      <c r="V27" s="619"/>
      <c r="W27" s="619"/>
      <c r="X27" s="619"/>
      <c r="Y27" s="620"/>
      <c r="Z27" s="623">
        <v>0.1</v>
      </c>
      <c r="AA27" s="624"/>
      <c r="AB27" s="624"/>
      <c r="AC27" s="629"/>
      <c r="AD27" s="627" t="s">
        <v>103</v>
      </c>
      <c r="AE27" s="619"/>
      <c r="AF27" s="619"/>
      <c r="AG27" s="619"/>
      <c r="AH27" s="619"/>
      <c r="AI27" s="619"/>
      <c r="AJ27" s="619"/>
      <c r="AK27" s="620"/>
      <c r="AL27" s="623" t="s">
        <v>103</v>
      </c>
      <c r="AM27" s="624"/>
      <c r="AN27" s="624"/>
      <c r="AO27" s="625"/>
      <c r="AP27" s="630" t="s">
        <v>249</v>
      </c>
      <c r="AQ27" s="631"/>
      <c r="AR27" s="631"/>
      <c r="AS27" s="631"/>
      <c r="AT27" s="631"/>
      <c r="AU27" s="631"/>
      <c r="AV27" s="631"/>
      <c r="AW27" s="631"/>
      <c r="AX27" s="631"/>
      <c r="AY27" s="631"/>
      <c r="AZ27" s="631"/>
      <c r="BA27" s="631"/>
      <c r="BB27" s="631"/>
      <c r="BC27" s="632"/>
      <c r="BD27" s="618" t="s">
        <v>103</v>
      </c>
      <c r="BE27" s="619"/>
      <c r="BF27" s="619"/>
      <c r="BG27" s="619"/>
      <c r="BH27" s="619"/>
      <c r="BI27" s="619"/>
      <c r="BJ27" s="619"/>
      <c r="BK27" s="620"/>
      <c r="BL27" s="621" t="s">
        <v>103</v>
      </c>
      <c r="BM27" s="621"/>
      <c r="BN27" s="621"/>
      <c r="BO27" s="621"/>
      <c r="BP27" s="622" t="s">
        <v>103</v>
      </c>
      <c r="BQ27" s="622"/>
      <c r="BR27" s="622"/>
      <c r="BS27" s="622"/>
      <c r="BT27" s="622"/>
      <c r="BU27" s="622"/>
      <c r="BV27" s="622"/>
      <c r="BW27" s="626"/>
      <c r="BY27" s="630" t="s">
        <v>250</v>
      </c>
      <c r="BZ27" s="631"/>
      <c r="CA27" s="631"/>
      <c r="CB27" s="631"/>
      <c r="CC27" s="631"/>
      <c r="CD27" s="631"/>
      <c r="CE27" s="631"/>
      <c r="CF27" s="631"/>
      <c r="CG27" s="631"/>
      <c r="CH27" s="631"/>
      <c r="CI27" s="631"/>
      <c r="CJ27" s="631"/>
      <c r="CK27" s="631"/>
      <c r="CL27" s="632"/>
      <c r="CM27" s="618">
        <v>881440</v>
      </c>
      <c r="CN27" s="619"/>
      <c r="CO27" s="619"/>
      <c r="CP27" s="619"/>
      <c r="CQ27" s="619"/>
      <c r="CR27" s="619"/>
      <c r="CS27" s="619"/>
      <c r="CT27" s="620"/>
      <c r="CU27" s="621">
        <v>0.2</v>
      </c>
      <c r="CV27" s="621"/>
      <c r="CW27" s="621"/>
      <c r="CX27" s="621"/>
      <c r="CY27" s="627" t="s">
        <v>103</v>
      </c>
      <c r="CZ27" s="619"/>
      <c r="DA27" s="619"/>
      <c r="DB27" s="619"/>
      <c r="DC27" s="619"/>
      <c r="DD27" s="619"/>
      <c r="DE27" s="619"/>
      <c r="DF27" s="619"/>
      <c r="DG27" s="619"/>
      <c r="DH27" s="619"/>
      <c r="DI27" s="619"/>
      <c r="DJ27" s="619"/>
      <c r="DK27" s="620"/>
      <c r="DL27" s="627">
        <v>881440</v>
      </c>
      <c r="DM27" s="619"/>
      <c r="DN27" s="619"/>
      <c r="DO27" s="619"/>
      <c r="DP27" s="619"/>
      <c r="DQ27" s="619"/>
      <c r="DR27" s="619"/>
      <c r="DS27" s="619"/>
      <c r="DT27" s="619"/>
      <c r="DU27" s="619"/>
      <c r="DV27" s="619"/>
      <c r="DW27" s="619"/>
      <c r="DX27" s="628"/>
    </row>
    <row r="28" spans="2:128" ht="11.25" customHeight="1">
      <c r="B28" s="615" t="s">
        <v>251</v>
      </c>
      <c r="C28" s="616"/>
      <c r="D28" s="616"/>
      <c r="E28" s="616"/>
      <c r="F28" s="616"/>
      <c r="G28" s="616"/>
      <c r="H28" s="616"/>
      <c r="I28" s="616"/>
      <c r="J28" s="616"/>
      <c r="K28" s="616"/>
      <c r="L28" s="616"/>
      <c r="M28" s="616"/>
      <c r="N28" s="616"/>
      <c r="O28" s="616"/>
      <c r="P28" s="616"/>
      <c r="Q28" s="617"/>
      <c r="R28" s="618">
        <v>9708532</v>
      </c>
      <c r="S28" s="619"/>
      <c r="T28" s="619"/>
      <c r="U28" s="619"/>
      <c r="V28" s="619"/>
      <c r="W28" s="619"/>
      <c r="X28" s="619"/>
      <c r="Y28" s="620"/>
      <c r="Z28" s="623">
        <v>2</v>
      </c>
      <c r="AA28" s="624"/>
      <c r="AB28" s="624"/>
      <c r="AC28" s="629"/>
      <c r="AD28" s="627" t="s">
        <v>103</v>
      </c>
      <c r="AE28" s="619"/>
      <c r="AF28" s="619"/>
      <c r="AG28" s="619"/>
      <c r="AH28" s="619"/>
      <c r="AI28" s="619"/>
      <c r="AJ28" s="619"/>
      <c r="AK28" s="620"/>
      <c r="AL28" s="623" t="s">
        <v>103</v>
      </c>
      <c r="AM28" s="624"/>
      <c r="AN28" s="624"/>
      <c r="AO28" s="625"/>
      <c r="AP28" s="630" t="s">
        <v>252</v>
      </c>
      <c r="AQ28" s="631"/>
      <c r="AR28" s="631"/>
      <c r="AS28" s="631"/>
      <c r="AT28" s="631"/>
      <c r="AU28" s="631"/>
      <c r="AV28" s="631"/>
      <c r="AW28" s="631"/>
      <c r="AX28" s="631"/>
      <c r="AY28" s="631"/>
      <c r="AZ28" s="631"/>
      <c r="BA28" s="631"/>
      <c r="BB28" s="631"/>
      <c r="BC28" s="632"/>
      <c r="BD28" s="618">
        <v>152506</v>
      </c>
      <c r="BE28" s="619"/>
      <c r="BF28" s="619"/>
      <c r="BG28" s="619"/>
      <c r="BH28" s="619"/>
      <c r="BI28" s="619"/>
      <c r="BJ28" s="619"/>
      <c r="BK28" s="620"/>
      <c r="BL28" s="621">
        <v>0.1</v>
      </c>
      <c r="BM28" s="621"/>
      <c r="BN28" s="621"/>
      <c r="BO28" s="621"/>
      <c r="BP28" s="622" t="s">
        <v>103</v>
      </c>
      <c r="BQ28" s="622"/>
      <c r="BR28" s="622"/>
      <c r="BS28" s="622"/>
      <c r="BT28" s="622"/>
      <c r="BU28" s="622"/>
      <c r="BV28" s="622"/>
      <c r="BW28" s="626"/>
      <c r="BY28" s="630" t="s">
        <v>253</v>
      </c>
      <c r="BZ28" s="631"/>
      <c r="CA28" s="631"/>
      <c r="CB28" s="631"/>
      <c r="CC28" s="631"/>
      <c r="CD28" s="631"/>
      <c r="CE28" s="631"/>
      <c r="CF28" s="631"/>
      <c r="CG28" s="631"/>
      <c r="CH28" s="631"/>
      <c r="CI28" s="631"/>
      <c r="CJ28" s="631"/>
      <c r="CK28" s="631"/>
      <c r="CL28" s="632"/>
      <c r="CM28" s="618" t="s">
        <v>103</v>
      </c>
      <c r="CN28" s="619"/>
      <c r="CO28" s="619"/>
      <c r="CP28" s="619"/>
      <c r="CQ28" s="619"/>
      <c r="CR28" s="619"/>
      <c r="CS28" s="619"/>
      <c r="CT28" s="620"/>
      <c r="CU28" s="621" t="s">
        <v>103</v>
      </c>
      <c r="CV28" s="621"/>
      <c r="CW28" s="621"/>
      <c r="CX28" s="621"/>
      <c r="CY28" s="627" t="s">
        <v>103</v>
      </c>
      <c r="CZ28" s="619"/>
      <c r="DA28" s="619"/>
      <c r="DB28" s="619"/>
      <c r="DC28" s="619"/>
      <c r="DD28" s="619"/>
      <c r="DE28" s="619"/>
      <c r="DF28" s="619"/>
      <c r="DG28" s="619"/>
      <c r="DH28" s="619"/>
      <c r="DI28" s="619"/>
      <c r="DJ28" s="619"/>
      <c r="DK28" s="620"/>
      <c r="DL28" s="627" t="s">
        <v>103</v>
      </c>
      <c r="DM28" s="619"/>
      <c r="DN28" s="619"/>
      <c r="DO28" s="619"/>
      <c r="DP28" s="619"/>
      <c r="DQ28" s="619"/>
      <c r="DR28" s="619"/>
      <c r="DS28" s="619"/>
      <c r="DT28" s="619"/>
      <c r="DU28" s="619"/>
      <c r="DV28" s="619"/>
      <c r="DW28" s="619"/>
      <c r="DX28" s="628"/>
    </row>
    <row r="29" spans="2:128" ht="11.25" customHeight="1">
      <c r="B29" s="615" t="s">
        <v>254</v>
      </c>
      <c r="C29" s="616"/>
      <c r="D29" s="616"/>
      <c r="E29" s="616"/>
      <c r="F29" s="616"/>
      <c r="G29" s="616"/>
      <c r="H29" s="616"/>
      <c r="I29" s="616"/>
      <c r="J29" s="616"/>
      <c r="K29" s="616"/>
      <c r="L29" s="616"/>
      <c r="M29" s="616"/>
      <c r="N29" s="616"/>
      <c r="O29" s="616"/>
      <c r="P29" s="616"/>
      <c r="Q29" s="617"/>
      <c r="R29" s="618">
        <v>8866154</v>
      </c>
      <c r="S29" s="619"/>
      <c r="T29" s="619"/>
      <c r="U29" s="619"/>
      <c r="V29" s="619"/>
      <c r="W29" s="619"/>
      <c r="X29" s="619"/>
      <c r="Y29" s="620"/>
      <c r="Z29" s="623">
        <v>1.8</v>
      </c>
      <c r="AA29" s="624"/>
      <c r="AB29" s="624"/>
      <c r="AC29" s="629"/>
      <c r="AD29" s="627" t="s">
        <v>103</v>
      </c>
      <c r="AE29" s="619"/>
      <c r="AF29" s="619"/>
      <c r="AG29" s="619"/>
      <c r="AH29" s="619"/>
      <c r="AI29" s="619"/>
      <c r="AJ29" s="619"/>
      <c r="AK29" s="620"/>
      <c r="AL29" s="623" t="s">
        <v>103</v>
      </c>
      <c r="AM29" s="624"/>
      <c r="AN29" s="624"/>
      <c r="AO29" s="625"/>
      <c r="AP29" s="630" t="s">
        <v>255</v>
      </c>
      <c r="AQ29" s="631"/>
      <c r="AR29" s="631"/>
      <c r="AS29" s="631"/>
      <c r="AT29" s="631"/>
      <c r="AU29" s="631"/>
      <c r="AV29" s="631"/>
      <c r="AW29" s="631"/>
      <c r="AX29" s="631"/>
      <c r="AY29" s="631"/>
      <c r="AZ29" s="631"/>
      <c r="BA29" s="631"/>
      <c r="BB29" s="631"/>
      <c r="BC29" s="632"/>
      <c r="BD29" s="618">
        <v>11655</v>
      </c>
      <c r="BE29" s="619"/>
      <c r="BF29" s="619"/>
      <c r="BG29" s="619"/>
      <c r="BH29" s="619"/>
      <c r="BI29" s="619"/>
      <c r="BJ29" s="619"/>
      <c r="BK29" s="620"/>
      <c r="BL29" s="621">
        <v>0</v>
      </c>
      <c r="BM29" s="621"/>
      <c r="BN29" s="621"/>
      <c r="BO29" s="621"/>
      <c r="BP29" s="622" t="s">
        <v>103</v>
      </c>
      <c r="BQ29" s="622"/>
      <c r="BR29" s="622"/>
      <c r="BS29" s="622"/>
      <c r="BT29" s="622"/>
      <c r="BU29" s="622"/>
      <c r="BV29" s="622"/>
      <c r="BW29" s="626"/>
      <c r="BY29" s="630" t="s">
        <v>256</v>
      </c>
      <c r="BZ29" s="633"/>
      <c r="CA29" s="633"/>
      <c r="CB29" s="633"/>
      <c r="CC29" s="633"/>
      <c r="CD29" s="633"/>
      <c r="CE29" s="633"/>
      <c r="CF29" s="633"/>
      <c r="CG29" s="633"/>
      <c r="CH29" s="633"/>
      <c r="CI29" s="633"/>
      <c r="CJ29" s="633"/>
      <c r="CK29" s="633"/>
      <c r="CL29" s="632"/>
      <c r="CM29" s="618" t="s">
        <v>103</v>
      </c>
      <c r="CN29" s="619"/>
      <c r="CO29" s="619"/>
      <c r="CP29" s="619"/>
      <c r="CQ29" s="619"/>
      <c r="CR29" s="619"/>
      <c r="CS29" s="619"/>
      <c r="CT29" s="620"/>
      <c r="CU29" s="621" t="s">
        <v>103</v>
      </c>
      <c r="CV29" s="621"/>
      <c r="CW29" s="621"/>
      <c r="CX29" s="621"/>
      <c r="CY29" s="627" t="s">
        <v>103</v>
      </c>
      <c r="CZ29" s="619"/>
      <c r="DA29" s="619"/>
      <c r="DB29" s="619"/>
      <c r="DC29" s="619"/>
      <c r="DD29" s="619"/>
      <c r="DE29" s="619"/>
      <c r="DF29" s="619"/>
      <c r="DG29" s="619"/>
      <c r="DH29" s="619"/>
      <c r="DI29" s="619"/>
      <c r="DJ29" s="619"/>
      <c r="DK29" s="620"/>
      <c r="DL29" s="627" t="s">
        <v>103</v>
      </c>
      <c r="DM29" s="619"/>
      <c r="DN29" s="619"/>
      <c r="DO29" s="619"/>
      <c r="DP29" s="619"/>
      <c r="DQ29" s="619"/>
      <c r="DR29" s="619"/>
      <c r="DS29" s="619"/>
      <c r="DT29" s="619"/>
      <c r="DU29" s="619"/>
      <c r="DV29" s="619"/>
      <c r="DW29" s="619"/>
      <c r="DX29" s="628"/>
    </row>
    <row r="30" spans="2:128" ht="11.25" customHeight="1">
      <c r="B30" s="615" t="s">
        <v>257</v>
      </c>
      <c r="C30" s="616"/>
      <c r="D30" s="616"/>
      <c r="E30" s="616"/>
      <c r="F30" s="616"/>
      <c r="G30" s="616"/>
      <c r="H30" s="616"/>
      <c r="I30" s="616"/>
      <c r="J30" s="616"/>
      <c r="K30" s="616"/>
      <c r="L30" s="616"/>
      <c r="M30" s="616"/>
      <c r="N30" s="616"/>
      <c r="O30" s="616"/>
      <c r="P30" s="616"/>
      <c r="Q30" s="617"/>
      <c r="R30" s="618">
        <v>12919609</v>
      </c>
      <c r="S30" s="619"/>
      <c r="T30" s="619"/>
      <c r="U30" s="619"/>
      <c r="V30" s="619"/>
      <c r="W30" s="619"/>
      <c r="X30" s="619"/>
      <c r="Y30" s="620"/>
      <c r="Z30" s="623">
        <v>2.6</v>
      </c>
      <c r="AA30" s="624"/>
      <c r="AB30" s="624"/>
      <c r="AC30" s="629"/>
      <c r="AD30" s="627">
        <v>73800</v>
      </c>
      <c r="AE30" s="619"/>
      <c r="AF30" s="619"/>
      <c r="AG30" s="619"/>
      <c r="AH30" s="619"/>
      <c r="AI30" s="619"/>
      <c r="AJ30" s="619"/>
      <c r="AK30" s="620"/>
      <c r="AL30" s="623">
        <v>0</v>
      </c>
      <c r="AM30" s="624"/>
      <c r="AN30" s="624"/>
      <c r="AO30" s="625"/>
      <c r="AP30" s="630" t="s">
        <v>258</v>
      </c>
      <c r="AQ30" s="631"/>
      <c r="AR30" s="631"/>
      <c r="AS30" s="631"/>
      <c r="AT30" s="631"/>
      <c r="AU30" s="631"/>
      <c r="AV30" s="631"/>
      <c r="AW30" s="631"/>
      <c r="AX30" s="631"/>
      <c r="AY30" s="631"/>
      <c r="AZ30" s="631"/>
      <c r="BA30" s="631"/>
      <c r="BB30" s="631"/>
      <c r="BC30" s="632"/>
      <c r="BD30" s="618">
        <v>11655</v>
      </c>
      <c r="BE30" s="619"/>
      <c r="BF30" s="619"/>
      <c r="BG30" s="619"/>
      <c r="BH30" s="619"/>
      <c r="BI30" s="619"/>
      <c r="BJ30" s="619"/>
      <c r="BK30" s="620"/>
      <c r="BL30" s="621">
        <v>0</v>
      </c>
      <c r="BM30" s="621"/>
      <c r="BN30" s="621"/>
      <c r="BO30" s="621"/>
      <c r="BP30" s="622" t="s">
        <v>103</v>
      </c>
      <c r="BQ30" s="622"/>
      <c r="BR30" s="622"/>
      <c r="BS30" s="622"/>
      <c r="BT30" s="622"/>
      <c r="BU30" s="622"/>
      <c r="BV30" s="622"/>
      <c r="BW30" s="626"/>
      <c r="BY30" s="615" t="s">
        <v>259</v>
      </c>
      <c r="BZ30" s="616"/>
      <c r="CA30" s="616"/>
      <c r="CB30" s="616"/>
      <c r="CC30" s="616"/>
      <c r="CD30" s="616"/>
      <c r="CE30" s="616"/>
      <c r="CF30" s="616"/>
      <c r="CG30" s="616"/>
      <c r="CH30" s="616"/>
      <c r="CI30" s="616"/>
      <c r="CJ30" s="616"/>
      <c r="CK30" s="616"/>
      <c r="CL30" s="617"/>
      <c r="CM30" s="618">
        <v>486336035</v>
      </c>
      <c r="CN30" s="619"/>
      <c r="CO30" s="619"/>
      <c r="CP30" s="619"/>
      <c r="CQ30" s="619"/>
      <c r="CR30" s="619"/>
      <c r="CS30" s="619"/>
      <c r="CT30" s="620"/>
      <c r="CU30" s="621">
        <v>100</v>
      </c>
      <c r="CV30" s="621"/>
      <c r="CW30" s="621"/>
      <c r="CX30" s="621"/>
      <c r="CY30" s="627">
        <v>70658487</v>
      </c>
      <c r="CZ30" s="619"/>
      <c r="DA30" s="619"/>
      <c r="DB30" s="619"/>
      <c r="DC30" s="619"/>
      <c r="DD30" s="619"/>
      <c r="DE30" s="619"/>
      <c r="DF30" s="619"/>
      <c r="DG30" s="619"/>
      <c r="DH30" s="619"/>
      <c r="DI30" s="619"/>
      <c r="DJ30" s="619"/>
      <c r="DK30" s="620"/>
      <c r="DL30" s="627">
        <v>350469933</v>
      </c>
      <c r="DM30" s="619"/>
      <c r="DN30" s="619"/>
      <c r="DO30" s="619"/>
      <c r="DP30" s="619"/>
      <c r="DQ30" s="619"/>
      <c r="DR30" s="619"/>
      <c r="DS30" s="619"/>
      <c r="DT30" s="619"/>
      <c r="DU30" s="619"/>
      <c r="DV30" s="619"/>
      <c r="DW30" s="619"/>
      <c r="DX30" s="628"/>
    </row>
    <row r="31" spans="2:128" ht="11.25" customHeight="1">
      <c r="B31" s="615" t="s">
        <v>260</v>
      </c>
      <c r="C31" s="616"/>
      <c r="D31" s="616"/>
      <c r="E31" s="616"/>
      <c r="F31" s="616"/>
      <c r="G31" s="616"/>
      <c r="H31" s="616"/>
      <c r="I31" s="616"/>
      <c r="J31" s="616"/>
      <c r="K31" s="616"/>
      <c r="L31" s="616"/>
      <c r="M31" s="616"/>
      <c r="N31" s="616"/>
      <c r="O31" s="616"/>
      <c r="P31" s="616"/>
      <c r="Q31" s="617"/>
      <c r="R31" s="618">
        <v>75588186</v>
      </c>
      <c r="S31" s="619"/>
      <c r="T31" s="619"/>
      <c r="U31" s="619"/>
      <c r="V31" s="619"/>
      <c r="W31" s="619"/>
      <c r="X31" s="619"/>
      <c r="Y31" s="620"/>
      <c r="Z31" s="623">
        <v>15.3</v>
      </c>
      <c r="AA31" s="624"/>
      <c r="AB31" s="624"/>
      <c r="AC31" s="629"/>
      <c r="AD31" s="627" t="s">
        <v>103</v>
      </c>
      <c r="AE31" s="619"/>
      <c r="AF31" s="619"/>
      <c r="AG31" s="619"/>
      <c r="AH31" s="619"/>
      <c r="AI31" s="619"/>
      <c r="AJ31" s="619"/>
      <c r="AK31" s="620"/>
      <c r="AL31" s="623" t="s">
        <v>103</v>
      </c>
      <c r="AM31" s="624"/>
      <c r="AN31" s="624"/>
      <c r="AO31" s="625"/>
      <c r="AP31" s="630" t="s">
        <v>261</v>
      </c>
      <c r="AQ31" s="631"/>
      <c r="AR31" s="631"/>
      <c r="AS31" s="631"/>
      <c r="AT31" s="631"/>
      <c r="AU31" s="631"/>
      <c r="AV31" s="631"/>
      <c r="AW31" s="631"/>
      <c r="AX31" s="631"/>
      <c r="AY31" s="631"/>
      <c r="AZ31" s="631"/>
      <c r="BA31" s="631"/>
      <c r="BB31" s="631"/>
      <c r="BC31" s="632"/>
      <c r="BD31" s="618">
        <v>140851</v>
      </c>
      <c r="BE31" s="619"/>
      <c r="BF31" s="619"/>
      <c r="BG31" s="619"/>
      <c r="BH31" s="619"/>
      <c r="BI31" s="619"/>
      <c r="BJ31" s="619"/>
      <c r="BK31" s="620"/>
      <c r="BL31" s="621">
        <v>0.1</v>
      </c>
      <c r="BM31" s="621"/>
      <c r="BN31" s="621"/>
      <c r="BO31" s="621"/>
      <c r="BP31" s="622" t="s">
        <v>103</v>
      </c>
      <c r="BQ31" s="622"/>
      <c r="BR31" s="622"/>
      <c r="BS31" s="622"/>
      <c r="BT31" s="622"/>
      <c r="BU31" s="622"/>
      <c r="BV31" s="622"/>
      <c r="BW31" s="626"/>
      <c r="BY31" s="634"/>
      <c r="BZ31" s="635"/>
      <c r="CA31" s="635"/>
      <c r="CB31" s="635"/>
      <c r="CC31" s="635"/>
      <c r="CD31" s="635"/>
      <c r="CE31" s="635"/>
      <c r="CF31" s="635"/>
      <c r="CG31" s="635"/>
      <c r="CH31" s="635"/>
      <c r="CI31" s="635"/>
      <c r="CJ31" s="635"/>
      <c r="CK31" s="635"/>
      <c r="CL31" s="636"/>
      <c r="CM31" s="618"/>
      <c r="CN31" s="619"/>
      <c r="CO31" s="619"/>
      <c r="CP31" s="619"/>
      <c r="CQ31" s="619"/>
      <c r="CR31" s="619"/>
      <c r="CS31" s="619"/>
      <c r="CT31" s="620"/>
      <c r="CU31" s="621"/>
      <c r="CV31" s="621"/>
      <c r="CW31" s="621"/>
      <c r="CX31" s="621"/>
      <c r="CY31" s="627"/>
      <c r="CZ31" s="619"/>
      <c r="DA31" s="619"/>
      <c r="DB31" s="619"/>
      <c r="DC31" s="619"/>
      <c r="DD31" s="619"/>
      <c r="DE31" s="619"/>
      <c r="DF31" s="619"/>
      <c r="DG31" s="619"/>
      <c r="DH31" s="619"/>
      <c r="DI31" s="619"/>
      <c r="DJ31" s="619"/>
      <c r="DK31" s="620"/>
      <c r="DL31" s="627"/>
      <c r="DM31" s="619"/>
      <c r="DN31" s="619"/>
      <c r="DO31" s="619"/>
      <c r="DP31" s="619"/>
      <c r="DQ31" s="619"/>
      <c r="DR31" s="619"/>
      <c r="DS31" s="619"/>
      <c r="DT31" s="619"/>
      <c r="DU31" s="619"/>
      <c r="DV31" s="619"/>
      <c r="DW31" s="619"/>
      <c r="DX31" s="628"/>
    </row>
    <row r="32" spans="2:128" ht="11.25" customHeight="1">
      <c r="B32" s="615" t="s">
        <v>262</v>
      </c>
      <c r="C32" s="616"/>
      <c r="D32" s="616"/>
      <c r="E32" s="616"/>
      <c r="F32" s="616"/>
      <c r="G32" s="616"/>
      <c r="H32" s="616"/>
      <c r="I32" s="616"/>
      <c r="J32" s="616"/>
      <c r="K32" s="616"/>
      <c r="L32" s="616"/>
      <c r="M32" s="616"/>
      <c r="N32" s="616"/>
      <c r="O32" s="616"/>
      <c r="P32" s="616"/>
      <c r="Q32" s="617"/>
      <c r="R32" s="618" t="s">
        <v>103</v>
      </c>
      <c r="S32" s="619"/>
      <c r="T32" s="619"/>
      <c r="U32" s="619"/>
      <c r="V32" s="619"/>
      <c r="W32" s="619"/>
      <c r="X32" s="619"/>
      <c r="Y32" s="620"/>
      <c r="Z32" s="623" t="s">
        <v>103</v>
      </c>
      <c r="AA32" s="624"/>
      <c r="AB32" s="624"/>
      <c r="AC32" s="629"/>
      <c r="AD32" s="627" t="s">
        <v>103</v>
      </c>
      <c r="AE32" s="619"/>
      <c r="AF32" s="619"/>
      <c r="AG32" s="619"/>
      <c r="AH32" s="619"/>
      <c r="AI32" s="619"/>
      <c r="AJ32" s="619"/>
      <c r="AK32" s="620"/>
      <c r="AL32" s="623" t="s">
        <v>103</v>
      </c>
      <c r="AM32" s="624"/>
      <c r="AN32" s="624"/>
      <c r="AO32" s="625"/>
      <c r="AP32" s="630" t="s">
        <v>263</v>
      </c>
      <c r="AQ32" s="631"/>
      <c r="AR32" s="631"/>
      <c r="AS32" s="631"/>
      <c r="AT32" s="631"/>
      <c r="AU32" s="631"/>
      <c r="AV32" s="631"/>
      <c r="AW32" s="631"/>
      <c r="AX32" s="631"/>
      <c r="AY32" s="631"/>
      <c r="AZ32" s="631"/>
      <c r="BA32" s="631"/>
      <c r="BB32" s="631"/>
      <c r="BC32" s="632"/>
      <c r="BD32" s="618">
        <v>4719</v>
      </c>
      <c r="BE32" s="619"/>
      <c r="BF32" s="619"/>
      <c r="BG32" s="619"/>
      <c r="BH32" s="619"/>
      <c r="BI32" s="619"/>
      <c r="BJ32" s="619"/>
      <c r="BK32" s="620"/>
      <c r="BL32" s="621">
        <v>0</v>
      </c>
      <c r="BM32" s="621"/>
      <c r="BN32" s="621"/>
      <c r="BO32" s="621"/>
      <c r="BP32" s="622" t="s">
        <v>103</v>
      </c>
      <c r="BQ32" s="622"/>
      <c r="BR32" s="622"/>
      <c r="BS32" s="622"/>
      <c r="BT32" s="622"/>
      <c r="BU32" s="622"/>
      <c r="BV32" s="622"/>
      <c r="BW32" s="626"/>
      <c r="BY32" s="600" t="s">
        <v>264</v>
      </c>
      <c r="BZ32" s="601"/>
      <c r="CA32" s="601"/>
      <c r="CB32" s="601"/>
      <c r="CC32" s="601"/>
      <c r="CD32" s="601"/>
      <c r="CE32" s="601"/>
      <c r="CF32" s="601"/>
      <c r="CG32" s="601"/>
      <c r="CH32" s="601"/>
      <c r="CI32" s="601"/>
      <c r="CJ32" s="601"/>
      <c r="CK32" s="601"/>
      <c r="CL32" s="601"/>
      <c r="CM32" s="601"/>
      <c r="CN32" s="601"/>
      <c r="CO32" s="601"/>
      <c r="CP32" s="601"/>
      <c r="CQ32" s="601"/>
      <c r="CR32" s="601"/>
      <c r="CS32" s="601"/>
      <c r="CT32" s="601"/>
      <c r="CU32" s="601"/>
      <c r="CV32" s="601"/>
      <c r="CW32" s="601"/>
      <c r="CX32" s="601"/>
      <c r="CY32" s="601"/>
      <c r="CZ32" s="601"/>
      <c r="DA32" s="601"/>
      <c r="DB32" s="601"/>
      <c r="DC32" s="601"/>
      <c r="DD32" s="601"/>
      <c r="DE32" s="601"/>
      <c r="DF32" s="601"/>
      <c r="DG32" s="601"/>
      <c r="DH32" s="601"/>
      <c r="DI32" s="601"/>
      <c r="DJ32" s="601"/>
      <c r="DK32" s="601"/>
      <c r="DL32" s="601"/>
      <c r="DM32" s="601"/>
      <c r="DN32" s="601"/>
      <c r="DO32" s="601"/>
      <c r="DP32" s="601"/>
      <c r="DQ32" s="601"/>
      <c r="DR32" s="601"/>
      <c r="DS32" s="601"/>
      <c r="DT32" s="601"/>
      <c r="DU32" s="601"/>
      <c r="DV32" s="601"/>
      <c r="DW32" s="601"/>
      <c r="DX32" s="602"/>
    </row>
    <row r="33" spans="2:128" ht="11.25" customHeight="1">
      <c r="B33" s="615" t="s">
        <v>265</v>
      </c>
      <c r="C33" s="616"/>
      <c r="D33" s="616"/>
      <c r="E33" s="616"/>
      <c r="F33" s="616"/>
      <c r="G33" s="616"/>
      <c r="H33" s="616"/>
      <c r="I33" s="616"/>
      <c r="J33" s="616"/>
      <c r="K33" s="616"/>
      <c r="L33" s="616"/>
      <c r="M33" s="616"/>
      <c r="N33" s="616"/>
      <c r="O33" s="616"/>
      <c r="P33" s="616"/>
      <c r="Q33" s="617"/>
      <c r="R33" s="618">
        <v>26836886</v>
      </c>
      <c r="S33" s="619"/>
      <c r="T33" s="619"/>
      <c r="U33" s="619"/>
      <c r="V33" s="619"/>
      <c r="W33" s="619"/>
      <c r="X33" s="619"/>
      <c r="Y33" s="620"/>
      <c r="Z33" s="623">
        <v>5.4</v>
      </c>
      <c r="AA33" s="624"/>
      <c r="AB33" s="624"/>
      <c r="AC33" s="629"/>
      <c r="AD33" s="627" t="s">
        <v>103</v>
      </c>
      <c r="AE33" s="619"/>
      <c r="AF33" s="619"/>
      <c r="AG33" s="619"/>
      <c r="AH33" s="619"/>
      <c r="AI33" s="619"/>
      <c r="AJ33" s="619"/>
      <c r="AK33" s="620"/>
      <c r="AL33" s="623" t="s">
        <v>103</v>
      </c>
      <c r="AM33" s="624"/>
      <c r="AN33" s="624"/>
      <c r="AO33" s="625"/>
      <c r="AP33" s="615" t="s">
        <v>139</v>
      </c>
      <c r="AQ33" s="616"/>
      <c r="AR33" s="616"/>
      <c r="AS33" s="616"/>
      <c r="AT33" s="616"/>
      <c r="AU33" s="616"/>
      <c r="AV33" s="616"/>
      <c r="AW33" s="616"/>
      <c r="AX33" s="616"/>
      <c r="AY33" s="616"/>
      <c r="AZ33" s="616"/>
      <c r="BA33" s="616"/>
      <c r="BB33" s="616"/>
      <c r="BC33" s="617"/>
      <c r="BD33" s="618">
        <v>141689963</v>
      </c>
      <c r="BE33" s="619"/>
      <c r="BF33" s="619"/>
      <c r="BG33" s="619"/>
      <c r="BH33" s="619"/>
      <c r="BI33" s="619"/>
      <c r="BJ33" s="619"/>
      <c r="BK33" s="620"/>
      <c r="BL33" s="621">
        <v>100</v>
      </c>
      <c r="BM33" s="621"/>
      <c r="BN33" s="621"/>
      <c r="BO33" s="621"/>
      <c r="BP33" s="622">
        <v>772444</v>
      </c>
      <c r="BQ33" s="622"/>
      <c r="BR33" s="622"/>
      <c r="BS33" s="622"/>
      <c r="BT33" s="622"/>
      <c r="BU33" s="622"/>
      <c r="BV33" s="622"/>
      <c r="BW33" s="626"/>
      <c r="BY33" s="600" t="s">
        <v>176</v>
      </c>
      <c r="BZ33" s="601"/>
      <c r="CA33" s="601"/>
      <c r="CB33" s="601"/>
      <c r="CC33" s="601"/>
      <c r="CD33" s="601"/>
      <c r="CE33" s="601"/>
      <c r="CF33" s="601"/>
      <c r="CG33" s="601"/>
      <c r="CH33" s="601"/>
      <c r="CI33" s="601"/>
      <c r="CJ33" s="601"/>
      <c r="CK33" s="601"/>
      <c r="CL33" s="602"/>
      <c r="CM33" s="600" t="s">
        <v>266</v>
      </c>
      <c r="CN33" s="601"/>
      <c r="CO33" s="601"/>
      <c r="CP33" s="601"/>
      <c r="CQ33" s="601"/>
      <c r="CR33" s="601"/>
      <c r="CS33" s="601"/>
      <c r="CT33" s="602"/>
      <c r="CU33" s="600" t="s">
        <v>267</v>
      </c>
      <c r="CV33" s="601"/>
      <c r="CW33" s="601"/>
      <c r="CX33" s="602"/>
      <c r="CY33" s="600" t="s">
        <v>268</v>
      </c>
      <c r="CZ33" s="601"/>
      <c r="DA33" s="601"/>
      <c r="DB33" s="601"/>
      <c r="DC33" s="601"/>
      <c r="DD33" s="601"/>
      <c r="DE33" s="601"/>
      <c r="DF33" s="602"/>
      <c r="DG33" s="637" t="s">
        <v>269</v>
      </c>
      <c r="DH33" s="638"/>
      <c r="DI33" s="638"/>
      <c r="DJ33" s="638"/>
      <c r="DK33" s="638"/>
      <c r="DL33" s="638"/>
      <c r="DM33" s="638"/>
      <c r="DN33" s="638"/>
      <c r="DO33" s="638"/>
      <c r="DP33" s="638"/>
      <c r="DQ33" s="639"/>
      <c r="DR33" s="600" t="s">
        <v>270</v>
      </c>
      <c r="DS33" s="601"/>
      <c r="DT33" s="601"/>
      <c r="DU33" s="601"/>
      <c r="DV33" s="601"/>
      <c r="DW33" s="601"/>
      <c r="DX33" s="602"/>
    </row>
    <row r="34" spans="2:128" ht="11.25" customHeight="1">
      <c r="B34" s="634" t="s">
        <v>271</v>
      </c>
      <c r="C34" s="635"/>
      <c r="D34" s="635"/>
      <c r="E34" s="635"/>
      <c r="F34" s="635"/>
      <c r="G34" s="635"/>
      <c r="H34" s="635"/>
      <c r="I34" s="635"/>
      <c r="J34" s="635"/>
      <c r="K34" s="635"/>
      <c r="L34" s="635"/>
      <c r="M34" s="635"/>
      <c r="N34" s="635"/>
      <c r="O34" s="635"/>
      <c r="P34" s="635"/>
      <c r="Q34" s="636"/>
      <c r="R34" s="618">
        <v>493578569</v>
      </c>
      <c r="S34" s="619"/>
      <c r="T34" s="619"/>
      <c r="U34" s="619"/>
      <c r="V34" s="619"/>
      <c r="W34" s="619"/>
      <c r="X34" s="619"/>
      <c r="Y34" s="620"/>
      <c r="Z34" s="621">
        <v>100</v>
      </c>
      <c r="AA34" s="621"/>
      <c r="AB34" s="621"/>
      <c r="AC34" s="621"/>
      <c r="AD34" s="622">
        <v>291051496</v>
      </c>
      <c r="AE34" s="622"/>
      <c r="AF34" s="622"/>
      <c r="AG34" s="622"/>
      <c r="AH34" s="622"/>
      <c r="AI34" s="622"/>
      <c r="AJ34" s="622"/>
      <c r="AK34" s="622"/>
      <c r="AL34" s="623">
        <v>100</v>
      </c>
      <c r="AM34" s="624"/>
      <c r="AN34" s="624"/>
      <c r="AO34" s="625"/>
      <c r="AP34" s="634"/>
      <c r="AQ34" s="635"/>
      <c r="AR34" s="635"/>
      <c r="AS34" s="635"/>
      <c r="AT34" s="635"/>
      <c r="AU34" s="635"/>
      <c r="AV34" s="635"/>
      <c r="AW34" s="635"/>
      <c r="AX34" s="635"/>
      <c r="AY34" s="635"/>
      <c r="AZ34" s="635"/>
      <c r="BA34" s="635"/>
      <c r="BB34" s="635"/>
      <c r="BC34" s="636"/>
      <c r="BD34" s="618"/>
      <c r="BE34" s="619"/>
      <c r="BF34" s="619"/>
      <c r="BG34" s="619"/>
      <c r="BH34" s="619"/>
      <c r="BI34" s="619"/>
      <c r="BJ34" s="619"/>
      <c r="BK34" s="620"/>
      <c r="BL34" s="621"/>
      <c r="BM34" s="621"/>
      <c r="BN34" s="621"/>
      <c r="BO34" s="621"/>
      <c r="BP34" s="622"/>
      <c r="BQ34" s="622"/>
      <c r="BR34" s="622"/>
      <c r="BS34" s="622"/>
      <c r="BT34" s="622"/>
      <c r="BU34" s="622"/>
      <c r="BV34" s="622"/>
      <c r="BW34" s="626"/>
      <c r="BY34" s="604" t="s">
        <v>272</v>
      </c>
      <c r="BZ34" s="605"/>
      <c r="CA34" s="605"/>
      <c r="CB34" s="605"/>
      <c r="CC34" s="605"/>
      <c r="CD34" s="605"/>
      <c r="CE34" s="605"/>
      <c r="CF34" s="605"/>
      <c r="CG34" s="605"/>
      <c r="CH34" s="605"/>
      <c r="CI34" s="605"/>
      <c r="CJ34" s="605"/>
      <c r="CK34" s="605"/>
      <c r="CL34" s="606"/>
      <c r="CM34" s="607">
        <v>244468237</v>
      </c>
      <c r="CN34" s="608"/>
      <c r="CO34" s="608"/>
      <c r="CP34" s="608"/>
      <c r="CQ34" s="608"/>
      <c r="CR34" s="608"/>
      <c r="CS34" s="608"/>
      <c r="CT34" s="609"/>
      <c r="CU34" s="648">
        <v>50.3</v>
      </c>
      <c r="CV34" s="649"/>
      <c r="CW34" s="649"/>
      <c r="CX34" s="651"/>
      <c r="CY34" s="647">
        <v>213061590</v>
      </c>
      <c r="CZ34" s="608"/>
      <c r="DA34" s="608"/>
      <c r="DB34" s="608"/>
      <c r="DC34" s="608"/>
      <c r="DD34" s="608"/>
      <c r="DE34" s="608"/>
      <c r="DF34" s="609"/>
      <c r="DG34" s="647">
        <v>209923458</v>
      </c>
      <c r="DH34" s="608"/>
      <c r="DI34" s="608"/>
      <c r="DJ34" s="608"/>
      <c r="DK34" s="608"/>
      <c r="DL34" s="608"/>
      <c r="DM34" s="608"/>
      <c r="DN34" s="608"/>
      <c r="DO34" s="608"/>
      <c r="DP34" s="608"/>
      <c r="DQ34" s="609"/>
      <c r="DR34" s="648">
        <v>66</v>
      </c>
      <c r="DS34" s="649"/>
      <c r="DT34" s="649"/>
      <c r="DU34" s="649"/>
      <c r="DV34" s="649"/>
      <c r="DW34" s="649"/>
      <c r="DX34" s="650"/>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15" t="s">
        <v>273</v>
      </c>
      <c r="BZ35" s="616"/>
      <c r="CA35" s="616"/>
      <c r="CB35" s="616"/>
      <c r="CC35" s="616"/>
      <c r="CD35" s="616"/>
      <c r="CE35" s="616"/>
      <c r="CF35" s="616"/>
      <c r="CG35" s="616"/>
      <c r="CH35" s="616"/>
      <c r="CI35" s="616"/>
      <c r="CJ35" s="616"/>
      <c r="CK35" s="616"/>
      <c r="CL35" s="617"/>
      <c r="CM35" s="618">
        <v>145109757</v>
      </c>
      <c r="CN35" s="643"/>
      <c r="CO35" s="643"/>
      <c r="CP35" s="643"/>
      <c r="CQ35" s="643"/>
      <c r="CR35" s="643"/>
      <c r="CS35" s="643"/>
      <c r="CT35" s="644"/>
      <c r="CU35" s="640">
        <v>29.8</v>
      </c>
      <c r="CV35" s="641"/>
      <c r="CW35" s="641"/>
      <c r="CX35" s="642"/>
      <c r="CY35" s="627">
        <v>125069450</v>
      </c>
      <c r="CZ35" s="643"/>
      <c r="DA35" s="643"/>
      <c r="DB35" s="643"/>
      <c r="DC35" s="643"/>
      <c r="DD35" s="643"/>
      <c r="DE35" s="643"/>
      <c r="DF35" s="644"/>
      <c r="DG35" s="627">
        <v>121961224</v>
      </c>
      <c r="DH35" s="643"/>
      <c r="DI35" s="643"/>
      <c r="DJ35" s="643"/>
      <c r="DK35" s="643"/>
      <c r="DL35" s="643"/>
      <c r="DM35" s="643"/>
      <c r="DN35" s="643"/>
      <c r="DO35" s="643"/>
      <c r="DP35" s="643"/>
      <c r="DQ35" s="644"/>
      <c r="DR35" s="640">
        <v>38.4</v>
      </c>
      <c r="DS35" s="641"/>
      <c r="DT35" s="641"/>
      <c r="DU35" s="641"/>
      <c r="DV35" s="641"/>
      <c r="DW35" s="641"/>
      <c r="DX35" s="646"/>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15" t="s">
        <v>274</v>
      </c>
      <c r="BZ36" s="616"/>
      <c r="CA36" s="616"/>
      <c r="CB36" s="616"/>
      <c r="CC36" s="616"/>
      <c r="CD36" s="616"/>
      <c r="CE36" s="616"/>
      <c r="CF36" s="616"/>
      <c r="CG36" s="616"/>
      <c r="CH36" s="616"/>
      <c r="CI36" s="616"/>
      <c r="CJ36" s="616"/>
      <c r="CK36" s="616"/>
      <c r="CL36" s="617"/>
      <c r="CM36" s="618">
        <v>105271428</v>
      </c>
      <c r="CN36" s="619"/>
      <c r="CO36" s="619"/>
      <c r="CP36" s="619"/>
      <c r="CQ36" s="619"/>
      <c r="CR36" s="619"/>
      <c r="CS36" s="619"/>
      <c r="CT36" s="620"/>
      <c r="CU36" s="640">
        <v>21.6</v>
      </c>
      <c r="CV36" s="641"/>
      <c r="CW36" s="641"/>
      <c r="CX36" s="642"/>
      <c r="CY36" s="627">
        <v>85504835</v>
      </c>
      <c r="CZ36" s="643"/>
      <c r="DA36" s="643"/>
      <c r="DB36" s="643"/>
      <c r="DC36" s="643"/>
      <c r="DD36" s="643"/>
      <c r="DE36" s="643"/>
      <c r="DF36" s="644"/>
      <c r="DG36" s="627">
        <v>85500516</v>
      </c>
      <c r="DH36" s="643"/>
      <c r="DI36" s="643"/>
      <c r="DJ36" s="643"/>
      <c r="DK36" s="643"/>
      <c r="DL36" s="643"/>
      <c r="DM36" s="643"/>
      <c r="DN36" s="643"/>
      <c r="DO36" s="643"/>
      <c r="DP36" s="643"/>
      <c r="DQ36" s="644"/>
      <c r="DR36" s="640">
        <v>26.9</v>
      </c>
      <c r="DS36" s="641"/>
      <c r="DT36" s="641"/>
      <c r="DU36" s="641"/>
      <c r="DV36" s="641"/>
      <c r="DW36" s="641"/>
      <c r="DX36" s="646"/>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00" t="s">
        <v>275</v>
      </c>
      <c r="AQ37" s="601"/>
      <c r="AR37" s="601"/>
      <c r="AS37" s="601"/>
      <c r="AT37" s="601"/>
      <c r="AU37" s="601"/>
      <c r="AV37" s="601"/>
      <c r="AW37" s="601"/>
      <c r="AX37" s="601"/>
      <c r="AY37" s="601"/>
      <c r="AZ37" s="601"/>
      <c r="BA37" s="601"/>
      <c r="BB37" s="601"/>
      <c r="BC37" s="602"/>
      <c r="BD37" s="600" t="s">
        <v>276</v>
      </c>
      <c r="BE37" s="601"/>
      <c r="BF37" s="601"/>
      <c r="BG37" s="601"/>
      <c r="BH37" s="601"/>
      <c r="BI37" s="601"/>
      <c r="BJ37" s="601"/>
      <c r="BK37" s="601"/>
      <c r="BL37" s="601"/>
      <c r="BM37" s="602"/>
      <c r="BN37" s="600" t="s">
        <v>277</v>
      </c>
      <c r="BO37" s="601"/>
      <c r="BP37" s="601"/>
      <c r="BQ37" s="601"/>
      <c r="BR37" s="601"/>
      <c r="BS37" s="601"/>
      <c r="BT37" s="601"/>
      <c r="BU37" s="601"/>
      <c r="BV37" s="601"/>
      <c r="BW37" s="602"/>
      <c r="BY37" s="615" t="s">
        <v>278</v>
      </c>
      <c r="BZ37" s="616"/>
      <c r="CA37" s="616"/>
      <c r="CB37" s="616"/>
      <c r="CC37" s="616"/>
      <c r="CD37" s="616"/>
      <c r="CE37" s="616"/>
      <c r="CF37" s="616"/>
      <c r="CG37" s="616"/>
      <c r="CH37" s="616"/>
      <c r="CI37" s="616"/>
      <c r="CJ37" s="616"/>
      <c r="CK37" s="616"/>
      <c r="CL37" s="617"/>
      <c r="CM37" s="618">
        <v>15360784</v>
      </c>
      <c r="CN37" s="643"/>
      <c r="CO37" s="643"/>
      <c r="CP37" s="643"/>
      <c r="CQ37" s="643"/>
      <c r="CR37" s="643"/>
      <c r="CS37" s="643"/>
      <c r="CT37" s="644"/>
      <c r="CU37" s="640">
        <v>3.2</v>
      </c>
      <c r="CV37" s="641"/>
      <c r="CW37" s="641"/>
      <c r="CX37" s="642"/>
      <c r="CY37" s="627">
        <v>6992224</v>
      </c>
      <c r="CZ37" s="643"/>
      <c r="DA37" s="643"/>
      <c r="DB37" s="643"/>
      <c r="DC37" s="643"/>
      <c r="DD37" s="643"/>
      <c r="DE37" s="643"/>
      <c r="DF37" s="644"/>
      <c r="DG37" s="627">
        <v>6992168</v>
      </c>
      <c r="DH37" s="643"/>
      <c r="DI37" s="643"/>
      <c r="DJ37" s="643"/>
      <c r="DK37" s="643"/>
      <c r="DL37" s="643"/>
      <c r="DM37" s="643"/>
      <c r="DN37" s="643"/>
      <c r="DO37" s="643"/>
      <c r="DP37" s="643"/>
      <c r="DQ37" s="644"/>
      <c r="DR37" s="640">
        <v>2.2000000000000002</v>
      </c>
      <c r="DS37" s="641"/>
      <c r="DT37" s="641"/>
      <c r="DU37" s="641"/>
      <c r="DV37" s="641"/>
      <c r="DW37" s="641"/>
      <c r="DX37" s="646"/>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64" t="s">
        <v>279</v>
      </c>
      <c r="AQ38" s="665"/>
      <c r="AR38" s="665"/>
      <c r="AS38" s="665"/>
      <c r="AT38" s="670" t="s">
        <v>280</v>
      </c>
      <c r="AU38" s="180"/>
      <c r="AV38" s="180"/>
      <c r="AW38" s="180"/>
      <c r="AX38" s="604" t="s">
        <v>139</v>
      </c>
      <c r="AY38" s="605"/>
      <c r="AZ38" s="605"/>
      <c r="BA38" s="605"/>
      <c r="BB38" s="605"/>
      <c r="BC38" s="606"/>
      <c r="BD38" s="645">
        <v>99.4</v>
      </c>
      <c r="BE38" s="613"/>
      <c r="BF38" s="613"/>
      <c r="BG38" s="613"/>
      <c r="BH38" s="613"/>
      <c r="BI38" s="613">
        <v>97.4</v>
      </c>
      <c r="BJ38" s="613"/>
      <c r="BK38" s="613"/>
      <c r="BL38" s="613"/>
      <c r="BM38" s="614"/>
      <c r="BN38" s="645">
        <v>99.1</v>
      </c>
      <c r="BO38" s="613"/>
      <c r="BP38" s="613"/>
      <c r="BQ38" s="613"/>
      <c r="BR38" s="613"/>
      <c r="BS38" s="613">
        <v>97</v>
      </c>
      <c r="BT38" s="613"/>
      <c r="BU38" s="613"/>
      <c r="BV38" s="613"/>
      <c r="BW38" s="614"/>
      <c r="BY38" s="615" t="s">
        <v>281</v>
      </c>
      <c r="BZ38" s="616"/>
      <c r="CA38" s="616"/>
      <c r="CB38" s="616"/>
      <c r="CC38" s="616"/>
      <c r="CD38" s="616"/>
      <c r="CE38" s="616"/>
      <c r="CF38" s="616"/>
      <c r="CG38" s="616"/>
      <c r="CH38" s="616"/>
      <c r="CI38" s="616"/>
      <c r="CJ38" s="616"/>
      <c r="CK38" s="616"/>
      <c r="CL38" s="617"/>
      <c r="CM38" s="618">
        <v>83997696</v>
      </c>
      <c r="CN38" s="619"/>
      <c r="CO38" s="619"/>
      <c r="CP38" s="619"/>
      <c r="CQ38" s="619"/>
      <c r="CR38" s="619"/>
      <c r="CS38" s="619"/>
      <c r="CT38" s="620"/>
      <c r="CU38" s="640">
        <v>17.3</v>
      </c>
      <c r="CV38" s="641"/>
      <c r="CW38" s="641"/>
      <c r="CX38" s="642"/>
      <c r="CY38" s="627">
        <v>80999916</v>
      </c>
      <c r="CZ38" s="643"/>
      <c r="DA38" s="643"/>
      <c r="DB38" s="643"/>
      <c r="DC38" s="643"/>
      <c r="DD38" s="643"/>
      <c r="DE38" s="643"/>
      <c r="DF38" s="644"/>
      <c r="DG38" s="627">
        <v>80970066</v>
      </c>
      <c r="DH38" s="643"/>
      <c r="DI38" s="643"/>
      <c r="DJ38" s="643"/>
      <c r="DK38" s="643"/>
      <c r="DL38" s="643"/>
      <c r="DM38" s="643"/>
      <c r="DN38" s="643"/>
      <c r="DO38" s="643"/>
      <c r="DP38" s="643"/>
      <c r="DQ38" s="644"/>
      <c r="DR38" s="640">
        <v>25.5</v>
      </c>
      <c r="DS38" s="641"/>
      <c r="DT38" s="641"/>
      <c r="DU38" s="641"/>
      <c r="DV38" s="641"/>
      <c r="DW38" s="641"/>
      <c r="DX38" s="646"/>
    </row>
    <row r="39" spans="2:128" ht="11.25" customHeight="1">
      <c r="AP39" s="666"/>
      <c r="AQ39" s="667"/>
      <c r="AR39" s="667"/>
      <c r="AS39" s="667"/>
      <c r="AT39" s="671"/>
      <c r="AU39" s="169" t="s">
        <v>282</v>
      </c>
      <c r="AV39" s="169"/>
      <c r="AW39" s="169"/>
      <c r="AX39" s="615" t="s">
        <v>283</v>
      </c>
      <c r="AY39" s="616"/>
      <c r="AZ39" s="616"/>
      <c r="BA39" s="616"/>
      <c r="BB39" s="616"/>
      <c r="BC39" s="617"/>
      <c r="BD39" s="652">
        <v>99.2</v>
      </c>
      <c r="BE39" s="624"/>
      <c r="BF39" s="624"/>
      <c r="BG39" s="624"/>
      <c r="BH39" s="624"/>
      <c r="BI39" s="624">
        <v>96.4</v>
      </c>
      <c r="BJ39" s="624"/>
      <c r="BK39" s="624"/>
      <c r="BL39" s="624"/>
      <c r="BM39" s="625"/>
      <c r="BN39" s="652">
        <v>99.2</v>
      </c>
      <c r="BO39" s="624"/>
      <c r="BP39" s="624"/>
      <c r="BQ39" s="624"/>
      <c r="BR39" s="624"/>
      <c r="BS39" s="624">
        <v>96.2</v>
      </c>
      <c r="BT39" s="624"/>
      <c r="BU39" s="624"/>
      <c r="BV39" s="624"/>
      <c r="BW39" s="625"/>
      <c r="BY39" s="653" t="s">
        <v>284</v>
      </c>
      <c r="BZ39" s="654"/>
      <c r="CA39" s="615" t="s">
        <v>285</v>
      </c>
      <c r="CB39" s="616"/>
      <c r="CC39" s="616"/>
      <c r="CD39" s="616"/>
      <c r="CE39" s="616"/>
      <c r="CF39" s="616"/>
      <c r="CG39" s="616"/>
      <c r="CH39" s="616"/>
      <c r="CI39" s="616"/>
      <c r="CJ39" s="616"/>
      <c r="CK39" s="616"/>
      <c r="CL39" s="617"/>
      <c r="CM39" s="618">
        <v>83996909</v>
      </c>
      <c r="CN39" s="643"/>
      <c r="CO39" s="643"/>
      <c r="CP39" s="643"/>
      <c r="CQ39" s="643"/>
      <c r="CR39" s="643"/>
      <c r="CS39" s="643"/>
      <c r="CT39" s="644"/>
      <c r="CU39" s="640">
        <v>17.3</v>
      </c>
      <c r="CV39" s="641"/>
      <c r="CW39" s="641"/>
      <c r="CX39" s="642"/>
      <c r="CY39" s="627">
        <v>80999129</v>
      </c>
      <c r="CZ39" s="643"/>
      <c r="DA39" s="643"/>
      <c r="DB39" s="643"/>
      <c r="DC39" s="643"/>
      <c r="DD39" s="643"/>
      <c r="DE39" s="643"/>
      <c r="DF39" s="644"/>
      <c r="DG39" s="627">
        <v>80969279</v>
      </c>
      <c r="DH39" s="643"/>
      <c r="DI39" s="643"/>
      <c r="DJ39" s="643"/>
      <c r="DK39" s="643"/>
      <c r="DL39" s="643"/>
      <c r="DM39" s="643"/>
      <c r="DN39" s="643"/>
      <c r="DO39" s="643"/>
      <c r="DP39" s="643"/>
      <c r="DQ39" s="644"/>
      <c r="DR39" s="640">
        <v>25.5</v>
      </c>
      <c r="DS39" s="641"/>
      <c r="DT39" s="641"/>
      <c r="DU39" s="641"/>
      <c r="DV39" s="641"/>
      <c r="DW39" s="641"/>
      <c r="DX39" s="646"/>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68"/>
      <c r="AQ40" s="669"/>
      <c r="AR40" s="669"/>
      <c r="AS40" s="669"/>
      <c r="AT40" s="672"/>
      <c r="AU40" s="182"/>
      <c r="AV40" s="182"/>
      <c r="AW40" s="182"/>
      <c r="AX40" s="634" t="s">
        <v>286</v>
      </c>
      <c r="AY40" s="635"/>
      <c r="AZ40" s="635"/>
      <c r="BA40" s="635"/>
      <c r="BB40" s="635"/>
      <c r="BC40" s="636"/>
      <c r="BD40" s="659">
        <v>99.9</v>
      </c>
      <c r="BE40" s="660"/>
      <c r="BF40" s="660"/>
      <c r="BG40" s="660"/>
      <c r="BH40" s="660"/>
      <c r="BI40" s="660">
        <v>99.6</v>
      </c>
      <c r="BJ40" s="660"/>
      <c r="BK40" s="660"/>
      <c r="BL40" s="660"/>
      <c r="BM40" s="661"/>
      <c r="BN40" s="659">
        <v>99.9</v>
      </c>
      <c r="BO40" s="660"/>
      <c r="BP40" s="660"/>
      <c r="BQ40" s="660"/>
      <c r="BR40" s="660"/>
      <c r="BS40" s="660">
        <v>99.4</v>
      </c>
      <c r="BT40" s="660"/>
      <c r="BU40" s="660"/>
      <c r="BV40" s="660"/>
      <c r="BW40" s="661"/>
      <c r="BY40" s="655"/>
      <c r="BZ40" s="656"/>
      <c r="CA40" s="615" t="s">
        <v>287</v>
      </c>
      <c r="CB40" s="616"/>
      <c r="CC40" s="616"/>
      <c r="CD40" s="616"/>
      <c r="CE40" s="616"/>
      <c r="CF40" s="616"/>
      <c r="CG40" s="616"/>
      <c r="CH40" s="616"/>
      <c r="CI40" s="616"/>
      <c r="CJ40" s="616"/>
      <c r="CK40" s="616"/>
      <c r="CL40" s="617"/>
      <c r="CM40" s="618">
        <v>72724498</v>
      </c>
      <c r="CN40" s="619"/>
      <c r="CO40" s="619"/>
      <c r="CP40" s="619"/>
      <c r="CQ40" s="619"/>
      <c r="CR40" s="619"/>
      <c r="CS40" s="619"/>
      <c r="CT40" s="620"/>
      <c r="CU40" s="640">
        <v>15</v>
      </c>
      <c r="CV40" s="641"/>
      <c r="CW40" s="641"/>
      <c r="CX40" s="642"/>
      <c r="CY40" s="627">
        <v>69929685</v>
      </c>
      <c r="CZ40" s="643"/>
      <c r="DA40" s="643"/>
      <c r="DB40" s="643"/>
      <c r="DC40" s="643"/>
      <c r="DD40" s="643"/>
      <c r="DE40" s="643"/>
      <c r="DF40" s="644"/>
      <c r="DG40" s="627">
        <v>69899835</v>
      </c>
      <c r="DH40" s="643"/>
      <c r="DI40" s="643"/>
      <c r="DJ40" s="643"/>
      <c r="DK40" s="643"/>
      <c r="DL40" s="643"/>
      <c r="DM40" s="643"/>
      <c r="DN40" s="643"/>
      <c r="DO40" s="643"/>
      <c r="DP40" s="643"/>
      <c r="DQ40" s="644"/>
      <c r="DR40" s="640">
        <v>22</v>
      </c>
      <c r="DS40" s="641"/>
      <c r="DT40" s="641"/>
      <c r="DU40" s="641"/>
      <c r="DV40" s="641"/>
      <c r="DW40" s="641"/>
      <c r="DX40" s="646"/>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55"/>
      <c r="BZ41" s="656"/>
      <c r="CA41" s="615" t="s">
        <v>288</v>
      </c>
      <c r="CB41" s="616"/>
      <c r="CC41" s="616"/>
      <c r="CD41" s="616"/>
      <c r="CE41" s="616"/>
      <c r="CF41" s="616"/>
      <c r="CG41" s="616"/>
      <c r="CH41" s="616"/>
      <c r="CI41" s="616"/>
      <c r="CJ41" s="616"/>
      <c r="CK41" s="616"/>
      <c r="CL41" s="617"/>
      <c r="CM41" s="618">
        <v>11272411</v>
      </c>
      <c r="CN41" s="643"/>
      <c r="CO41" s="643"/>
      <c r="CP41" s="643"/>
      <c r="CQ41" s="643"/>
      <c r="CR41" s="643"/>
      <c r="CS41" s="643"/>
      <c r="CT41" s="644"/>
      <c r="CU41" s="640">
        <v>2.2999999999999998</v>
      </c>
      <c r="CV41" s="641"/>
      <c r="CW41" s="641"/>
      <c r="CX41" s="642"/>
      <c r="CY41" s="627">
        <v>11069444</v>
      </c>
      <c r="CZ41" s="643"/>
      <c r="DA41" s="643"/>
      <c r="DB41" s="643"/>
      <c r="DC41" s="643"/>
      <c r="DD41" s="643"/>
      <c r="DE41" s="643"/>
      <c r="DF41" s="644"/>
      <c r="DG41" s="627">
        <v>11069444</v>
      </c>
      <c r="DH41" s="643"/>
      <c r="DI41" s="643"/>
      <c r="DJ41" s="643"/>
      <c r="DK41" s="643"/>
      <c r="DL41" s="643"/>
      <c r="DM41" s="643"/>
      <c r="DN41" s="643"/>
      <c r="DO41" s="643"/>
      <c r="DP41" s="643"/>
      <c r="DQ41" s="644"/>
      <c r="DR41" s="640">
        <v>3.5</v>
      </c>
      <c r="DS41" s="641"/>
      <c r="DT41" s="641"/>
      <c r="DU41" s="641"/>
      <c r="DV41" s="641"/>
      <c r="DW41" s="641"/>
      <c r="DX41" s="646"/>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63"/>
      <c r="AQ42" s="663"/>
      <c r="AR42" s="663"/>
      <c r="AS42" s="663"/>
      <c r="AT42" s="663"/>
      <c r="AU42" s="663"/>
      <c r="AV42" s="663"/>
      <c r="AW42" s="663"/>
      <c r="AX42" s="663"/>
      <c r="AY42" s="663"/>
      <c r="AZ42" s="663"/>
      <c r="BA42" s="663"/>
      <c r="BB42" s="663"/>
      <c r="BC42" s="663"/>
      <c r="BD42" s="663"/>
      <c r="BE42" s="663"/>
      <c r="BF42" s="663"/>
      <c r="BG42" s="663"/>
      <c r="BH42" s="663"/>
      <c r="BI42" s="663"/>
      <c r="BJ42" s="663"/>
      <c r="BK42" s="663"/>
      <c r="BL42" s="663"/>
      <c r="BM42" s="663"/>
      <c r="BN42" s="663"/>
      <c r="BO42" s="663"/>
      <c r="BP42" s="663"/>
      <c r="BQ42" s="663"/>
      <c r="BR42" s="663"/>
      <c r="BS42" s="663"/>
      <c r="BT42" s="663"/>
      <c r="BU42" s="663"/>
      <c r="BV42" s="663"/>
      <c r="BW42" s="663"/>
      <c r="BY42" s="657"/>
      <c r="BZ42" s="658"/>
      <c r="CA42" s="615" t="s">
        <v>289</v>
      </c>
      <c r="CB42" s="616"/>
      <c r="CC42" s="616"/>
      <c r="CD42" s="616"/>
      <c r="CE42" s="616"/>
      <c r="CF42" s="616"/>
      <c r="CG42" s="616"/>
      <c r="CH42" s="616"/>
      <c r="CI42" s="616"/>
      <c r="CJ42" s="616"/>
      <c r="CK42" s="616"/>
      <c r="CL42" s="617"/>
      <c r="CM42" s="618">
        <v>787</v>
      </c>
      <c r="CN42" s="619"/>
      <c r="CO42" s="619"/>
      <c r="CP42" s="619"/>
      <c r="CQ42" s="619"/>
      <c r="CR42" s="619"/>
      <c r="CS42" s="619"/>
      <c r="CT42" s="620"/>
      <c r="CU42" s="640">
        <v>0</v>
      </c>
      <c r="CV42" s="641"/>
      <c r="CW42" s="641"/>
      <c r="CX42" s="642"/>
      <c r="CY42" s="627">
        <v>787</v>
      </c>
      <c r="CZ42" s="643"/>
      <c r="DA42" s="643"/>
      <c r="DB42" s="643"/>
      <c r="DC42" s="643"/>
      <c r="DD42" s="643"/>
      <c r="DE42" s="643"/>
      <c r="DF42" s="644"/>
      <c r="DG42" s="627">
        <v>787</v>
      </c>
      <c r="DH42" s="643"/>
      <c r="DI42" s="643"/>
      <c r="DJ42" s="643"/>
      <c r="DK42" s="643"/>
      <c r="DL42" s="643"/>
      <c r="DM42" s="643"/>
      <c r="DN42" s="643"/>
      <c r="DO42" s="643"/>
      <c r="DP42" s="643"/>
      <c r="DQ42" s="644"/>
      <c r="DR42" s="640">
        <v>0</v>
      </c>
      <c r="DS42" s="641"/>
      <c r="DT42" s="641"/>
      <c r="DU42" s="641"/>
      <c r="DV42" s="641"/>
      <c r="DW42" s="641"/>
      <c r="DX42" s="646"/>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62"/>
      <c r="AQ43" s="662"/>
      <c r="AR43" s="662"/>
      <c r="AS43" s="662"/>
      <c r="AT43" s="175"/>
      <c r="AU43" s="175"/>
      <c r="AV43" s="175"/>
      <c r="AW43" s="175"/>
      <c r="AX43" s="175"/>
      <c r="AY43" s="175"/>
      <c r="AZ43" s="175"/>
      <c r="BA43" s="175"/>
      <c r="BB43" s="175"/>
      <c r="BC43" s="175"/>
      <c r="BD43" s="624"/>
      <c r="BE43" s="624"/>
      <c r="BF43" s="624"/>
      <c r="BG43" s="624"/>
      <c r="BH43" s="624"/>
      <c r="BI43" s="624"/>
      <c r="BJ43" s="624"/>
      <c r="BK43" s="624"/>
      <c r="BL43" s="624"/>
      <c r="BM43" s="624"/>
      <c r="BN43" s="624"/>
      <c r="BO43" s="624"/>
      <c r="BP43" s="624"/>
      <c r="BQ43" s="624"/>
      <c r="BR43" s="624"/>
      <c r="BS43" s="624"/>
      <c r="BT43" s="624"/>
      <c r="BU43" s="624"/>
      <c r="BV43" s="624"/>
      <c r="BW43" s="624"/>
      <c r="BY43" s="615" t="s">
        <v>290</v>
      </c>
      <c r="BZ43" s="616"/>
      <c r="CA43" s="616"/>
      <c r="CB43" s="616"/>
      <c r="CC43" s="616"/>
      <c r="CD43" s="616"/>
      <c r="CE43" s="616"/>
      <c r="CF43" s="616"/>
      <c r="CG43" s="616"/>
      <c r="CH43" s="616"/>
      <c r="CI43" s="616"/>
      <c r="CJ43" s="616"/>
      <c r="CK43" s="616"/>
      <c r="CL43" s="617"/>
      <c r="CM43" s="618">
        <v>169342250</v>
      </c>
      <c r="CN43" s="643"/>
      <c r="CO43" s="643"/>
      <c r="CP43" s="643"/>
      <c r="CQ43" s="643"/>
      <c r="CR43" s="643"/>
      <c r="CS43" s="643"/>
      <c r="CT43" s="644"/>
      <c r="CU43" s="640">
        <v>34.799999999999997</v>
      </c>
      <c r="CV43" s="641"/>
      <c r="CW43" s="641"/>
      <c r="CX43" s="642"/>
      <c r="CY43" s="627">
        <v>126712413</v>
      </c>
      <c r="CZ43" s="643"/>
      <c r="DA43" s="643"/>
      <c r="DB43" s="643"/>
      <c r="DC43" s="643"/>
      <c r="DD43" s="643"/>
      <c r="DE43" s="643"/>
      <c r="DF43" s="644"/>
      <c r="DG43" s="627">
        <v>93402378</v>
      </c>
      <c r="DH43" s="643"/>
      <c r="DI43" s="643"/>
      <c r="DJ43" s="643"/>
      <c r="DK43" s="643"/>
      <c r="DL43" s="643"/>
      <c r="DM43" s="643"/>
      <c r="DN43" s="643"/>
      <c r="DO43" s="643"/>
      <c r="DP43" s="643"/>
      <c r="DQ43" s="644"/>
      <c r="DR43" s="640">
        <v>29.4</v>
      </c>
      <c r="DS43" s="641"/>
      <c r="DT43" s="641"/>
      <c r="DU43" s="641"/>
      <c r="DV43" s="641"/>
      <c r="DW43" s="641"/>
      <c r="DX43" s="646"/>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62"/>
      <c r="AQ44" s="662"/>
      <c r="AR44" s="662"/>
      <c r="AS44" s="662"/>
      <c r="AT44" s="175"/>
      <c r="AU44" s="175"/>
      <c r="AV44" s="175"/>
      <c r="AW44" s="175"/>
      <c r="AX44" s="175"/>
      <c r="AY44" s="175"/>
      <c r="AZ44" s="175"/>
      <c r="BA44" s="175"/>
      <c r="BB44" s="175"/>
      <c r="BC44" s="175"/>
      <c r="BD44" s="624"/>
      <c r="BE44" s="624"/>
      <c r="BF44" s="624"/>
      <c r="BG44" s="624"/>
      <c r="BH44" s="624"/>
      <c r="BI44" s="624"/>
      <c r="BJ44" s="624"/>
      <c r="BK44" s="624"/>
      <c r="BL44" s="624"/>
      <c r="BM44" s="624"/>
      <c r="BN44" s="624"/>
      <c r="BO44" s="624"/>
      <c r="BP44" s="624"/>
      <c r="BQ44" s="624"/>
      <c r="BR44" s="624"/>
      <c r="BS44" s="624"/>
      <c r="BT44" s="624"/>
      <c r="BU44" s="624"/>
      <c r="BV44" s="624"/>
      <c r="BW44" s="624"/>
      <c r="BY44" s="615" t="s">
        <v>291</v>
      </c>
      <c r="BZ44" s="616"/>
      <c r="CA44" s="616"/>
      <c r="CB44" s="616"/>
      <c r="CC44" s="616"/>
      <c r="CD44" s="616"/>
      <c r="CE44" s="616"/>
      <c r="CF44" s="616"/>
      <c r="CG44" s="616"/>
      <c r="CH44" s="616"/>
      <c r="CI44" s="616"/>
      <c r="CJ44" s="616"/>
      <c r="CK44" s="616"/>
      <c r="CL44" s="617"/>
      <c r="CM44" s="618">
        <v>16488142</v>
      </c>
      <c r="CN44" s="619"/>
      <c r="CO44" s="619"/>
      <c r="CP44" s="619"/>
      <c r="CQ44" s="619"/>
      <c r="CR44" s="619"/>
      <c r="CS44" s="619"/>
      <c r="CT44" s="620"/>
      <c r="CU44" s="640">
        <v>3.4</v>
      </c>
      <c r="CV44" s="641"/>
      <c r="CW44" s="641"/>
      <c r="CX44" s="642"/>
      <c r="CY44" s="627">
        <v>10945180</v>
      </c>
      <c r="CZ44" s="643"/>
      <c r="DA44" s="643"/>
      <c r="DB44" s="643"/>
      <c r="DC44" s="643"/>
      <c r="DD44" s="643"/>
      <c r="DE44" s="643"/>
      <c r="DF44" s="644"/>
      <c r="DG44" s="627">
        <v>9178743</v>
      </c>
      <c r="DH44" s="643"/>
      <c r="DI44" s="643"/>
      <c r="DJ44" s="643"/>
      <c r="DK44" s="643"/>
      <c r="DL44" s="643"/>
      <c r="DM44" s="643"/>
      <c r="DN44" s="643"/>
      <c r="DO44" s="643"/>
      <c r="DP44" s="643"/>
      <c r="DQ44" s="644"/>
      <c r="DR44" s="640">
        <v>2.9</v>
      </c>
      <c r="DS44" s="641"/>
      <c r="DT44" s="641"/>
      <c r="DU44" s="641"/>
      <c r="DV44" s="641"/>
      <c r="DW44" s="641"/>
      <c r="DX44" s="646"/>
    </row>
    <row r="45" spans="2:128" ht="11.25" customHeight="1">
      <c r="B45" s="169" t="s">
        <v>292</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15" t="s">
        <v>293</v>
      </c>
      <c r="BZ45" s="616"/>
      <c r="CA45" s="616"/>
      <c r="CB45" s="616"/>
      <c r="CC45" s="616"/>
      <c r="CD45" s="616"/>
      <c r="CE45" s="616"/>
      <c r="CF45" s="616"/>
      <c r="CG45" s="616"/>
      <c r="CH45" s="616"/>
      <c r="CI45" s="616"/>
      <c r="CJ45" s="616"/>
      <c r="CK45" s="616"/>
      <c r="CL45" s="617"/>
      <c r="CM45" s="618">
        <v>3298895</v>
      </c>
      <c r="CN45" s="643"/>
      <c r="CO45" s="643"/>
      <c r="CP45" s="643"/>
      <c r="CQ45" s="643"/>
      <c r="CR45" s="643"/>
      <c r="CS45" s="643"/>
      <c r="CT45" s="644"/>
      <c r="CU45" s="640">
        <v>0.7</v>
      </c>
      <c r="CV45" s="641"/>
      <c r="CW45" s="641"/>
      <c r="CX45" s="642"/>
      <c r="CY45" s="627">
        <v>3192201</v>
      </c>
      <c r="CZ45" s="643"/>
      <c r="DA45" s="643"/>
      <c r="DB45" s="643"/>
      <c r="DC45" s="643"/>
      <c r="DD45" s="643"/>
      <c r="DE45" s="643"/>
      <c r="DF45" s="644"/>
      <c r="DG45" s="627">
        <v>3183688</v>
      </c>
      <c r="DH45" s="643"/>
      <c r="DI45" s="643"/>
      <c r="DJ45" s="643"/>
      <c r="DK45" s="643"/>
      <c r="DL45" s="643"/>
      <c r="DM45" s="643"/>
      <c r="DN45" s="643"/>
      <c r="DO45" s="643"/>
      <c r="DP45" s="643"/>
      <c r="DQ45" s="644"/>
      <c r="DR45" s="640">
        <v>1</v>
      </c>
      <c r="DS45" s="641"/>
      <c r="DT45" s="641"/>
      <c r="DU45" s="641"/>
      <c r="DV45" s="641"/>
      <c r="DW45" s="641"/>
      <c r="DX45" s="646"/>
    </row>
    <row r="46" spans="2:128" ht="11.25" customHeight="1">
      <c r="B46" s="183" t="s">
        <v>294</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15" t="s">
        <v>295</v>
      </c>
      <c r="BZ46" s="616"/>
      <c r="CA46" s="616"/>
      <c r="CB46" s="616"/>
      <c r="CC46" s="616"/>
      <c r="CD46" s="616"/>
      <c r="CE46" s="616"/>
      <c r="CF46" s="616"/>
      <c r="CG46" s="616"/>
      <c r="CH46" s="616"/>
      <c r="CI46" s="616"/>
      <c r="CJ46" s="616"/>
      <c r="CK46" s="616"/>
      <c r="CL46" s="617"/>
      <c r="CM46" s="618">
        <v>120545492</v>
      </c>
      <c r="CN46" s="619"/>
      <c r="CO46" s="619"/>
      <c r="CP46" s="619"/>
      <c r="CQ46" s="619"/>
      <c r="CR46" s="619"/>
      <c r="CS46" s="619"/>
      <c r="CT46" s="620"/>
      <c r="CU46" s="640">
        <v>24.8</v>
      </c>
      <c r="CV46" s="641"/>
      <c r="CW46" s="641"/>
      <c r="CX46" s="642"/>
      <c r="CY46" s="627">
        <v>106841762</v>
      </c>
      <c r="CZ46" s="643"/>
      <c r="DA46" s="643"/>
      <c r="DB46" s="643"/>
      <c r="DC46" s="643"/>
      <c r="DD46" s="643"/>
      <c r="DE46" s="643"/>
      <c r="DF46" s="644"/>
      <c r="DG46" s="627">
        <v>80975996</v>
      </c>
      <c r="DH46" s="643"/>
      <c r="DI46" s="643"/>
      <c r="DJ46" s="643"/>
      <c r="DK46" s="643"/>
      <c r="DL46" s="643"/>
      <c r="DM46" s="643"/>
      <c r="DN46" s="643"/>
      <c r="DO46" s="643"/>
      <c r="DP46" s="643"/>
      <c r="DQ46" s="644"/>
      <c r="DR46" s="640">
        <v>25.5</v>
      </c>
      <c r="DS46" s="641"/>
      <c r="DT46" s="641"/>
      <c r="DU46" s="641"/>
      <c r="DV46" s="641"/>
      <c r="DW46" s="641"/>
      <c r="DX46" s="646"/>
    </row>
    <row r="47" spans="2:128" ht="11.25" customHeight="1">
      <c r="B47" s="184" t="s">
        <v>296</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15" t="s">
        <v>297</v>
      </c>
      <c r="BZ47" s="616"/>
      <c r="CA47" s="616"/>
      <c r="CB47" s="616"/>
      <c r="CC47" s="616"/>
      <c r="CD47" s="616"/>
      <c r="CE47" s="616"/>
      <c r="CF47" s="616"/>
      <c r="CG47" s="616"/>
      <c r="CH47" s="616"/>
      <c r="CI47" s="616"/>
      <c r="CJ47" s="616"/>
      <c r="CK47" s="616"/>
      <c r="CL47" s="617"/>
      <c r="CM47" s="618">
        <v>305157</v>
      </c>
      <c r="CN47" s="643"/>
      <c r="CO47" s="643"/>
      <c r="CP47" s="643"/>
      <c r="CQ47" s="643"/>
      <c r="CR47" s="643"/>
      <c r="CS47" s="643"/>
      <c r="CT47" s="644"/>
      <c r="CU47" s="640">
        <v>0.1</v>
      </c>
      <c r="CV47" s="641"/>
      <c r="CW47" s="641"/>
      <c r="CX47" s="642"/>
      <c r="CY47" s="627">
        <v>304323</v>
      </c>
      <c r="CZ47" s="643"/>
      <c r="DA47" s="643"/>
      <c r="DB47" s="643"/>
      <c r="DC47" s="643"/>
      <c r="DD47" s="643"/>
      <c r="DE47" s="643"/>
      <c r="DF47" s="644"/>
      <c r="DG47" s="627">
        <v>13428</v>
      </c>
      <c r="DH47" s="643"/>
      <c r="DI47" s="643"/>
      <c r="DJ47" s="643"/>
      <c r="DK47" s="643"/>
      <c r="DL47" s="643"/>
      <c r="DM47" s="643"/>
      <c r="DN47" s="643"/>
      <c r="DO47" s="643"/>
      <c r="DP47" s="643"/>
      <c r="DQ47" s="644"/>
      <c r="DR47" s="640">
        <v>0</v>
      </c>
      <c r="DS47" s="641"/>
      <c r="DT47" s="641"/>
      <c r="DU47" s="641"/>
      <c r="DV47" s="641"/>
      <c r="DW47" s="641"/>
      <c r="DX47" s="646"/>
    </row>
    <row r="48" spans="2:128" ht="11.25" customHeight="1">
      <c r="AP48" s="662"/>
      <c r="AQ48" s="662"/>
      <c r="AR48" s="662"/>
      <c r="AS48" s="662"/>
      <c r="AT48" s="175"/>
      <c r="AU48" s="175"/>
      <c r="AV48" s="175"/>
      <c r="AW48" s="175"/>
      <c r="AX48" s="175"/>
      <c r="AY48" s="175"/>
      <c r="AZ48" s="175"/>
      <c r="BA48" s="175"/>
      <c r="BB48" s="175"/>
      <c r="BC48" s="175"/>
      <c r="BD48" s="624"/>
      <c r="BE48" s="624"/>
      <c r="BF48" s="624"/>
      <c r="BG48" s="624"/>
      <c r="BH48" s="624"/>
      <c r="BI48" s="624"/>
      <c r="BJ48" s="624"/>
      <c r="BK48" s="624"/>
      <c r="BL48" s="624"/>
      <c r="BM48" s="624"/>
      <c r="BN48" s="624"/>
      <c r="BO48" s="624"/>
      <c r="BP48" s="624"/>
      <c r="BQ48" s="624"/>
      <c r="BR48" s="624"/>
      <c r="BS48" s="624"/>
      <c r="BT48" s="624"/>
      <c r="BU48" s="624"/>
      <c r="BV48" s="624"/>
      <c r="BW48" s="624"/>
      <c r="BY48" s="615" t="s">
        <v>298</v>
      </c>
      <c r="BZ48" s="616"/>
      <c r="CA48" s="616"/>
      <c r="CB48" s="616"/>
      <c r="CC48" s="616"/>
      <c r="CD48" s="616"/>
      <c r="CE48" s="616"/>
      <c r="CF48" s="616"/>
      <c r="CG48" s="616"/>
      <c r="CH48" s="616"/>
      <c r="CI48" s="616"/>
      <c r="CJ48" s="616"/>
      <c r="CK48" s="616"/>
      <c r="CL48" s="617"/>
      <c r="CM48" s="618">
        <v>9116442</v>
      </c>
      <c r="CN48" s="619"/>
      <c r="CO48" s="619"/>
      <c r="CP48" s="619"/>
      <c r="CQ48" s="619"/>
      <c r="CR48" s="619"/>
      <c r="CS48" s="619"/>
      <c r="CT48" s="620"/>
      <c r="CU48" s="640">
        <v>1.9</v>
      </c>
      <c r="CV48" s="641"/>
      <c r="CW48" s="641"/>
      <c r="CX48" s="642"/>
      <c r="CY48" s="627">
        <v>4866578</v>
      </c>
      <c r="CZ48" s="643"/>
      <c r="DA48" s="643"/>
      <c r="DB48" s="643"/>
      <c r="DC48" s="643"/>
      <c r="DD48" s="643"/>
      <c r="DE48" s="643"/>
      <c r="DF48" s="644"/>
      <c r="DG48" s="627" t="s">
        <v>103</v>
      </c>
      <c r="DH48" s="643"/>
      <c r="DI48" s="643"/>
      <c r="DJ48" s="643"/>
      <c r="DK48" s="643"/>
      <c r="DL48" s="643"/>
      <c r="DM48" s="643"/>
      <c r="DN48" s="643"/>
      <c r="DO48" s="643"/>
      <c r="DP48" s="643"/>
      <c r="DQ48" s="644"/>
      <c r="DR48" s="640" t="s">
        <v>103</v>
      </c>
      <c r="DS48" s="641"/>
      <c r="DT48" s="641"/>
      <c r="DU48" s="641"/>
      <c r="DV48" s="641"/>
      <c r="DW48" s="641"/>
      <c r="DX48" s="646"/>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62"/>
      <c r="AQ49" s="662"/>
      <c r="AR49" s="662"/>
      <c r="AS49" s="662"/>
      <c r="AT49" s="175"/>
      <c r="AU49" s="175"/>
      <c r="AV49" s="175"/>
      <c r="AW49" s="175"/>
      <c r="AX49" s="175"/>
      <c r="AY49" s="175"/>
      <c r="AZ49" s="175"/>
      <c r="BA49" s="175"/>
      <c r="BB49" s="175"/>
      <c r="BC49" s="175"/>
      <c r="BD49" s="624"/>
      <c r="BE49" s="624"/>
      <c r="BF49" s="624"/>
      <c r="BG49" s="624"/>
      <c r="BH49" s="624"/>
      <c r="BI49" s="624"/>
      <c r="BJ49" s="624"/>
      <c r="BK49" s="624"/>
      <c r="BL49" s="624"/>
      <c r="BM49" s="624"/>
      <c r="BN49" s="624"/>
      <c r="BO49" s="624"/>
      <c r="BP49" s="624"/>
      <c r="BQ49" s="624"/>
      <c r="BR49" s="624"/>
      <c r="BS49" s="624"/>
      <c r="BT49" s="624"/>
      <c r="BU49" s="624"/>
      <c r="BV49" s="624"/>
      <c r="BW49" s="624"/>
      <c r="BY49" s="615" t="s">
        <v>299</v>
      </c>
      <c r="BZ49" s="616"/>
      <c r="CA49" s="616"/>
      <c r="CB49" s="616"/>
      <c r="CC49" s="616"/>
      <c r="CD49" s="616"/>
      <c r="CE49" s="616"/>
      <c r="CF49" s="616"/>
      <c r="CG49" s="616"/>
      <c r="CH49" s="616"/>
      <c r="CI49" s="616"/>
      <c r="CJ49" s="616"/>
      <c r="CK49" s="616"/>
      <c r="CL49" s="617"/>
      <c r="CM49" s="618">
        <v>375909</v>
      </c>
      <c r="CN49" s="643"/>
      <c r="CO49" s="643"/>
      <c r="CP49" s="643"/>
      <c r="CQ49" s="643"/>
      <c r="CR49" s="643"/>
      <c r="CS49" s="643"/>
      <c r="CT49" s="644"/>
      <c r="CU49" s="640">
        <v>0.1</v>
      </c>
      <c r="CV49" s="641"/>
      <c r="CW49" s="641"/>
      <c r="CX49" s="642"/>
      <c r="CY49" s="627">
        <v>8009</v>
      </c>
      <c r="CZ49" s="643"/>
      <c r="DA49" s="643"/>
      <c r="DB49" s="643"/>
      <c r="DC49" s="643"/>
      <c r="DD49" s="643"/>
      <c r="DE49" s="643"/>
      <c r="DF49" s="644"/>
      <c r="DG49" s="627" t="s">
        <v>103</v>
      </c>
      <c r="DH49" s="643"/>
      <c r="DI49" s="643"/>
      <c r="DJ49" s="643"/>
      <c r="DK49" s="643"/>
      <c r="DL49" s="643"/>
      <c r="DM49" s="643"/>
      <c r="DN49" s="643"/>
      <c r="DO49" s="643"/>
      <c r="DP49" s="643"/>
      <c r="DQ49" s="644"/>
      <c r="DR49" s="640" t="s">
        <v>103</v>
      </c>
      <c r="DS49" s="641"/>
      <c r="DT49" s="641"/>
      <c r="DU49" s="641"/>
      <c r="DV49" s="641"/>
      <c r="DW49" s="641"/>
      <c r="DX49" s="646"/>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62"/>
      <c r="AQ50" s="662"/>
      <c r="AR50" s="662"/>
      <c r="AS50" s="662"/>
      <c r="AT50" s="175"/>
      <c r="AU50" s="175"/>
      <c r="AV50" s="175"/>
      <c r="AW50" s="175"/>
      <c r="AX50" s="175"/>
      <c r="AY50" s="175"/>
      <c r="AZ50" s="175"/>
      <c r="BA50" s="175"/>
      <c r="BB50" s="175"/>
      <c r="BC50" s="175"/>
      <c r="BD50" s="624"/>
      <c r="BE50" s="624"/>
      <c r="BF50" s="624"/>
      <c r="BG50" s="624"/>
      <c r="BH50" s="624"/>
      <c r="BI50" s="624"/>
      <c r="BJ50" s="624"/>
      <c r="BK50" s="624"/>
      <c r="BL50" s="624"/>
      <c r="BM50" s="624"/>
      <c r="BN50" s="624"/>
      <c r="BO50" s="624"/>
      <c r="BP50" s="624"/>
      <c r="BQ50" s="624"/>
      <c r="BR50" s="624"/>
      <c r="BS50" s="624"/>
      <c r="BT50" s="624"/>
      <c r="BU50" s="624"/>
      <c r="BV50" s="624"/>
      <c r="BW50" s="624"/>
      <c r="BY50" s="615" t="s">
        <v>300</v>
      </c>
      <c r="BZ50" s="616"/>
      <c r="CA50" s="616"/>
      <c r="CB50" s="616"/>
      <c r="CC50" s="616"/>
      <c r="CD50" s="616"/>
      <c r="CE50" s="616"/>
      <c r="CF50" s="616"/>
      <c r="CG50" s="616"/>
      <c r="CH50" s="616"/>
      <c r="CI50" s="616"/>
      <c r="CJ50" s="616"/>
      <c r="CK50" s="616"/>
      <c r="CL50" s="617"/>
      <c r="CM50" s="618">
        <v>19212213</v>
      </c>
      <c r="CN50" s="619"/>
      <c r="CO50" s="619"/>
      <c r="CP50" s="619"/>
      <c r="CQ50" s="619"/>
      <c r="CR50" s="619"/>
      <c r="CS50" s="619"/>
      <c r="CT50" s="620"/>
      <c r="CU50" s="640">
        <v>4</v>
      </c>
      <c r="CV50" s="641"/>
      <c r="CW50" s="641"/>
      <c r="CX50" s="642"/>
      <c r="CY50" s="627">
        <v>554360</v>
      </c>
      <c r="CZ50" s="643"/>
      <c r="DA50" s="643"/>
      <c r="DB50" s="643"/>
      <c r="DC50" s="643"/>
      <c r="DD50" s="643"/>
      <c r="DE50" s="643"/>
      <c r="DF50" s="644"/>
      <c r="DG50" s="627">
        <v>50523</v>
      </c>
      <c r="DH50" s="643"/>
      <c r="DI50" s="643"/>
      <c r="DJ50" s="643"/>
      <c r="DK50" s="643"/>
      <c r="DL50" s="643"/>
      <c r="DM50" s="643"/>
      <c r="DN50" s="643"/>
      <c r="DO50" s="643"/>
      <c r="DP50" s="643"/>
      <c r="DQ50" s="644"/>
      <c r="DR50" s="640">
        <v>0</v>
      </c>
      <c r="DS50" s="641"/>
      <c r="DT50" s="641"/>
      <c r="DU50" s="641"/>
      <c r="DV50" s="641"/>
      <c r="DW50" s="641"/>
      <c r="DX50" s="646"/>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15" t="s">
        <v>301</v>
      </c>
      <c r="BZ51" s="616"/>
      <c r="CA51" s="616"/>
      <c r="CB51" s="616"/>
      <c r="CC51" s="616"/>
      <c r="CD51" s="616"/>
      <c r="CE51" s="616"/>
      <c r="CF51" s="616"/>
      <c r="CG51" s="616"/>
      <c r="CH51" s="616"/>
      <c r="CI51" s="616"/>
      <c r="CJ51" s="616"/>
      <c r="CK51" s="616"/>
      <c r="CL51" s="617"/>
      <c r="CM51" s="618" t="s">
        <v>103</v>
      </c>
      <c r="CN51" s="643"/>
      <c r="CO51" s="643"/>
      <c r="CP51" s="643"/>
      <c r="CQ51" s="643"/>
      <c r="CR51" s="643"/>
      <c r="CS51" s="643"/>
      <c r="CT51" s="644"/>
      <c r="CU51" s="640" t="s">
        <v>103</v>
      </c>
      <c r="CV51" s="641"/>
      <c r="CW51" s="641"/>
      <c r="CX51" s="642"/>
      <c r="CY51" s="627" t="s">
        <v>103</v>
      </c>
      <c r="CZ51" s="643"/>
      <c r="DA51" s="643"/>
      <c r="DB51" s="643"/>
      <c r="DC51" s="643"/>
      <c r="DD51" s="643"/>
      <c r="DE51" s="643"/>
      <c r="DF51" s="644"/>
      <c r="DG51" s="627" t="s">
        <v>103</v>
      </c>
      <c r="DH51" s="643"/>
      <c r="DI51" s="643"/>
      <c r="DJ51" s="643"/>
      <c r="DK51" s="643"/>
      <c r="DL51" s="643"/>
      <c r="DM51" s="643"/>
      <c r="DN51" s="643"/>
      <c r="DO51" s="643"/>
      <c r="DP51" s="643"/>
      <c r="DQ51" s="644"/>
      <c r="DR51" s="640" t="s">
        <v>103</v>
      </c>
      <c r="DS51" s="641"/>
      <c r="DT51" s="641"/>
      <c r="DU51" s="641"/>
      <c r="DV51" s="641"/>
      <c r="DW51" s="641"/>
      <c r="DX51" s="646"/>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63"/>
      <c r="AR52" s="663"/>
      <c r="AS52" s="663"/>
      <c r="AT52" s="663"/>
      <c r="AU52" s="663"/>
      <c r="AV52" s="663"/>
      <c r="AW52" s="663"/>
      <c r="AX52" s="663"/>
      <c r="AY52" s="663"/>
      <c r="AZ52" s="663"/>
      <c r="BA52" s="663"/>
      <c r="BB52" s="663"/>
      <c r="BC52" s="663"/>
      <c r="BD52" s="663"/>
      <c r="BE52" s="663"/>
      <c r="BF52" s="663"/>
      <c r="BG52" s="663"/>
      <c r="BH52" s="663"/>
      <c r="BI52" s="663"/>
      <c r="BJ52" s="663"/>
      <c r="BK52" s="663"/>
      <c r="BL52" s="663"/>
      <c r="BM52" s="663"/>
      <c r="BN52" s="663"/>
      <c r="BO52" s="663"/>
      <c r="BP52" s="663"/>
      <c r="BQ52" s="663"/>
      <c r="BR52" s="663"/>
      <c r="BS52" s="663"/>
      <c r="BT52" s="663"/>
      <c r="BU52" s="663"/>
      <c r="BV52" s="663"/>
      <c r="BW52" s="663"/>
      <c r="BY52" s="615" t="s">
        <v>302</v>
      </c>
      <c r="BZ52" s="616"/>
      <c r="CA52" s="616"/>
      <c r="CB52" s="616"/>
      <c r="CC52" s="616"/>
      <c r="CD52" s="616"/>
      <c r="CE52" s="616"/>
      <c r="CF52" s="616"/>
      <c r="CG52" s="616"/>
      <c r="CH52" s="616"/>
      <c r="CI52" s="616"/>
      <c r="CJ52" s="616"/>
      <c r="CK52" s="616"/>
      <c r="CL52" s="617"/>
      <c r="CM52" s="618">
        <v>72525548</v>
      </c>
      <c r="CN52" s="619"/>
      <c r="CO52" s="619"/>
      <c r="CP52" s="619"/>
      <c r="CQ52" s="619"/>
      <c r="CR52" s="619"/>
      <c r="CS52" s="619"/>
      <c r="CT52" s="620"/>
      <c r="CU52" s="640">
        <v>14.9</v>
      </c>
      <c r="CV52" s="641"/>
      <c r="CW52" s="641"/>
      <c r="CX52" s="642"/>
      <c r="CY52" s="627">
        <v>10695930</v>
      </c>
      <c r="CZ52" s="643"/>
      <c r="DA52" s="643"/>
      <c r="DB52" s="643"/>
      <c r="DC52" s="643"/>
      <c r="DD52" s="643"/>
      <c r="DE52" s="643"/>
      <c r="DF52" s="644"/>
      <c r="DG52" s="673"/>
      <c r="DH52" s="674"/>
      <c r="DI52" s="674"/>
      <c r="DJ52" s="674"/>
      <c r="DK52" s="674"/>
      <c r="DL52" s="674"/>
      <c r="DM52" s="674"/>
      <c r="DN52" s="674"/>
      <c r="DO52" s="674"/>
      <c r="DP52" s="674"/>
      <c r="DQ52" s="675"/>
      <c r="DR52" s="676"/>
      <c r="DS52" s="677"/>
      <c r="DT52" s="677"/>
      <c r="DU52" s="677"/>
      <c r="DV52" s="677"/>
      <c r="DW52" s="677"/>
      <c r="DX52" s="678"/>
    </row>
    <row r="53" spans="2:128" ht="11.25" customHeight="1">
      <c r="B53" s="184"/>
      <c r="AP53" s="179"/>
      <c r="AQ53" s="175"/>
      <c r="AR53" s="175"/>
      <c r="AS53" s="175"/>
      <c r="AT53" s="175"/>
      <c r="AU53" s="175"/>
      <c r="AV53" s="175"/>
      <c r="AW53" s="175"/>
      <c r="AX53" s="175"/>
      <c r="AY53" s="175"/>
      <c r="AZ53" s="619"/>
      <c r="BA53" s="619"/>
      <c r="BB53" s="619"/>
      <c r="BC53" s="619"/>
      <c r="BD53" s="175"/>
      <c r="BE53" s="175"/>
      <c r="BF53" s="175"/>
      <c r="BG53" s="175"/>
      <c r="BH53" s="175"/>
      <c r="BI53" s="175"/>
      <c r="BJ53" s="175"/>
      <c r="BK53" s="175"/>
      <c r="BL53" s="175"/>
      <c r="BM53" s="175"/>
      <c r="BN53" s="175"/>
      <c r="BO53" s="175"/>
      <c r="BP53" s="175"/>
      <c r="BQ53" s="175"/>
      <c r="BR53" s="175"/>
      <c r="BS53" s="619"/>
      <c r="BT53" s="619"/>
      <c r="BU53" s="619"/>
      <c r="BV53" s="619"/>
      <c r="BW53" s="619"/>
      <c r="BY53" s="615" t="s">
        <v>303</v>
      </c>
      <c r="BZ53" s="616"/>
      <c r="CA53" s="616"/>
      <c r="CB53" s="616"/>
      <c r="CC53" s="616"/>
      <c r="CD53" s="616"/>
      <c r="CE53" s="616"/>
      <c r="CF53" s="616"/>
      <c r="CG53" s="616"/>
      <c r="CH53" s="616"/>
      <c r="CI53" s="616"/>
      <c r="CJ53" s="616"/>
      <c r="CK53" s="616"/>
      <c r="CL53" s="617"/>
      <c r="CM53" s="618">
        <v>2237625</v>
      </c>
      <c r="CN53" s="619"/>
      <c r="CO53" s="619"/>
      <c r="CP53" s="619"/>
      <c r="CQ53" s="619"/>
      <c r="CR53" s="619"/>
      <c r="CS53" s="619"/>
      <c r="CT53" s="620"/>
      <c r="CU53" s="640">
        <v>0.5</v>
      </c>
      <c r="CV53" s="641"/>
      <c r="CW53" s="641"/>
      <c r="CX53" s="642"/>
      <c r="CY53" s="627">
        <v>1008240</v>
      </c>
      <c r="CZ53" s="643"/>
      <c r="DA53" s="643"/>
      <c r="DB53" s="643"/>
      <c r="DC53" s="643"/>
      <c r="DD53" s="643"/>
      <c r="DE53" s="643"/>
      <c r="DF53" s="644"/>
      <c r="DG53" s="673"/>
      <c r="DH53" s="674"/>
      <c r="DI53" s="674"/>
      <c r="DJ53" s="674"/>
      <c r="DK53" s="674"/>
      <c r="DL53" s="674"/>
      <c r="DM53" s="674"/>
      <c r="DN53" s="674"/>
      <c r="DO53" s="674"/>
      <c r="DP53" s="674"/>
      <c r="DQ53" s="675"/>
      <c r="DR53" s="676"/>
      <c r="DS53" s="677"/>
      <c r="DT53" s="677"/>
      <c r="DU53" s="677"/>
      <c r="DV53" s="677"/>
      <c r="DW53" s="677"/>
      <c r="DX53" s="678"/>
    </row>
    <row r="54" spans="2:128" ht="11.25" customHeight="1">
      <c r="AP54" s="175"/>
      <c r="AQ54" s="179"/>
      <c r="AR54" s="179"/>
      <c r="AS54" s="179"/>
      <c r="AT54" s="179"/>
      <c r="AU54" s="179"/>
      <c r="AV54" s="179"/>
      <c r="AW54" s="179"/>
      <c r="AX54" s="179"/>
      <c r="AY54" s="175"/>
      <c r="AZ54" s="619"/>
      <c r="BA54" s="619"/>
      <c r="BB54" s="619"/>
      <c r="BC54" s="619"/>
      <c r="BD54" s="175"/>
      <c r="BE54" s="175"/>
      <c r="BF54" s="175"/>
      <c r="BG54" s="175"/>
      <c r="BH54" s="175"/>
      <c r="BI54" s="175"/>
      <c r="BJ54" s="175"/>
      <c r="BK54" s="175"/>
      <c r="BL54" s="175"/>
      <c r="BM54" s="175"/>
      <c r="BN54" s="175"/>
      <c r="BO54" s="175"/>
      <c r="BP54" s="175"/>
      <c r="BQ54" s="175"/>
      <c r="BR54" s="175"/>
      <c r="BS54" s="619"/>
      <c r="BT54" s="619"/>
      <c r="BU54" s="619"/>
      <c r="BV54" s="619"/>
      <c r="BW54" s="619"/>
      <c r="BY54" s="653" t="s">
        <v>284</v>
      </c>
      <c r="BZ54" s="654"/>
      <c r="CA54" s="615" t="s">
        <v>304</v>
      </c>
      <c r="CB54" s="616"/>
      <c r="CC54" s="616"/>
      <c r="CD54" s="616"/>
      <c r="CE54" s="616"/>
      <c r="CF54" s="616"/>
      <c r="CG54" s="616"/>
      <c r="CH54" s="616"/>
      <c r="CI54" s="616"/>
      <c r="CJ54" s="616"/>
      <c r="CK54" s="616"/>
      <c r="CL54" s="617"/>
      <c r="CM54" s="618">
        <v>70658487</v>
      </c>
      <c r="CN54" s="619"/>
      <c r="CO54" s="619"/>
      <c r="CP54" s="619"/>
      <c r="CQ54" s="619"/>
      <c r="CR54" s="619"/>
      <c r="CS54" s="619"/>
      <c r="CT54" s="620"/>
      <c r="CU54" s="640">
        <v>14.5</v>
      </c>
      <c r="CV54" s="641"/>
      <c r="CW54" s="641"/>
      <c r="CX54" s="642"/>
      <c r="CY54" s="627">
        <v>10651588</v>
      </c>
      <c r="CZ54" s="643"/>
      <c r="DA54" s="643"/>
      <c r="DB54" s="643"/>
      <c r="DC54" s="643"/>
      <c r="DD54" s="643"/>
      <c r="DE54" s="643"/>
      <c r="DF54" s="644"/>
      <c r="DG54" s="673"/>
      <c r="DH54" s="674"/>
      <c r="DI54" s="674"/>
      <c r="DJ54" s="674"/>
      <c r="DK54" s="674"/>
      <c r="DL54" s="674"/>
      <c r="DM54" s="674"/>
      <c r="DN54" s="674"/>
      <c r="DO54" s="674"/>
      <c r="DP54" s="674"/>
      <c r="DQ54" s="675"/>
      <c r="DR54" s="676"/>
      <c r="DS54" s="677"/>
      <c r="DT54" s="677"/>
      <c r="DU54" s="677"/>
      <c r="DV54" s="677"/>
      <c r="DW54" s="677"/>
      <c r="DX54" s="678"/>
    </row>
    <row r="55" spans="2:128" ht="11.25" customHeight="1">
      <c r="AP55" s="175"/>
      <c r="AQ55" s="179"/>
      <c r="AR55" s="179"/>
      <c r="AS55" s="179"/>
      <c r="AT55" s="179"/>
      <c r="AU55" s="179"/>
      <c r="AV55" s="179"/>
      <c r="AW55" s="179"/>
      <c r="AX55" s="179"/>
      <c r="AY55" s="175"/>
      <c r="AZ55" s="619"/>
      <c r="BA55" s="619"/>
      <c r="BB55" s="619"/>
      <c r="BC55" s="619"/>
      <c r="BD55" s="175"/>
      <c r="BE55" s="175"/>
      <c r="BF55" s="175"/>
      <c r="BG55" s="175"/>
      <c r="BH55" s="175"/>
      <c r="BI55" s="175"/>
      <c r="BJ55" s="175"/>
      <c r="BK55" s="175"/>
      <c r="BL55" s="175"/>
      <c r="BM55" s="175"/>
      <c r="BN55" s="175"/>
      <c r="BO55" s="175"/>
      <c r="BP55" s="175"/>
      <c r="BQ55" s="175"/>
      <c r="BR55" s="175"/>
      <c r="BS55" s="619"/>
      <c r="BT55" s="619"/>
      <c r="BU55" s="619"/>
      <c r="BV55" s="619"/>
      <c r="BW55" s="619"/>
      <c r="BY55" s="655"/>
      <c r="BZ55" s="656"/>
      <c r="CA55" s="615" t="s">
        <v>305</v>
      </c>
      <c r="CB55" s="616"/>
      <c r="CC55" s="616"/>
      <c r="CD55" s="616"/>
      <c r="CE55" s="616"/>
      <c r="CF55" s="616"/>
      <c r="CG55" s="616"/>
      <c r="CH55" s="616"/>
      <c r="CI55" s="616"/>
      <c r="CJ55" s="616"/>
      <c r="CK55" s="616"/>
      <c r="CL55" s="617"/>
      <c r="CM55" s="618">
        <v>40006529</v>
      </c>
      <c r="CN55" s="619"/>
      <c r="CO55" s="619"/>
      <c r="CP55" s="619"/>
      <c r="CQ55" s="619"/>
      <c r="CR55" s="619"/>
      <c r="CS55" s="619"/>
      <c r="CT55" s="620"/>
      <c r="CU55" s="640">
        <v>8.1999999999999993</v>
      </c>
      <c r="CV55" s="641"/>
      <c r="CW55" s="641"/>
      <c r="CX55" s="642"/>
      <c r="CY55" s="627">
        <v>2334805</v>
      </c>
      <c r="CZ55" s="643"/>
      <c r="DA55" s="643"/>
      <c r="DB55" s="643"/>
      <c r="DC55" s="643"/>
      <c r="DD55" s="643"/>
      <c r="DE55" s="643"/>
      <c r="DF55" s="644"/>
      <c r="DG55" s="673"/>
      <c r="DH55" s="674"/>
      <c r="DI55" s="674"/>
      <c r="DJ55" s="674"/>
      <c r="DK55" s="674"/>
      <c r="DL55" s="674"/>
      <c r="DM55" s="674"/>
      <c r="DN55" s="674"/>
      <c r="DO55" s="674"/>
      <c r="DP55" s="674"/>
      <c r="DQ55" s="675"/>
      <c r="DR55" s="676"/>
      <c r="DS55" s="677"/>
      <c r="DT55" s="677"/>
      <c r="DU55" s="677"/>
      <c r="DV55" s="677"/>
      <c r="DW55" s="677"/>
      <c r="DX55" s="678"/>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55"/>
      <c r="BZ56" s="656"/>
      <c r="CA56" s="615" t="s">
        <v>306</v>
      </c>
      <c r="CB56" s="616"/>
      <c r="CC56" s="616"/>
      <c r="CD56" s="616"/>
      <c r="CE56" s="616"/>
      <c r="CF56" s="616"/>
      <c r="CG56" s="616"/>
      <c r="CH56" s="616"/>
      <c r="CI56" s="616"/>
      <c r="CJ56" s="616"/>
      <c r="CK56" s="616"/>
      <c r="CL56" s="617"/>
      <c r="CM56" s="618">
        <v>20565785</v>
      </c>
      <c r="CN56" s="619"/>
      <c r="CO56" s="619"/>
      <c r="CP56" s="619"/>
      <c r="CQ56" s="619"/>
      <c r="CR56" s="619"/>
      <c r="CS56" s="619"/>
      <c r="CT56" s="620"/>
      <c r="CU56" s="640">
        <v>4.2</v>
      </c>
      <c r="CV56" s="641"/>
      <c r="CW56" s="641"/>
      <c r="CX56" s="642"/>
      <c r="CY56" s="627">
        <v>7350293</v>
      </c>
      <c r="CZ56" s="643"/>
      <c r="DA56" s="643"/>
      <c r="DB56" s="643"/>
      <c r="DC56" s="643"/>
      <c r="DD56" s="643"/>
      <c r="DE56" s="643"/>
      <c r="DF56" s="644"/>
      <c r="DG56" s="673"/>
      <c r="DH56" s="674"/>
      <c r="DI56" s="674"/>
      <c r="DJ56" s="674"/>
      <c r="DK56" s="674"/>
      <c r="DL56" s="674"/>
      <c r="DM56" s="674"/>
      <c r="DN56" s="674"/>
      <c r="DO56" s="674"/>
      <c r="DP56" s="674"/>
      <c r="DQ56" s="675"/>
      <c r="DR56" s="676"/>
      <c r="DS56" s="677"/>
      <c r="DT56" s="677"/>
      <c r="DU56" s="677"/>
      <c r="DV56" s="677"/>
      <c r="DW56" s="677"/>
      <c r="DX56" s="678"/>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55"/>
      <c r="BZ57" s="656"/>
      <c r="CA57" s="615" t="s">
        <v>307</v>
      </c>
      <c r="CB57" s="616"/>
      <c r="CC57" s="616"/>
      <c r="CD57" s="616"/>
      <c r="CE57" s="616"/>
      <c r="CF57" s="616"/>
      <c r="CG57" s="616"/>
      <c r="CH57" s="616"/>
      <c r="CI57" s="616"/>
      <c r="CJ57" s="616"/>
      <c r="CK57" s="616"/>
      <c r="CL57" s="617"/>
      <c r="CM57" s="618">
        <v>1867061</v>
      </c>
      <c r="CN57" s="619"/>
      <c r="CO57" s="619"/>
      <c r="CP57" s="619"/>
      <c r="CQ57" s="619"/>
      <c r="CR57" s="619"/>
      <c r="CS57" s="619"/>
      <c r="CT57" s="620"/>
      <c r="CU57" s="640">
        <v>0.4</v>
      </c>
      <c r="CV57" s="641"/>
      <c r="CW57" s="641"/>
      <c r="CX57" s="642"/>
      <c r="CY57" s="627">
        <v>44342</v>
      </c>
      <c r="CZ57" s="643"/>
      <c r="DA57" s="643"/>
      <c r="DB57" s="643"/>
      <c r="DC57" s="643"/>
      <c r="DD57" s="643"/>
      <c r="DE57" s="643"/>
      <c r="DF57" s="644"/>
      <c r="DG57" s="673"/>
      <c r="DH57" s="674"/>
      <c r="DI57" s="674"/>
      <c r="DJ57" s="674"/>
      <c r="DK57" s="674"/>
      <c r="DL57" s="674"/>
      <c r="DM57" s="674"/>
      <c r="DN57" s="674"/>
      <c r="DO57" s="674"/>
      <c r="DP57" s="674"/>
      <c r="DQ57" s="675"/>
      <c r="DR57" s="676"/>
      <c r="DS57" s="677"/>
      <c r="DT57" s="677"/>
      <c r="DU57" s="677"/>
      <c r="DV57" s="677"/>
      <c r="DW57" s="677"/>
      <c r="DX57" s="678"/>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57"/>
      <c r="BZ58" s="658"/>
      <c r="CA58" s="615" t="s">
        <v>308</v>
      </c>
      <c r="CB58" s="616"/>
      <c r="CC58" s="616"/>
      <c r="CD58" s="616"/>
      <c r="CE58" s="616"/>
      <c r="CF58" s="616"/>
      <c r="CG58" s="616"/>
      <c r="CH58" s="616"/>
      <c r="CI58" s="616"/>
      <c r="CJ58" s="616"/>
      <c r="CK58" s="616"/>
      <c r="CL58" s="617"/>
      <c r="CM58" s="618" t="s">
        <v>103</v>
      </c>
      <c r="CN58" s="619"/>
      <c r="CO58" s="619"/>
      <c r="CP58" s="619"/>
      <c r="CQ58" s="619"/>
      <c r="CR58" s="619"/>
      <c r="CS58" s="619"/>
      <c r="CT58" s="620"/>
      <c r="CU58" s="640" t="s">
        <v>103</v>
      </c>
      <c r="CV58" s="641"/>
      <c r="CW58" s="641"/>
      <c r="CX58" s="642"/>
      <c r="CY58" s="627" t="s">
        <v>103</v>
      </c>
      <c r="CZ58" s="643"/>
      <c r="DA58" s="643"/>
      <c r="DB58" s="643"/>
      <c r="DC58" s="643"/>
      <c r="DD58" s="643"/>
      <c r="DE58" s="643"/>
      <c r="DF58" s="644"/>
      <c r="DG58" s="673"/>
      <c r="DH58" s="674"/>
      <c r="DI58" s="674"/>
      <c r="DJ58" s="674"/>
      <c r="DK58" s="674"/>
      <c r="DL58" s="674"/>
      <c r="DM58" s="674"/>
      <c r="DN58" s="674"/>
      <c r="DO58" s="674"/>
      <c r="DP58" s="674"/>
      <c r="DQ58" s="675"/>
      <c r="DR58" s="676"/>
      <c r="DS58" s="677"/>
      <c r="DT58" s="677"/>
      <c r="DU58" s="677"/>
      <c r="DV58" s="677"/>
      <c r="DW58" s="677"/>
      <c r="DX58" s="678"/>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634" t="s">
        <v>309</v>
      </c>
      <c r="BZ59" s="635"/>
      <c r="CA59" s="635"/>
      <c r="CB59" s="635"/>
      <c r="CC59" s="635"/>
      <c r="CD59" s="635"/>
      <c r="CE59" s="635"/>
      <c r="CF59" s="635"/>
      <c r="CG59" s="635"/>
      <c r="CH59" s="635"/>
      <c r="CI59" s="635"/>
      <c r="CJ59" s="635"/>
      <c r="CK59" s="635"/>
      <c r="CL59" s="636"/>
      <c r="CM59" s="679">
        <v>486336035</v>
      </c>
      <c r="CN59" s="680"/>
      <c r="CO59" s="680"/>
      <c r="CP59" s="680"/>
      <c r="CQ59" s="680"/>
      <c r="CR59" s="680"/>
      <c r="CS59" s="680"/>
      <c r="CT59" s="681"/>
      <c r="CU59" s="682">
        <v>100</v>
      </c>
      <c r="CV59" s="683"/>
      <c r="CW59" s="683"/>
      <c r="CX59" s="684"/>
      <c r="CY59" s="685">
        <v>350469933</v>
      </c>
      <c r="CZ59" s="686"/>
      <c r="DA59" s="686"/>
      <c r="DB59" s="686"/>
      <c r="DC59" s="686"/>
      <c r="DD59" s="686"/>
      <c r="DE59" s="686"/>
      <c r="DF59" s="687"/>
      <c r="DG59" s="688"/>
      <c r="DH59" s="689"/>
      <c r="DI59" s="689"/>
      <c r="DJ59" s="689"/>
      <c r="DK59" s="689"/>
      <c r="DL59" s="689"/>
      <c r="DM59" s="689"/>
      <c r="DN59" s="689"/>
      <c r="DO59" s="689"/>
      <c r="DP59" s="689"/>
      <c r="DQ59" s="690"/>
      <c r="DR59" s="691"/>
      <c r="DS59" s="692"/>
      <c r="DT59" s="692"/>
      <c r="DU59" s="692"/>
      <c r="DV59" s="692"/>
      <c r="DW59" s="692"/>
      <c r="DX59" s="693"/>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3" customWidth="1"/>
    <col min="131" max="131" width="1.6640625" style="233" customWidth="1"/>
    <col min="132" max="16384" width="9" style="233"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723" t="s">
        <v>311</v>
      </c>
      <c r="DK2" s="724"/>
      <c r="DL2" s="724"/>
      <c r="DM2" s="724"/>
      <c r="DN2" s="724"/>
      <c r="DO2" s="725"/>
      <c r="DP2" s="194"/>
      <c r="DQ2" s="723" t="s">
        <v>312</v>
      </c>
      <c r="DR2" s="724"/>
      <c r="DS2" s="724"/>
      <c r="DT2" s="724"/>
      <c r="DU2" s="724"/>
      <c r="DV2" s="724"/>
      <c r="DW2" s="724"/>
      <c r="DX2" s="724"/>
      <c r="DY2" s="724"/>
      <c r="DZ2" s="72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726" t="s">
        <v>313</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197"/>
      <c r="BA4" s="197"/>
      <c r="BB4" s="197"/>
      <c r="BC4" s="197"/>
      <c r="BD4" s="197"/>
      <c r="BE4" s="198"/>
      <c r="BF4" s="198"/>
      <c r="BG4" s="198"/>
      <c r="BH4" s="198"/>
      <c r="BI4" s="198"/>
      <c r="BJ4" s="198"/>
      <c r="BK4" s="198"/>
      <c r="BL4" s="198"/>
      <c r="BM4" s="198"/>
      <c r="BN4" s="198"/>
      <c r="BO4" s="198"/>
      <c r="BP4" s="198"/>
      <c r="BQ4" s="197" t="s">
        <v>314</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717" t="s">
        <v>315</v>
      </c>
      <c r="B5" s="718"/>
      <c r="C5" s="718"/>
      <c r="D5" s="718"/>
      <c r="E5" s="718"/>
      <c r="F5" s="718"/>
      <c r="G5" s="718"/>
      <c r="H5" s="718"/>
      <c r="I5" s="718"/>
      <c r="J5" s="718"/>
      <c r="K5" s="718"/>
      <c r="L5" s="718"/>
      <c r="M5" s="718"/>
      <c r="N5" s="718"/>
      <c r="O5" s="718"/>
      <c r="P5" s="719"/>
      <c r="Q5" s="694" t="s">
        <v>316</v>
      </c>
      <c r="R5" s="695"/>
      <c r="S5" s="695"/>
      <c r="T5" s="695"/>
      <c r="U5" s="696"/>
      <c r="V5" s="694" t="s">
        <v>317</v>
      </c>
      <c r="W5" s="695"/>
      <c r="X5" s="695"/>
      <c r="Y5" s="695"/>
      <c r="Z5" s="696"/>
      <c r="AA5" s="694" t="s">
        <v>318</v>
      </c>
      <c r="AB5" s="695"/>
      <c r="AC5" s="695"/>
      <c r="AD5" s="695"/>
      <c r="AE5" s="695"/>
      <c r="AF5" s="727" t="s">
        <v>319</v>
      </c>
      <c r="AG5" s="695"/>
      <c r="AH5" s="695"/>
      <c r="AI5" s="695"/>
      <c r="AJ5" s="706"/>
      <c r="AK5" s="695" t="s">
        <v>320</v>
      </c>
      <c r="AL5" s="695"/>
      <c r="AM5" s="695"/>
      <c r="AN5" s="695"/>
      <c r="AO5" s="696"/>
      <c r="AP5" s="694" t="s">
        <v>321</v>
      </c>
      <c r="AQ5" s="695"/>
      <c r="AR5" s="695"/>
      <c r="AS5" s="695"/>
      <c r="AT5" s="696"/>
      <c r="AU5" s="694" t="s">
        <v>322</v>
      </c>
      <c r="AV5" s="695"/>
      <c r="AW5" s="695"/>
      <c r="AX5" s="695"/>
      <c r="AY5" s="706"/>
      <c r="AZ5" s="201"/>
      <c r="BA5" s="201"/>
      <c r="BB5" s="201"/>
      <c r="BC5" s="201"/>
      <c r="BD5" s="201"/>
      <c r="BE5" s="202"/>
      <c r="BF5" s="202"/>
      <c r="BG5" s="202"/>
      <c r="BH5" s="202"/>
      <c r="BI5" s="202"/>
      <c r="BJ5" s="202"/>
      <c r="BK5" s="202"/>
      <c r="BL5" s="202"/>
      <c r="BM5" s="202"/>
      <c r="BN5" s="202"/>
      <c r="BO5" s="202"/>
      <c r="BP5" s="202"/>
      <c r="BQ5" s="717" t="s">
        <v>323</v>
      </c>
      <c r="BR5" s="718"/>
      <c r="BS5" s="718"/>
      <c r="BT5" s="718"/>
      <c r="BU5" s="718"/>
      <c r="BV5" s="718"/>
      <c r="BW5" s="718"/>
      <c r="BX5" s="718"/>
      <c r="BY5" s="718"/>
      <c r="BZ5" s="718"/>
      <c r="CA5" s="718"/>
      <c r="CB5" s="718"/>
      <c r="CC5" s="718"/>
      <c r="CD5" s="718"/>
      <c r="CE5" s="718"/>
      <c r="CF5" s="718"/>
      <c r="CG5" s="719"/>
      <c r="CH5" s="694" t="s">
        <v>324</v>
      </c>
      <c r="CI5" s="695"/>
      <c r="CJ5" s="695"/>
      <c r="CK5" s="695"/>
      <c r="CL5" s="696"/>
      <c r="CM5" s="694" t="s">
        <v>325</v>
      </c>
      <c r="CN5" s="695"/>
      <c r="CO5" s="695"/>
      <c r="CP5" s="695"/>
      <c r="CQ5" s="696"/>
      <c r="CR5" s="694" t="s">
        <v>326</v>
      </c>
      <c r="CS5" s="695"/>
      <c r="CT5" s="695"/>
      <c r="CU5" s="695"/>
      <c r="CV5" s="696"/>
      <c r="CW5" s="694" t="s">
        <v>327</v>
      </c>
      <c r="CX5" s="695"/>
      <c r="CY5" s="695"/>
      <c r="CZ5" s="695"/>
      <c r="DA5" s="696"/>
      <c r="DB5" s="694" t="s">
        <v>328</v>
      </c>
      <c r="DC5" s="695"/>
      <c r="DD5" s="695"/>
      <c r="DE5" s="695"/>
      <c r="DF5" s="696"/>
      <c r="DG5" s="700" t="s">
        <v>329</v>
      </c>
      <c r="DH5" s="701"/>
      <c r="DI5" s="701"/>
      <c r="DJ5" s="701"/>
      <c r="DK5" s="702"/>
      <c r="DL5" s="700" t="s">
        <v>330</v>
      </c>
      <c r="DM5" s="701"/>
      <c r="DN5" s="701"/>
      <c r="DO5" s="701"/>
      <c r="DP5" s="702"/>
      <c r="DQ5" s="694" t="s">
        <v>331</v>
      </c>
      <c r="DR5" s="695"/>
      <c r="DS5" s="695"/>
      <c r="DT5" s="695"/>
      <c r="DU5" s="696"/>
      <c r="DV5" s="694" t="s">
        <v>322</v>
      </c>
      <c r="DW5" s="695"/>
      <c r="DX5" s="695"/>
      <c r="DY5" s="695"/>
      <c r="DZ5" s="706"/>
      <c r="EA5" s="199"/>
    </row>
    <row r="6" spans="1:131" s="200" customFormat="1" ht="26.25" customHeight="1" thickBot="1">
      <c r="A6" s="720"/>
      <c r="B6" s="721"/>
      <c r="C6" s="721"/>
      <c r="D6" s="721"/>
      <c r="E6" s="721"/>
      <c r="F6" s="721"/>
      <c r="G6" s="721"/>
      <c r="H6" s="721"/>
      <c r="I6" s="721"/>
      <c r="J6" s="721"/>
      <c r="K6" s="721"/>
      <c r="L6" s="721"/>
      <c r="M6" s="721"/>
      <c r="N6" s="721"/>
      <c r="O6" s="721"/>
      <c r="P6" s="722"/>
      <c r="Q6" s="697"/>
      <c r="R6" s="698"/>
      <c r="S6" s="698"/>
      <c r="T6" s="698"/>
      <c r="U6" s="699"/>
      <c r="V6" s="697"/>
      <c r="W6" s="698"/>
      <c r="X6" s="698"/>
      <c r="Y6" s="698"/>
      <c r="Z6" s="699"/>
      <c r="AA6" s="697"/>
      <c r="AB6" s="698"/>
      <c r="AC6" s="698"/>
      <c r="AD6" s="698"/>
      <c r="AE6" s="698"/>
      <c r="AF6" s="728"/>
      <c r="AG6" s="698"/>
      <c r="AH6" s="698"/>
      <c r="AI6" s="698"/>
      <c r="AJ6" s="707"/>
      <c r="AK6" s="698"/>
      <c r="AL6" s="698"/>
      <c r="AM6" s="698"/>
      <c r="AN6" s="698"/>
      <c r="AO6" s="699"/>
      <c r="AP6" s="697"/>
      <c r="AQ6" s="698"/>
      <c r="AR6" s="698"/>
      <c r="AS6" s="698"/>
      <c r="AT6" s="699"/>
      <c r="AU6" s="697"/>
      <c r="AV6" s="698"/>
      <c r="AW6" s="698"/>
      <c r="AX6" s="698"/>
      <c r="AY6" s="707"/>
      <c r="AZ6" s="197"/>
      <c r="BA6" s="197"/>
      <c r="BB6" s="197"/>
      <c r="BC6" s="197"/>
      <c r="BD6" s="197"/>
      <c r="BE6" s="198"/>
      <c r="BF6" s="198"/>
      <c r="BG6" s="198"/>
      <c r="BH6" s="198"/>
      <c r="BI6" s="198"/>
      <c r="BJ6" s="198"/>
      <c r="BK6" s="198"/>
      <c r="BL6" s="198"/>
      <c r="BM6" s="198"/>
      <c r="BN6" s="198"/>
      <c r="BO6" s="198"/>
      <c r="BP6" s="198"/>
      <c r="BQ6" s="720"/>
      <c r="BR6" s="721"/>
      <c r="BS6" s="721"/>
      <c r="BT6" s="721"/>
      <c r="BU6" s="721"/>
      <c r="BV6" s="721"/>
      <c r="BW6" s="721"/>
      <c r="BX6" s="721"/>
      <c r="BY6" s="721"/>
      <c r="BZ6" s="721"/>
      <c r="CA6" s="721"/>
      <c r="CB6" s="721"/>
      <c r="CC6" s="721"/>
      <c r="CD6" s="721"/>
      <c r="CE6" s="721"/>
      <c r="CF6" s="721"/>
      <c r="CG6" s="722"/>
      <c r="CH6" s="697"/>
      <c r="CI6" s="698"/>
      <c r="CJ6" s="698"/>
      <c r="CK6" s="698"/>
      <c r="CL6" s="699"/>
      <c r="CM6" s="697"/>
      <c r="CN6" s="698"/>
      <c r="CO6" s="698"/>
      <c r="CP6" s="698"/>
      <c r="CQ6" s="699"/>
      <c r="CR6" s="697"/>
      <c r="CS6" s="698"/>
      <c r="CT6" s="698"/>
      <c r="CU6" s="698"/>
      <c r="CV6" s="699"/>
      <c r="CW6" s="697"/>
      <c r="CX6" s="698"/>
      <c r="CY6" s="698"/>
      <c r="CZ6" s="698"/>
      <c r="DA6" s="699"/>
      <c r="DB6" s="697"/>
      <c r="DC6" s="698"/>
      <c r="DD6" s="698"/>
      <c r="DE6" s="698"/>
      <c r="DF6" s="699"/>
      <c r="DG6" s="703"/>
      <c r="DH6" s="704"/>
      <c r="DI6" s="704"/>
      <c r="DJ6" s="704"/>
      <c r="DK6" s="705"/>
      <c r="DL6" s="703"/>
      <c r="DM6" s="704"/>
      <c r="DN6" s="704"/>
      <c r="DO6" s="704"/>
      <c r="DP6" s="705"/>
      <c r="DQ6" s="697"/>
      <c r="DR6" s="698"/>
      <c r="DS6" s="698"/>
      <c r="DT6" s="698"/>
      <c r="DU6" s="699"/>
      <c r="DV6" s="697"/>
      <c r="DW6" s="698"/>
      <c r="DX6" s="698"/>
      <c r="DY6" s="698"/>
      <c r="DZ6" s="707"/>
      <c r="EA6" s="199"/>
    </row>
    <row r="7" spans="1:131" s="200" customFormat="1" ht="26.25" customHeight="1" thickTop="1">
      <c r="A7" s="203">
        <v>1</v>
      </c>
      <c r="B7" s="708" t="s">
        <v>332</v>
      </c>
      <c r="C7" s="709"/>
      <c r="D7" s="709"/>
      <c r="E7" s="709"/>
      <c r="F7" s="709"/>
      <c r="G7" s="709"/>
      <c r="H7" s="709"/>
      <c r="I7" s="709"/>
      <c r="J7" s="709"/>
      <c r="K7" s="709"/>
      <c r="L7" s="709"/>
      <c r="M7" s="709"/>
      <c r="N7" s="709"/>
      <c r="O7" s="709"/>
      <c r="P7" s="710"/>
      <c r="Q7" s="711">
        <v>485080</v>
      </c>
      <c r="R7" s="712"/>
      <c r="S7" s="712"/>
      <c r="T7" s="712"/>
      <c r="U7" s="712"/>
      <c r="V7" s="712">
        <v>480061</v>
      </c>
      <c r="W7" s="712"/>
      <c r="X7" s="712"/>
      <c r="Y7" s="712"/>
      <c r="Z7" s="712"/>
      <c r="AA7" s="712">
        <v>5020</v>
      </c>
      <c r="AB7" s="712"/>
      <c r="AC7" s="712"/>
      <c r="AD7" s="712"/>
      <c r="AE7" s="713"/>
      <c r="AF7" s="714">
        <v>1804</v>
      </c>
      <c r="AG7" s="715"/>
      <c r="AH7" s="715"/>
      <c r="AI7" s="715"/>
      <c r="AJ7" s="716"/>
      <c r="AK7" s="735">
        <v>9829</v>
      </c>
      <c r="AL7" s="736"/>
      <c r="AM7" s="736"/>
      <c r="AN7" s="736"/>
      <c r="AO7" s="736"/>
      <c r="AP7" s="736">
        <v>1061647</v>
      </c>
      <c r="AQ7" s="736"/>
      <c r="AR7" s="736"/>
      <c r="AS7" s="736"/>
      <c r="AT7" s="736"/>
      <c r="AU7" s="745"/>
      <c r="AV7" s="745"/>
      <c r="AW7" s="745"/>
      <c r="AX7" s="745"/>
      <c r="AY7" s="746"/>
      <c r="AZ7" s="197"/>
      <c r="BA7" s="197"/>
      <c r="BB7" s="197"/>
      <c r="BC7" s="197"/>
      <c r="BD7" s="197"/>
      <c r="BE7" s="198"/>
      <c r="BF7" s="198"/>
      <c r="BG7" s="198"/>
      <c r="BH7" s="198"/>
      <c r="BI7" s="198"/>
      <c r="BJ7" s="198"/>
      <c r="BK7" s="198"/>
      <c r="BL7" s="198"/>
      <c r="BM7" s="198"/>
      <c r="BN7" s="198"/>
      <c r="BO7" s="198"/>
      <c r="BP7" s="198"/>
      <c r="BQ7" s="204">
        <v>1</v>
      </c>
      <c r="BR7" s="353"/>
      <c r="BS7" s="739" t="s">
        <v>517</v>
      </c>
      <c r="BT7" s="740"/>
      <c r="BU7" s="740"/>
      <c r="BV7" s="740"/>
      <c r="BW7" s="740"/>
      <c r="BX7" s="740"/>
      <c r="BY7" s="740"/>
      <c r="BZ7" s="740"/>
      <c r="CA7" s="740"/>
      <c r="CB7" s="740"/>
      <c r="CC7" s="740"/>
      <c r="CD7" s="740"/>
      <c r="CE7" s="740"/>
      <c r="CF7" s="740"/>
      <c r="CG7" s="741"/>
      <c r="CH7" s="742">
        <v>130</v>
      </c>
      <c r="CI7" s="743"/>
      <c r="CJ7" s="743"/>
      <c r="CK7" s="743"/>
      <c r="CL7" s="744"/>
      <c r="CM7" s="742">
        <v>1044</v>
      </c>
      <c r="CN7" s="743"/>
      <c r="CO7" s="743"/>
      <c r="CP7" s="743"/>
      <c r="CQ7" s="744"/>
      <c r="CR7" s="742">
        <v>80</v>
      </c>
      <c r="CS7" s="743"/>
      <c r="CT7" s="743"/>
      <c r="CU7" s="743"/>
      <c r="CV7" s="744"/>
      <c r="CW7" s="742">
        <v>6</v>
      </c>
      <c r="CX7" s="743"/>
      <c r="CY7" s="743"/>
      <c r="CZ7" s="743"/>
      <c r="DA7" s="744"/>
      <c r="DB7" s="742">
        <v>40</v>
      </c>
      <c r="DC7" s="743"/>
      <c r="DD7" s="743"/>
      <c r="DE7" s="743"/>
      <c r="DF7" s="744"/>
      <c r="DG7" s="742" t="s">
        <v>462</v>
      </c>
      <c r="DH7" s="743"/>
      <c r="DI7" s="743"/>
      <c r="DJ7" s="743"/>
      <c r="DK7" s="744"/>
      <c r="DL7" s="742" t="s">
        <v>462</v>
      </c>
      <c r="DM7" s="743"/>
      <c r="DN7" s="743"/>
      <c r="DO7" s="743"/>
      <c r="DP7" s="744"/>
      <c r="DQ7" s="742" t="s">
        <v>549</v>
      </c>
      <c r="DR7" s="743"/>
      <c r="DS7" s="743"/>
      <c r="DT7" s="743"/>
      <c r="DU7" s="744"/>
      <c r="DV7" s="729"/>
      <c r="DW7" s="730"/>
      <c r="DX7" s="730"/>
      <c r="DY7" s="730"/>
      <c r="DZ7" s="731"/>
      <c r="EA7" s="199"/>
    </row>
    <row r="8" spans="1:131" s="200" customFormat="1" ht="26.25" customHeight="1">
      <c r="A8" s="205">
        <v>2</v>
      </c>
      <c r="B8" s="732" t="s">
        <v>333</v>
      </c>
      <c r="C8" s="733"/>
      <c r="D8" s="733"/>
      <c r="E8" s="733"/>
      <c r="F8" s="733"/>
      <c r="G8" s="733"/>
      <c r="H8" s="733"/>
      <c r="I8" s="733"/>
      <c r="J8" s="733"/>
      <c r="K8" s="733"/>
      <c r="L8" s="733"/>
      <c r="M8" s="733"/>
      <c r="N8" s="733"/>
      <c r="O8" s="733"/>
      <c r="P8" s="734"/>
      <c r="Q8" s="711">
        <v>11093</v>
      </c>
      <c r="R8" s="712"/>
      <c r="S8" s="712"/>
      <c r="T8" s="712"/>
      <c r="U8" s="712"/>
      <c r="V8" s="712">
        <v>11093</v>
      </c>
      <c r="W8" s="712"/>
      <c r="X8" s="712"/>
      <c r="Y8" s="712"/>
      <c r="Z8" s="712"/>
      <c r="AA8" s="712" t="s">
        <v>540</v>
      </c>
      <c r="AB8" s="712"/>
      <c r="AC8" s="712"/>
      <c r="AD8" s="712"/>
      <c r="AE8" s="713"/>
      <c r="AF8" s="714" t="s">
        <v>542</v>
      </c>
      <c r="AG8" s="715"/>
      <c r="AH8" s="715"/>
      <c r="AI8" s="715"/>
      <c r="AJ8" s="716"/>
      <c r="AK8" s="735">
        <v>4574</v>
      </c>
      <c r="AL8" s="736"/>
      <c r="AM8" s="736"/>
      <c r="AN8" s="736"/>
      <c r="AO8" s="736"/>
      <c r="AP8" s="736">
        <v>36059</v>
      </c>
      <c r="AQ8" s="736"/>
      <c r="AR8" s="736"/>
      <c r="AS8" s="736"/>
      <c r="AT8" s="736"/>
      <c r="AU8" s="737"/>
      <c r="AV8" s="737"/>
      <c r="AW8" s="737"/>
      <c r="AX8" s="737"/>
      <c r="AY8" s="738"/>
      <c r="AZ8" s="197"/>
      <c r="BA8" s="197"/>
      <c r="BB8" s="197"/>
      <c r="BC8" s="197"/>
      <c r="BD8" s="197"/>
      <c r="BE8" s="198"/>
      <c r="BF8" s="198"/>
      <c r="BG8" s="198"/>
      <c r="BH8" s="198"/>
      <c r="BI8" s="198"/>
      <c r="BJ8" s="198"/>
      <c r="BK8" s="198"/>
      <c r="BL8" s="198"/>
      <c r="BM8" s="198"/>
      <c r="BN8" s="198"/>
      <c r="BO8" s="198"/>
      <c r="BP8" s="198"/>
      <c r="BQ8" s="206">
        <v>2</v>
      </c>
      <c r="BR8" s="353"/>
      <c r="BS8" s="739" t="s">
        <v>518</v>
      </c>
      <c r="BT8" s="740"/>
      <c r="BU8" s="740"/>
      <c r="BV8" s="740"/>
      <c r="BW8" s="740"/>
      <c r="BX8" s="740"/>
      <c r="BY8" s="740"/>
      <c r="BZ8" s="740"/>
      <c r="CA8" s="740"/>
      <c r="CB8" s="740"/>
      <c r="CC8" s="740"/>
      <c r="CD8" s="740"/>
      <c r="CE8" s="740"/>
      <c r="CF8" s="740"/>
      <c r="CG8" s="741"/>
      <c r="CH8" s="747">
        <v>-46</v>
      </c>
      <c r="CI8" s="748"/>
      <c r="CJ8" s="748"/>
      <c r="CK8" s="748"/>
      <c r="CL8" s="749"/>
      <c r="CM8" s="747">
        <v>3652</v>
      </c>
      <c r="CN8" s="748"/>
      <c r="CO8" s="748"/>
      <c r="CP8" s="748"/>
      <c r="CQ8" s="749"/>
      <c r="CR8" s="747">
        <v>250</v>
      </c>
      <c r="CS8" s="748"/>
      <c r="CT8" s="748"/>
      <c r="CU8" s="748"/>
      <c r="CV8" s="749"/>
      <c r="CW8" s="747">
        <v>5</v>
      </c>
      <c r="CX8" s="748"/>
      <c r="CY8" s="748"/>
      <c r="CZ8" s="748"/>
      <c r="DA8" s="749"/>
      <c r="DB8" s="747" t="s">
        <v>462</v>
      </c>
      <c r="DC8" s="748"/>
      <c r="DD8" s="748"/>
      <c r="DE8" s="748"/>
      <c r="DF8" s="749"/>
      <c r="DG8" s="747" t="s">
        <v>462</v>
      </c>
      <c r="DH8" s="748"/>
      <c r="DI8" s="748"/>
      <c r="DJ8" s="748"/>
      <c r="DK8" s="749"/>
      <c r="DL8" s="747" t="s">
        <v>462</v>
      </c>
      <c r="DM8" s="748"/>
      <c r="DN8" s="748"/>
      <c r="DO8" s="748"/>
      <c r="DP8" s="749"/>
      <c r="DQ8" s="747" t="s">
        <v>550</v>
      </c>
      <c r="DR8" s="748"/>
      <c r="DS8" s="748"/>
      <c r="DT8" s="748"/>
      <c r="DU8" s="749"/>
      <c r="DV8" s="750"/>
      <c r="DW8" s="751"/>
      <c r="DX8" s="751"/>
      <c r="DY8" s="751"/>
      <c r="DZ8" s="752"/>
      <c r="EA8" s="199"/>
    </row>
    <row r="9" spans="1:131" s="200" customFormat="1" ht="26.25" customHeight="1">
      <c r="A9" s="205">
        <v>3</v>
      </c>
      <c r="B9" s="732" t="s">
        <v>334</v>
      </c>
      <c r="C9" s="733"/>
      <c r="D9" s="733"/>
      <c r="E9" s="733"/>
      <c r="F9" s="733"/>
      <c r="G9" s="733"/>
      <c r="H9" s="733"/>
      <c r="I9" s="733"/>
      <c r="J9" s="733"/>
      <c r="K9" s="733"/>
      <c r="L9" s="733"/>
      <c r="M9" s="733"/>
      <c r="N9" s="733"/>
      <c r="O9" s="733"/>
      <c r="P9" s="734"/>
      <c r="Q9" s="711">
        <v>180</v>
      </c>
      <c r="R9" s="712"/>
      <c r="S9" s="712"/>
      <c r="T9" s="712"/>
      <c r="U9" s="712"/>
      <c r="V9" s="712">
        <v>106</v>
      </c>
      <c r="W9" s="712"/>
      <c r="X9" s="712"/>
      <c r="Y9" s="712"/>
      <c r="Z9" s="712"/>
      <c r="AA9" s="712">
        <v>74</v>
      </c>
      <c r="AB9" s="712"/>
      <c r="AC9" s="712"/>
      <c r="AD9" s="712"/>
      <c r="AE9" s="713"/>
      <c r="AF9" s="714" t="s">
        <v>540</v>
      </c>
      <c r="AG9" s="715"/>
      <c r="AH9" s="715"/>
      <c r="AI9" s="715"/>
      <c r="AJ9" s="716"/>
      <c r="AK9" s="735">
        <v>9</v>
      </c>
      <c r="AL9" s="736"/>
      <c r="AM9" s="736"/>
      <c r="AN9" s="736"/>
      <c r="AO9" s="736"/>
      <c r="AP9" s="736">
        <v>585</v>
      </c>
      <c r="AQ9" s="736"/>
      <c r="AR9" s="736"/>
      <c r="AS9" s="736"/>
      <c r="AT9" s="736"/>
      <c r="AU9" s="737"/>
      <c r="AV9" s="737"/>
      <c r="AW9" s="737"/>
      <c r="AX9" s="737"/>
      <c r="AY9" s="738"/>
      <c r="AZ9" s="197"/>
      <c r="BA9" s="197"/>
      <c r="BB9" s="197"/>
      <c r="BC9" s="197"/>
      <c r="BD9" s="197"/>
      <c r="BE9" s="198"/>
      <c r="BF9" s="198"/>
      <c r="BG9" s="198"/>
      <c r="BH9" s="198"/>
      <c r="BI9" s="198"/>
      <c r="BJ9" s="198"/>
      <c r="BK9" s="198"/>
      <c r="BL9" s="198"/>
      <c r="BM9" s="198"/>
      <c r="BN9" s="198"/>
      <c r="BO9" s="198"/>
      <c r="BP9" s="198"/>
      <c r="BQ9" s="206">
        <v>3</v>
      </c>
      <c r="BR9" s="353" t="s">
        <v>519</v>
      </c>
      <c r="BS9" s="739" t="s">
        <v>520</v>
      </c>
      <c r="BT9" s="740"/>
      <c r="BU9" s="740"/>
      <c r="BV9" s="740"/>
      <c r="BW9" s="740"/>
      <c r="BX9" s="740"/>
      <c r="BY9" s="740"/>
      <c r="BZ9" s="740"/>
      <c r="CA9" s="740"/>
      <c r="CB9" s="740"/>
      <c r="CC9" s="740"/>
      <c r="CD9" s="740"/>
      <c r="CE9" s="740"/>
      <c r="CF9" s="740"/>
      <c r="CG9" s="741"/>
      <c r="CH9" s="747">
        <v>58</v>
      </c>
      <c r="CI9" s="748"/>
      <c r="CJ9" s="748"/>
      <c r="CK9" s="748"/>
      <c r="CL9" s="749"/>
      <c r="CM9" s="747">
        <v>118</v>
      </c>
      <c r="CN9" s="748"/>
      <c r="CO9" s="748"/>
      <c r="CP9" s="748"/>
      <c r="CQ9" s="749"/>
      <c r="CR9" s="747">
        <v>43</v>
      </c>
      <c r="CS9" s="748"/>
      <c r="CT9" s="748"/>
      <c r="CU9" s="748"/>
      <c r="CV9" s="749"/>
      <c r="CW9" s="747">
        <v>335</v>
      </c>
      <c r="CX9" s="748"/>
      <c r="CY9" s="748"/>
      <c r="CZ9" s="748"/>
      <c r="DA9" s="749"/>
      <c r="DB9" s="747" t="s">
        <v>547</v>
      </c>
      <c r="DC9" s="748"/>
      <c r="DD9" s="748"/>
      <c r="DE9" s="748"/>
      <c r="DF9" s="749"/>
      <c r="DG9" s="747" t="s">
        <v>462</v>
      </c>
      <c r="DH9" s="748"/>
      <c r="DI9" s="748"/>
      <c r="DJ9" s="748"/>
      <c r="DK9" s="749"/>
      <c r="DL9" s="747" t="s">
        <v>462</v>
      </c>
      <c r="DM9" s="748"/>
      <c r="DN9" s="748"/>
      <c r="DO9" s="748"/>
      <c r="DP9" s="749"/>
      <c r="DQ9" s="747" t="s">
        <v>550</v>
      </c>
      <c r="DR9" s="748"/>
      <c r="DS9" s="748"/>
      <c r="DT9" s="748"/>
      <c r="DU9" s="749"/>
      <c r="DV9" s="750"/>
      <c r="DW9" s="751"/>
      <c r="DX9" s="751"/>
      <c r="DY9" s="751"/>
      <c r="DZ9" s="752"/>
      <c r="EA9" s="199"/>
    </row>
    <row r="10" spans="1:131" s="200" customFormat="1" ht="26.25" customHeight="1">
      <c r="A10" s="205">
        <v>4</v>
      </c>
      <c r="B10" s="732" t="s">
        <v>335</v>
      </c>
      <c r="C10" s="733"/>
      <c r="D10" s="733"/>
      <c r="E10" s="733"/>
      <c r="F10" s="733"/>
      <c r="G10" s="733"/>
      <c r="H10" s="733"/>
      <c r="I10" s="733"/>
      <c r="J10" s="733"/>
      <c r="K10" s="733"/>
      <c r="L10" s="733"/>
      <c r="M10" s="733"/>
      <c r="N10" s="733"/>
      <c r="O10" s="733"/>
      <c r="P10" s="734"/>
      <c r="Q10" s="711">
        <v>114</v>
      </c>
      <c r="R10" s="712"/>
      <c r="S10" s="712"/>
      <c r="T10" s="712"/>
      <c r="U10" s="712"/>
      <c r="V10" s="712">
        <v>50</v>
      </c>
      <c r="W10" s="712"/>
      <c r="X10" s="712"/>
      <c r="Y10" s="712"/>
      <c r="Z10" s="712"/>
      <c r="AA10" s="712">
        <v>64</v>
      </c>
      <c r="AB10" s="712"/>
      <c r="AC10" s="712"/>
      <c r="AD10" s="712"/>
      <c r="AE10" s="713"/>
      <c r="AF10" s="714" t="s">
        <v>540</v>
      </c>
      <c r="AG10" s="715"/>
      <c r="AH10" s="715"/>
      <c r="AI10" s="715"/>
      <c r="AJ10" s="716"/>
      <c r="AK10" s="735" t="s">
        <v>540</v>
      </c>
      <c r="AL10" s="736"/>
      <c r="AM10" s="736"/>
      <c r="AN10" s="736"/>
      <c r="AO10" s="736"/>
      <c r="AP10" s="736">
        <v>119</v>
      </c>
      <c r="AQ10" s="736"/>
      <c r="AR10" s="736"/>
      <c r="AS10" s="736"/>
      <c r="AT10" s="736"/>
      <c r="AU10" s="737"/>
      <c r="AV10" s="737"/>
      <c r="AW10" s="737"/>
      <c r="AX10" s="737"/>
      <c r="AY10" s="738"/>
      <c r="AZ10" s="197"/>
      <c r="BA10" s="197"/>
      <c r="BB10" s="197"/>
      <c r="BC10" s="197"/>
      <c r="BD10" s="197"/>
      <c r="BE10" s="198"/>
      <c r="BF10" s="198"/>
      <c r="BG10" s="198"/>
      <c r="BH10" s="198"/>
      <c r="BI10" s="198"/>
      <c r="BJ10" s="198"/>
      <c r="BK10" s="198"/>
      <c r="BL10" s="198"/>
      <c r="BM10" s="198"/>
      <c r="BN10" s="198"/>
      <c r="BO10" s="198"/>
      <c r="BP10" s="198"/>
      <c r="BQ10" s="206">
        <v>4</v>
      </c>
      <c r="BR10" s="353"/>
      <c r="BS10" s="739" t="s">
        <v>521</v>
      </c>
      <c r="BT10" s="740"/>
      <c r="BU10" s="740"/>
      <c r="BV10" s="740"/>
      <c r="BW10" s="740"/>
      <c r="BX10" s="740"/>
      <c r="BY10" s="740"/>
      <c r="BZ10" s="740"/>
      <c r="CA10" s="740"/>
      <c r="CB10" s="740"/>
      <c r="CC10" s="740"/>
      <c r="CD10" s="740"/>
      <c r="CE10" s="740"/>
      <c r="CF10" s="740"/>
      <c r="CG10" s="741"/>
      <c r="CH10" s="747">
        <v>8</v>
      </c>
      <c r="CI10" s="748"/>
      <c r="CJ10" s="748"/>
      <c r="CK10" s="748"/>
      <c r="CL10" s="749"/>
      <c r="CM10" s="747">
        <v>245</v>
      </c>
      <c r="CN10" s="748"/>
      <c r="CO10" s="748"/>
      <c r="CP10" s="748"/>
      <c r="CQ10" s="749"/>
      <c r="CR10" s="747">
        <v>163</v>
      </c>
      <c r="CS10" s="748"/>
      <c r="CT10" s="748"/>
      <c r="CU10" s="748"/>
      <c r="CV10" s="749"/>
      <c r="CW10" s="747">
        <v>124</v>
      </c>
      <c r="CX10" s="748"/>
      <c r="CY10" s="748"/>
      <c r="CZ10" s="748"/>
      <c r="DA10" s="749"/>
      <c r="DB10" s="747" t="s">
        <v>547</v>
      </c>
      <c r="DC10" s="748"/>
      <c r="DD10" s="748"/>
      <c r="DE10" s="748"/>
      <c r="DF10" s="749"/>
      <c r="DG10" s="747" t="s">
        <v>462</v>
      </c>
      <c r="DH10" s="748"/>
      <c r="DI10" s="748"/>
      <c r="DJ10" s="748"/>
      <c r="DK10" s="749"/>
      <c r="DL10" s="747" t="s">
        <v>462</v>
      </c>
      <c r="DM10" s="748"/>
      <c r="DN10" s="748"/>
      <c r="DO10" s="748"/>
      <c r="DP10" s="749"/>
      <c r="DQ10" s="747" t="s">
        <v>550</v>
      </c>
      <c r="DR10" s="748"/>
      <c r="DS10" s="748"/>
      <c r="DT10" s="748"/>
      <c r="DU10" s="749"/>
      <c r="DV10" s="750"/>
      <c r="DW10" s="751"/>
      <c r="DX10" s="751"/>
      <c r="DY10" s="751"/>
      <c r="DZ10" s="752"/>
      <c r="EA10" s="199"/>
    </row>
    <row r="11" spans="1:131" s="200" customFormat="1" ht="26.25" customHeight="1">
      <c r="A11" s="205">
        <v>5</v>
      </c>
      <c r="B11" s="732" t="s">
        <v>336</v>
      </c>
      <c r="C11" s="733"/>
      <c r="D11" s="733"/>
      <c r="E11" s="733"/>
      <c r="F11" s="733"/>
      <c r="G11" s="733"/>
      <c r="H11" s="733"/>
      <c r="I11" s="733"/>
      <c r="J11" s="733"/>
      <c r="K11" s="733"/>
      <c r="L11" s="733"/>
      <c r="M11" s="733"/>
      <c r="N11" s="733"/>
      <c r="O11" s="733"/>
      <c r="P11" s="734"/>
      <c r="Q11" s="711">
        <v>2180</v>
      </c>
      <c r="R11" s="712"/>
      <c r="S11" s="712"/>
      <c r="T11" s="712"/>
      <c r="U11" s="712"/>
      <c r="V11" s="712">
        <v>1103</v>
      </c>
      <c r="W11" s="712"/>
      <c r="X11" s="712"/>
      <c r="Y11" s="712"/>
      <c r="Z11" s="712"/>
      <c r="AA11" s="712">
        <v>1077</v>
      </c>
      <c r="AB11" s="712"/>
      <c r="AC11" s="712"/>
      <c r="AD11" s="712"/>
      <c r="AE11" s="713"/>
      <c r="AF11" s="714" t="s">
        <v>540</v>
      </c>
      <c r="AG11" s="715"/>
      <c r="AH11" s="715"/>
      <c r="AI11" s="715"/>
      <c r="AJ11" s="716"/>
      <c r="AK11" s="735" t="s">
        <v>540</v>
      </c>
      <c r="AL11" s="736"/>
      <c r="AM11" s="736"/>
      <c r="AN11" s="736"/>
      <c r="AO11" s="736"/>
      <c r="AP11" s="736">
        <v>1425</v>
      </c>
      <c r="AQ11" s="736"/>
      <c r="AR11" s="736"/>
      <c r="AS11" s="736"/>
      <c r="AT11" s="736"/>
      <c r="AU11" s="737"/>
      <c r="AV11" s="737"/>
      <c r="AW11" s="737"/>
      <c r="AX11" s="737"/>
      <c r="AY11" s="738"/>
      <c r="AZ11" s="197"/>
      <c r="BA11" s="197"/>
      <c r="BB11" s="197"/>
      <c r="BC11" s="197"/>
      <c r="BD11" s="197"/>
      <c r="BE11" s="198"/>
      <c r="BF11" s="198"/>
      <c r="BG11" s="198"/>
      <c r="BH11" s="198"/>
      <c r="BI11" s="198"/>
      <c r="BJ11" s="198"/>
      <c r="BK11" s="198"/>
      <c r="BL11" s="198"/>
      <c r="BM11" s="198"/>
      <c r="BN11" s="198"/>
      <c r="BO11" s="198"/>
      <c r="BP11" s="198"/>
      <c r="BQ11" s="206">
        <v>5</v>
      </c>
      <c r="BR11" s="353"/>
      <c r="BS11" s="739" t="s">
        <v>522</v>
      </c>
      <c r="BT11" s="740"/>
      <c r="BU11" s="740"/>
      <c r="BV11" s="740"/>
      <c r="BW11" s="740"/>
      <c r="BX11" s="740"/>
      <c r="BY11" s="740"/>
      <c r="BZ11" s="740"/>
      <c r="CA11" s="740"/>
      <c r="CB11" s="740"/>
      <c r="CC11" s="740"/>
      <c r="CD11" s="740"/>
      <c r="CE11" s="740"/>
      <c r="CF11" s="740"/>
      <c r="CG11" s="741"/>
      <c r="CH11" s="747">
        <v>-1</v>
      </c>
      <c r="CI11" s="748"/>
      <c r="CJ11" s="748"/>
      <c r="CK11" s="748"/>
      <c r="CL11" s="749"/>
      <c r="CM11" s="747">
        <v>56</v>
      </c>
      <c r="CN11" s="748"/>
      <c r="CO11" s="748"/>
      <c r="CP11" s="748"/>
      <c r="CQ11" s="749"/>
      <c r="CR11" s="747">
        <v>13</v>
      </c>
      <c r="CS11" s="748"/>
      <c r="CT11" s="748"/>
      <c r="CU11" s="748"/>
      <c r="CV11" s="749"/>
      <c r="CW11" s="747">
        <v>6</v>
      </c>
      <c r="CX11" s="748"/>
      <c r="CY11" s="748"/>
      <c r="CZ11" s="748"/>
      <c r="DA11" s="749"/>
      <c r="DB11" s="747" t="s">
        <v>547</v>
      </c>
      <c r="DC11" s="748"/>
      <c r="DD11" s="748"/>
      <c r="DE11" s="748"/>
      <c r="DF11" s="749"/>
      <c r="DG11" s="747" t="s">
        <v>462</v>
      </c>
      <c r="DH11" s="748"/>
      <c r="DI11" s="748"/>
      <c r="DJ11" s="748"/>
      <c r="DK11" s="749"/>
      <c r="DL11" s="747" t="s">
        <v>462</v>
      </c>
      <c r="DM11" s="748"/>
      <c r="DN11" s="748"/>
      <c r="DO11" s="748"/>
      <c r="DP11" s="749"/>
      <c r="DQ11" s="747" t="s">
        <v>550</v>
      </c>
      <c r="DR11" s="748"/>
      <c r="DS11" s="748"/>
      <c r="DT11" s="748"/>
      <c r="DU11" s="749"/>
      <c r="DV11" s="750"/>
      <c r="DW11" s="751"/>
      <c r="DX11" s="751"/>
      <c r="DY11" s="751"/>
      <c r="DZ11" s="752"/>
      <c r="EA11" s="199"/>
    </row>
    <row r="12" spans="1:131" s="200" customFormat="1" ht="26.25" customHeight="1">
      <c r="A12" s="205">
        <v>6</v>
      </c>
      <c r="B12" s="732" t="s">
        <v>337</v>
      </c>
      <c r="C12" s="733"/>
      <c r="D12" s="733"/>
      <c r="E12" s="733"/>
      <c r="F12" s="733"/>
      <c r="G12" s="733"/>
      <c r="H12" s="733"/>
      <c r="I12" s="733"/>
      <c r="J12" s="733"/>
      <c r="K12" s="733"/>
      <c r="L12" s="733"/>
      <c r="M12" s="733"/>
      <c r="N12" s="733"/>
      <c r="O12" s="733"/>
      <c r="P12" s="734"/>
      <c r="Q12" s="711">
        <v>3506</v>
      </c>
      <c r="R12" s="712"/>
      <c r="S12" s="712"/>
      <c r="T12" s="712"/>
      <c r="U12" s="712"/>
      <c r="V12" s="712">
        <v>3347</v>
      </c>
      <c r="W12" s="712"/>
      <c r="X12" s="712"/>
      <c r="Y12" s="712"/>
      <c r="Z12" s="712"/>
      <c r="AA12" s="712">
        <v>159</v>
      </c>
      <c r="AB12" s="712"/>
      <c r="AC12" s="712"/>
      <c r="AD12" s="712"/>
      <c r="AE12" s="713"/>
      <c r="AF12" s="714">
        <v>159</v>
      </c>
      <c r="AG12" s="715"/>
      <c r="AH12" s="715"/>
      <c r="AI12" s="715"/>
      <c r="AJ12" s="716"/>
      <c r="AK12" s="735" t="s">
        <v>544</v>
      </c>
      <c r="AL12" s="736"/>
      <c r="AM12" s="736"/>
      <c r="AN12" s="736"/>
      <c r="AO12" s="736"/>
      <c r="AP12" s="736" t="s">
        <v>540</v>
      </c>
      <c r="AQ12" s="736"/>
      <c r="AR12" s="736"/>
      <c r="AS12" s="736"/>
      <c r="AT12" s="736"/>
      <c r="AU12" s="737"/>
      <c r="AV12" s="737"/>
      <c r="AW12" s="737"/>
      <c r="AX12" s="737"/>
      <c r="AY12" s="738"/>
      <c r="AZ12" s="197"/>
      <c r="BA12" s="197"/>
      <c r="BB12" s="197"/>
      <c r="BC12" s="197"/>
      <c r="BD12" s="197"/>
      <c r="BE12" s="198"/>
      <c r="BF12" s="198"/>
      <c r="BG12" s="198"/>
      <c r="BH12" s="198"/>
      <c r="BI12" s="198"/>
      <c r="BJ12" s="198"/>
      <c r="BK12" s="198"/>
      <c r="BL12" s="198"/>
      <c r="BM12" s="198"/>
      <c r="BN12" s="198"/>
      <c r="BO12" s="198"/>
      <c r="BP12" s="198"/>
      <c r="BQ12" s="206">
        <v>6</v>
      </c>
      <c r="BR12" s="353"/>
      <c r="BS12" s="739" t="s">
        <v>523</v>
      </c>
      <c r="BT12" s="740"/>
      <c r="BU12" s="740"/>
      <c r="BV12" s="740"/>
      <c r="BW12" s="740"/>
      <c r="BX12" s="740"/>
      <c r="BY12" s="740"/>
      <c r="BZ12" s="740"/>
      <c r="CA12" s="740"/>
      <c r="CB12" s="740"/>
      <c r="CC12" s="740"/>
      <c r="CD12" s="740"/>
      <c r="CE12" s="740"/>
      <c r="CF12" s="740"/>
      <c r="CG12" s="741"/>
      <c r="CH12" s="747">
        <v>55</v>
      </c>
      <c r="CI12" s="748"/>
      <c r="CJ12" s="748"/>
      <c r="CK12" s="748"/>
      <c r="CL12" s="749"/>
      <c r="CM12" s="747">
        <v>726</v>
      </c>
      <c r="CN12" s="748"/>
      <c r="CO12" s="748"/>
      <c r="CP12" s="748"/>
      <c r="CQ12" s="749"/>
      <c r="CR12" s="747">
        <v>5</v>
      </c>
      <c r="CS12" s="748"/>
      <c r="CT12" s="748"/>
      <c r="CU12" s="748"/>
      <c r="CV12" s="749"/>
      <c r="CW12" s="747" t="s">
        <v>547</v>
      </c>
      <c r="CX12" s="748"/>
      <c r="CY12" s="748"/>
      <c r="CZ12" s="748"/>
      <c r="DA12" s="749"/>
      <c r="DB12" s="747" t="s">
        <v>547</v>
      </c>
      <c r="DC12" s="748"/>
      <c r="DD12" s="748"/>
      <c r="DE12" s="748"/>
      <c r="DF12" s="749"/>
      <c r="DG12" s="747" t="s">
        <v>462</v>
      </c>
      <c r="DH12" s="748"/>
      <c r="DI12" s="748"/>
      <c r="DJ12" s="748"/>
      <c r="DK12" s="749"/>
      <c r="DL12" s="747" t="s">
        <v>462</v>
      </c>
      <c r="DM12" s="748"/>
      <c r="DN12" s="748"/>
      <c r="DO12" s="748"/>
      <c r="DP12" s="749"/>
      <c r="DQ12" s="747" t="s">
        <v>550</v>
      </c>
      <c r="DR12" s="748"/>
      <c r="DS12" s="748"/>
      <c r="DT12" s="748"/>
      <c r="DU12" s="749"/>
      <c r="DV12" s="750"/>
      <c r="DW12" s="751"/>
      <c r="DX12" s="751"/>
      <c r="DY12" s="751"/>
      <c r="DZ12" s="752"/>
      <c r="EA12" s="199"/>
    </row>
    <row r="13" spans="1:131" s="200" customFormat="1" ht="26.25" customHeight="1">
      <c r="A13" s="205">
        <v>7</v>
      </c>
      <c r="B13" s="732" t="s">
        <v>338</v>
      </c>
      <c r="C13" s="733"/>
      <c r="D13" s="733"/>
      <c r="E13" s="733"/>
      <c r="F13" s="733"/>
      <c r="G13" s="733"/>
      <c r="H13" s="733"/>
      <c r="I13" s="733"/>
      <c r="J13" s="733"/>
      <c r="K13" s="733"/>
      <c r="L13" s="733"/>
      <c r="M13" s="733"/>
      <c r="N13" s="733"/>
      <c r="O13" s="733"/>
      <c r="P13" s="734"/>
      <c r="Q13" s="711">
        <v>291</v>
      </c>
      <c r="R13" s="712"/>
      <c r="S13" s="712"/>
      <c r="T13" s="712"/>
      <c r="U13" s="712"/>
      <c r="V13" s="712">
        <v>97</v>
      </c>
      <c r="W13" s="712"/>
      <c r="X13" s="712"/>
      <c r="Y13" s="712"/>
      <c r="Z13" s="712"/>
      <c r="AA13" s="712">
        <v>193</v>
      </c>
      <c r="AB13" s="712"/>
      <c r="AC13" s="712"/>
      <c r="AD13" s="712"/>
      <c r="AE13" s="713"/>
      <c r="AF13" s="714" t="s">
        <v>543</v>
      </c>
      <c r="AG13" s="715"/>
      <c r="AH13" s="715"/>
      <c r="AI13" s="715"/>
      <c r="AJ13" s="716"/>
      <c r="AK13" s="735">
        <v>0</v>
      </c>
      <c r="AL13" s="736"/>
      <c r="AM13" s="736"/>
      <c r="AN13" s="736"/>
      <c r="AO13" s="736"/>
      <c r="AP13" s="736" t="s">
        <v>540</v>
      </c>
      <c r="AQ13" s="736"/>
      <c r="AR13" s="736"/>
      <c r="AS13" s="736"/>
      <c r="AT13" s="736"/>
      <c r="AU13" s="737"/>
      <c r="AV13" s="737"/>
      <c r="AW13" s="737"/>
      <c r="AX13" s="737"/>
      <c r="AY13" s="738"/>
      <c r="AZ13" s="197"/>
      <c r="BA13" s="197"/>
      <c r="BB13" s="197"/>
      <c r="BC13" s="197"/>
      <c r="BD13" s="197"/>
      <c r="BE13" s="198"/>
      <c r="BF13" s="198"/>
      <c r="BG13" s="198"/>
      <c r="BH13" s="198"/>
      <c r="BI13" s="198"/>
      <c r="BJ13" s="198"/>
      <c r="BK13" s="198"/>
      <c r="BL13" s="198"/>
      <c r="BM13" s="198"/>
      <c r="BN13" s="198"/>
      <c r="BO13" s="198"/>
      <c r="BP13" s="198"/>
      <c r="BQ13" s="206">
        <v>7</v>
      </c>
      <c r="BR13" s="353"/>
      <c r="BS13" s="739" t="s">
        <v>524</v>
      </c>
      <c r="BT13" s="740"/>
      <c r="BU13" s="740"/>
      <c r="BV13" s="740"/>
      <c r="BW13" s="740"/>
      <c r="BX13" s="740"/>
      <c r="BY13" s="740"/>
      <c r="BZ13" s="740"/>
      <c r="CA13" s="740"/>
      <c r="CB13" s="740"/>
      <c r="CC13" s="740"/>
      <c r="CD13" s="740"/>
      <c r="CE13" s="740"/>
      <c r="CF13" s="740"/>
      <c r="CG13" s="741"/>
      <c r="CH13" s="747">
        <v>0</v>
      </c>
      <c r="CI13" s="748"/>
      <c r="CJ13" s="748"/>
      <c r="CK13" s="748"/>
      <c r="CL13" s="749"/>
      <c r="CM13" s="747">
        <v>37</v>
      </c>
      <c r="CN13" s="748"/>
      <c r="CO13" s="748"/>
      <c r="CP13" s="748"/>
      <c r="CQ13" s="749"/>
      <c r="CR13" s="747">
        <v>0</v>
      </c>
      <c r="CS13" s="748"/>
      <c r="CT13" s="748"/>
      <c r="CU13" s="748"/>
      <c r="CV13" s="749"/>
      <c r="CW13" s="747">
        <v>0</v>
      </c>
      <c r="CX13" s="748"/>
      <c r="CY13" s="748"/>
      <c r="CZ13" s="748"/>
      <c r="DA13" s="749"/>
      <c r="DB13" s="747" t="s">
        <v>462</v>
      </c>
      <c r="DC13" s="748"/>
      <c r="DD13" s="748"/>
      <c r="DE13" s="748"/>
      <c r="DF13" s="749"/>
      <c r="DG13" s="747" t="s">
        <v>462</v>
      </c>
      <c r="DH13" s="748"/>
      <c r="DI13" s="748"/>
      <c r="DJ13" s="748"/>
      <c r="DK13" s="749"/>
      <c r="DL13" s="747" t="s">
        <v>462</v>
      </c>
      <c r="DM13" s="748"/>
      <c r="DN13" s="748"/>
      <c r="DO13" s="748"/>
      <c r="DP13" s="749"/>
      <c r="DQ13" s="747" t="s">
        <v>550</v>
      </c>
      <c r="DR13" s="748"/>
      <c r="DS13" s="748"/>
      <c r="DT13" s="748"/>
      <c r="DU13" s="749"/>
      <c r="DV13" s="750"/>
      <c r="DW13" s="751"/>
      <c r="DX13" s="751"/>
      <c r="DY13" s="751"/>
      <c r="DZ13" s="752"/>
      <c r="EA13" s="199"/>
    </row>
    <row r="14" spans="1:131" s="200" customFormat="1" ht="26.25" customHeight="1">
      <c r="A14" s="205">
        <v>8</v>
      </c>
      <c r="B14" s="732" t="s">
        <v>339</v>
      </c>
      <c r="C14" s="733"/>
      <c r="D14" s="733"/>
      <c r="E14" s="733"/>
      <c r="F14" s="733"/>
      <c r="G14" s="733"/>
      <c r="H14" s="733"/>
      <c r="I14" s="733"/>
      <c r="J14" s="733"/>
      <c r="K14" s="733"/>
      <c r="L14" s="733"/>
      <c r="M14" s="733"/>
      <c r="N14" s="733"/>
      <c r="O14" s="733"/>
      <c r="P14" s="734"/>
      <c r="Q14" s="711">
        <v>158539</v>
      </c>
      <c r="R14" s="712"/>
      <c r="S14" s="712"/>
      <c r="T14" s="712"/>
      <c r="U14" s="712"/>
      <c r="V14" s="712">
        <v>158539</v>
      </c>
      <c r="W14" s="712"/>
      <c r="X14" s="712"/>
      <c r="Y14" s="712"/>
      <c r="Z14" s="712"/>
      <c r="AA14" s="712" t="s">
        <v>540</v>
      </c>
      <c r="AB14" s="712"/>
      <c r="AC14" s="712"/>
      <c r="AD14" s="712"/>
      <c r="AE14" s="713"/>
      <c r="AF14" s="714" t="s">
        <v>540</v>
      </c>
      <c r="AG14" s="715"/>
      <c r="AH14" s="715"/>
      <c r="AI14" s="715"/>
      <c r="AJ14" s="716"/>
      <c r="AK14" s="735">
        <v>88749</v>
      </c>
      <c r="AL14" s="736"/>
      <c r="AM14" s="736"/>
      <c r="AN14" s="736"/>
      <c r="AO14" s="736"/>
      <c r="AP14" s="736" t="s">
        <v>540</v>
      </c>
      <c r="AQ14" s="736"/>
      <c r="AR14" s="736"/>
      <c r="AS14" s="736"/>
      <c r="AT14" s="736"/>
      <c r="AU14" s="737"/>
      <c r="AV14" s="737"/>
      <c r="AW14" s="737"/>
      <c r="AX14" s="737"/>
      <c r="AY14" s="738"/>
      <c r="AZ14" s="197"/>
      <c r="BA14" s="197"/>
      <c r="BB14" s="197"/>
      <c r="BC14" s="197"/>
      <c r="BD14" s="197"/>
      <c r="BE14" s="198"/>
      <c r="BF14" s="198"/>
      <c r="BG14" s="198"/>
      <c r="BH14" s="198"/>
      <c r="BI14" s="198"/>
      <c r="BJ14" s="198"/>
      <c r="BK14" s="198"/>
      <c r="BL14" s="198"/>
      <c r="BM14" s="198"/>
      <c r="BN14" s="198"/>
      <c r="BO14" s="198"/>
      <c r="BP14" s="198"/>
      <c r="BQ14" s="206">
        <v>8</v>
      </c>
      <c r="BR14" s="353" t="s">
        <v>519</v>
      </c>
      <c r="BS14" s="739" t="s">
        <v>525</v>
      </c>
      <c r="BT14" s="740"/>
      <c r="BU14" s="740"/>
      <c r="BV14" s="740"/>
      <c r="BW14" s="740"/>
      <c r="BX14" s="740"/>
      <c r="BY14" s="740"/>
      <c r="BZ14" s="740"/>
      <c r="CA14" s="740"/>
      <c r="CB14" s="740"/>
      <c r="CC14" s="740"/>
      <c r="CD14" s="740"/>
      <c r="CE14" s="740"/>
      <c r="CF14" s="740"/>
      <c r="CG14" s="741"/>
      <c r="CH14" s="747">
        <v>-1171</v>
      </c>
      <c r="CI14" s="748"/>
      <c r="CJ14" s="748"/>
      <c r="CK14" s="748"/>
      <c r="CL14" s="749"/>
      <c r="CM14" s="747">
        <v>4644</v>
      </c>
      <c r="CN14" s="748"/>
      <c r="CO14" s="748"/>
      <c r="CP14" s="748"/>
      <c r="CQ14" s="749"/>
      <c r="CR14" s="747">
        <v>20066</v>
      </c>
      <c r="CS14" s="748"/>
      <c r="CT14" s="748"/>
      <c r="CU14" s="748"/>
      <c r="CV14" s="749"/>
      <c r="CW14" s="747">
        <v>2714</v>
      </c>
      <c r="CX14" s="748"/>
      <c r="CY14" s="748"/>
      <c r="CZ14" s="748"/>
      <c r="DA14" s="749"/>
      <c r="DB14" s="747">
        <v>15221</v>
      </c>
      <c r="DC14" s="748"/>
      <c r="DD14" s="748"/>
      <c r="DE14" s="748"/>
      <c r="DF14" s="749"/>
      <c r="DG14" s="747" t="s">
        <v>462</v>
      </c>
      <c r="DH14" s="748"/>
      <c r="DI14" s="748"/>
      <c r="DJ14" s="748"/>
      <c r="DK14" s="749"/>
      <c r="DL14" s="747" t="s">
        <v>462</v>
      </c>
      <c r="DM14" s="748"/>
      <c r="DN14" s="748"/>
      <c r="DO14" s="748"/>
      <c r="DP14" s="749"/>
      <c r="DQ14" s="747">
        <v>2030</v>
      </c>
      <c r="DR14" s="748"/>
      <c r="DS14" s="748"/>
      <c r="DT14" s="748"/>
      <c r="DU14" s="749"/>
      <c r="DV14" s="750"/>
      <c r="DW14" s="751"/>
      <c r="DX14" s="751"/>
      <c r="DY14" s="751"/>
      <c r="DZ14" s="752"/>
      <c r="EA14" s="199"/>
    </row>
    <row r="15" spans="1:131" s="200" customFormat="1" ht="26.25" customHeight="1">
      <c r="A15" s="205">
        <v>9</v>
      </c>
      <c r="B15" s="732" t="s">
        <v>340</v>
      </c>
      <c r="C15" s="733"/>
      <c r="D15" s="733"/>
      <c r="E15" s="733"/>
      <c r="F15" s="733"/>
      <c r="G15" s="733"/>
      <c r="H15" s="733"/>
      <c r="I15" s="733"/>
      <c r="J15" s="733"/>
      <c r="K15" s="733"/>
      <c r="L15" s="733"/>
      <c r="M15" s="733"/>
      <c r="N15" s="733"/>
      <c r="O15" s="733"/>
      <c r="P15" s="734"/>
      <c r="Q15" s="711">
        <v>948</v>
      </c>
      <c r="R15" s="712"/>
      <c r="S15" s="712"/>
      <c r="T15" s="712"/>
      <c r="U15" s="712"/>
      <c r="V15" s="712">
        <v>133</v>
      </c>
      <c r="W15" s="712"/>
      <c r="X15" s="712"/>
      <c r="Y15" s="712"/>
      <c r="Z15" s="712"/>
      <c r="AA15" s="712">
        <v>814</v>
      </c>
      <c r="AB15" s="712"/>
      <c r="AC15" s="712"/>
      <c r="AD15" s="712"/>
      <c r="AE15" s="713"/>
      <c r="AF15" s="714" t="s">
        <v>540</v>
      </c>
      <c r="AG15" s="715"/>
      <c r="AH15" s="715"/>
      <c r="AI15" s="715"/>
      <c r="AJ15" s="716"/>
      <c r="AK15" s="735" t="s">
        <v>540</v>
      </c>
      <c r="AL15" s="736"/>
      <c r="AM15" s="736"/>
      <c r="AN15" s="736"/>
      <c r="AO15" s="736"/>
      <c r="AP15" s="736" t="s">
        <v>540</v>
      </c>
      <c r="AQ15" s="736"/>
      <c r="AR15" s="736"/>
      <c r="AS15" s="736"/>
      <c r="AT15" s="736"/>
      <c r="AU15" s="737"/>
      <c r="AV15" s="737"/>
      <c r="AW15" s="737"/>
      <c r="AX15" s="737"/>
      <c r="AY15" s="738"/>
      <c r="AZ15" s="197"/>
      <c r="BA15" s="197"/>
      <c r="BB15" s="197"/>
      <c r="BC15" s="197"/>
      <c r="BD15" s="197"/>
      <c r="BE15" s="198"/>
      <c r="BF15" s="198"/>
      <c r="BG15" s="198"/>
      <c r="BH15" s="198"/>
      <c r="BI15" s="198"/>
      <c r="BJ15" s="198"/>
      <c r="BK15" s="198"/>
      <c r="BL15" s="198"/>
      <c r="BM15" s="198"/>
      <c r="BN15" s="198"/>
      <c r="BO15" s="198"/>
      <c r="BP15" s="198"/>
      <c r="BQ15" s="206">
        <v>9</v>
      </c>
      <c r="BR15" s="353" t="s">
        <v>519</v>
      </c>
      <c r="BS15" s="739" t="s">
        <v>526</v>
      </c>
      <c r="BT15" s="740"/>
      <c r="BU15" s="740"/>
      <c r="BV15" s="740"/>
      <c r="BW15" s="740"/>
      <c r="BX15" s="740"/>
      <c r="BY15" s="740"/>
      <c r="BZ15" s="740"/>
      <c r="CA15" s="740"/>
      <c r="CB15" s="740"/>
      <c r="CC15" s="740"/>
      <c r="CD15" s="740"/>
      <c r="CE15" s="740"/>
      <c r="CF15" s="740"/>
      <c r="CG15" s="741"/>
      <c r="CH15" s="747">
        <v>-1007</v>
      </c>
      <c r="CI15" s="748"/>
      <c r="CJ15" s="748"/>
      <c r="CK15" s="748"/>
      <c r="CL15" s="749"/>
      <c r="CM15" s="747">
        <v>-6190</v>
      </c>
      <c r="CN15" s="748"/>
      <c r="CO15" s="748"/>
      <c r="CP15" s="748"/>
      <c r="CQ15" s="749"/>
      <c r="CR15" s="747">
        <v>1643</v>
      </c>
      <c r="CS15" s="748"/>
      <c r="CT15" s="748"/>
      <c r="CU15" s="748"/>
      <c r="CV15" s="749"/>
      <c r="CW15" s="747">
        <v>1876</v>
      </c>
      <c r="CX15" s="748"/>
      <c r="CY15" s="748"/>
      <c r="CZ15" s="748"/>
      <c r="DA15" s="749"/>
      <c r="DB15" s="747">
        <v>13836</v>
      </c>
      <c r="DC15" s="748"/>
      <c r="DD15" s="748"/>
      <c r="DE15" s="748"/>
      <c r="DF15" s="749"/>
      <c r="DG15" s="747" t="s">
        <v>462</v>
      </c>
      <c r="DH15" s="748"/>
      <c r="DI15" s="748"/>
      <c r="DJ15" s="748"/>
      <c r="DK15" s="749"/>
      <c r="DL15" s="747" t="s">
        <v>462</v>
      </c>
      <c r="DM15" s="748"/>
      <c r="DN15" s="748"/>
      <c r="DO15" s="748"/>
      <c r="DP15" s="749"/>
      <c r="DQ15" s="747">
        <v>7833</v>
      </c>
      <c r="DR15" s="748"/>
      <c r="DS15" s="748"/>
      <c r="DT15" s="748"/>
      <c r="DU15" s="749"/>
      <c r="DV15" s="750"/>
      <c r="DW15" s="751"/>
      <c r="DX15" s="751"/>
      <c r="DY15" s="751"/>
      <c r="DZ15" s="752"/>
      <c r="EA15" s="199"/>
    </row>
    <row r="16" spans="1:131" s="200" customFormat="1" ht="26.25" customHeight="1">
      <c r="A16" s="205">
        <v>10</v>
      </c>
      <c r="B16" s="732" t="s">
        <v>341</v>
      </c>
      <c r="C16" s="733"/>
      <c r="D16" s="733"/>
      <c r="E16" s="733"/>
      <c r="F16" s="733"/>
      <c r="G16" s="733"/>
      <c r="H16" s="733"/>
      <c r="I16" s="733"/>
      <c r="J16" s="733"/>
      <c r="K16" s="733"/>
      <c r="L16" s="733"/>
      <c r="M16" s="733"/>
      <c r="N16" s="733"/>
      <c r="O16" s="733"/>
      <c r="P16" s="734"/>
      <c r="Q16" s="711">
        <v>15095</v>
      </c>
      <c r="R16" s="712"/>
      <c r="S16" s="712"/>
      <c r="T16" s="712"/>
      <c r="U16" s="712"/>
      <c r="V16" s="712">
        <v>15095</v>
      </c>
      <c r="W16" s="712"/>
      <c r="X16" s="712"/>
      <c r="Y16" s="712"/>
      <c r="Z16" s="712"/>
      <c r="AA16" s="712" t="s">
        <v>541</v>
      </c>
      <c r="AB16" s="712"/>
      <c r="AC16" s="712"/>
      <c r="AD16" s="712"/>
      <c r="AE16" s="713"/>
      <c r="AF16" s="714" t="s">
        <v>540</v>
      </c>
      <c r="AG16" s="715"/>
      <c r="AH16" s="715"/>
      <c r="AI16" s="715"/>
      <c r="AJ16" s="716"/>
      <c r="AK16" s="735">
        <v>1876</v>
      </c>
      <c r="AL16" s="736"/>
      <c r="AM16" s="736"/>
      <c r="AN16" s="736"/>
      <c r="AO16" s="736"/>
      <c r="AP16" s="736">
        <v>18972</v>
      </c>
      <c r="AQ16" s="736"/>
      <c r="AR16" s="736"/>
      <c r="AS16" s="736"/>
      <c r="AT16" s="736"/>
      <c r="AU16" s="737"/>
      <c r="AV16" s="737"/>
      <c r="AW16" s="737"/>
      <c r="AX16" s="737"/>
      <c r="AY16" s="738"/>
      <c r="AZ16" s="197"/>
      <c r="BA16" s="197"/>
      <c r="BB16" s="197"/>
      <c r="BC16" s="197"/>
      <c r="BD16" s="197"/>
      <c r="BE16" s="198"/>
      <c r="BF16" s="198"/>
      <c r="BG16" s="198"/>
      <c r="BH16" s="198"/>
      <c r="BI16" s="198"/>
      <c r="BJ16" s="198"/>
      <c r="BK16" s="198"/>
      <c r="BL16" s="198"/>
      <c r="BM16" s="198"/>
      <c r="BN16" s="198"/>
      <c r="BO16" s="198"/>
      <c r="BP16" s="198"/>
      <c r="BQ16" s="206">
        <v>10</v>
      </c>
      <c r="BR16" s="353"/>
      <c r="BS16" s="739" t="s">
        <v>527</v>
      </c>
      <c r="BT16" s="740"/>
      <c r="BU16" s="740"/>
      <c r="BV16" s="740"/>
      <c r="BW16" s="740"/>
      <c r="BX16" s="740"/>
      <c r="BY16" s="740"/>
      <c r="BZ16" s="740"/>
      <c r="CA16" s="740"/>
      <c r="CB16" s="740"/>
      <c r="CC16" s="740"/>
      <c r="CD16" s="740"/>
      <c r="CE16" s="740"/>
      <c r="CF16" s="740"/>
      <c r="CG16" s="741"/>
      <c r="CH16" s="747">
        <v>-6</v>
      </c>
      <c r="CI16" s="748"/>
      <c r="CJ16" s="748"/>
      <c r="CK16" s="748"/>
      <c r="CL16" s="749"/>
      <c r="CM16" s="747">
        <v>161</v>
      </c>
      <c r="CN16" s="748"/>
      <c r="CO16" s="748"/>
      <c r="CP16" s="748"/>
      <c r="CQ16" s="749"/>
      <c r="CR16" s="747">
        <v>2</v>
      </c>
      <c r="CS16" s="748"/>
      <c r="CT16" s="748"/>
      <c r="CU16" s="748"/>
      <c r="CV16" s="749"/>
      <c r="CW16" s="747">
        <v>6</v>
      </c>
      <c r="CX16" s="748"/>
      <c r="CY16" s="748"/>
      <c r="CZ16" s="748"/>
      <c r="DA16" s="749"/>
      <c r="DB16" s="747" t="s">
        <v>462</v>
      </c>
      <c r="DC16" s="748"/>
      <c r="DD16" s="748"/>
      <c r="DE16" s="748"/>
      <c r="DF16" s="749"/>
      <c r="DG16" s="747" t="s">
        <v>462</v>
      </c>
      <c r="DH16" s="748"/>
      <c r="DI16" s="748"/>
      <c r="DJ16" s="748"/>
      <c r="DK16" s="749"/>
      <c r="DL16" s="747" t="s">
        <v>462</v>
      </c>
      <c r="DM16" s="748"/>
      <c r="DN16" s="748"/>
      <c r="DO16" s="748"/>
      <c r="DP16" s="749"/>
      <c r="DQ16" s="747" t="s">
        <v>550</v>
      </c>
      <c r="DR16" s="748"/>
      <c r="DS16" s="748"/>
      <c r="DT16" s="748"/>
      <c r="DU16" s="749"/>
      <c r="DV16" s="750"/>
      <c r="DW16" s="751"/>
      <c r="DX16" s="751"/>
      <c r="DY16" s="751"/>
      <c r="DZ16" s="752"/>
      <c r="EA16" s="199"/>
    </row>
    <row r="17" spans="1:131" s="200" customFormat="1" ht="26.25" customHeight="1">
      <c r="A17" s="205">
        <v>11</v>
      </c>
      <c r="B17" s="732" t="s">
        <v>342</v>
      </c>
      <c r="C17" s="733"/>
      <c r="D17" s="733"/>
      <c r="E17" s="733"/>
      <c r="F17" s="733"/>
      <c r="G17" s="733"/>
      <c r="H17" s="733"/>
      <c r="I17" s="733"/>
      <c r="J17" s="733"/>
      <c r="K17" s="733"/>
      <c r="L17" s="733"/>
      <c r="M17" s="733"/>
      <c r="N17" s="733"/>
      <c r="O17" s="733"/>
      <c r="P17" s="734"/>
      <c r="Q17" s="711">
        <v>1005</v>
      </c>
      <c r="R17" s="712"/>
      <c r="S17" s="712"/>
      <c r="T17" s="712"/>
      <c r="U17" s="712"/>
      <c r="V17" s="712">
        <v>1005</v>
      </c>
      <c r="W17" s="712"/>
      <c r="X17" s="712"/>
      <c r="Y17" s="712"/>
      <c r="Z17" s="712"/>
      <c r="AA17" s="712" t="s">
        <v>540</v>
      </c>
      <c r="AB17" s="712"/>
      <c r="AC17" s="712"/>
      <c r="AD17" s="712"/>
      <c r="AE17" s="713"/>
      <c r="AF17" s="714" t="s">
        <v>540</v>
      </c>
      <c r="AG17" s="715"/>
      <c r="AH17" s="715"/>
      <c r="AI17" s="715"/>
      <c r="AJ17" s="716"/>
      <c r="AK17" s="735">
        <v>195</v>
      </c>
      <c r="AL17" s="736"/>
      <c r="AM17" s="736"/>
      <c r="AN17" s="736"/>
      <c r="AO17" s="736"/>
      <c r="AP17" s="736">
        <v>668</v>
      </c>
      <c r="AQ17" s="736"/>
      <c r="AR17" s="736"/>
      <c r="AS17" s="736"/>
      <c r="AT17" s="736"/>
      <c r="AU17" s="737"/>
      <c r="AV17" s="737"/>
      <c r="AW17" s="737"/>
      <c r="AX17" s="737"/>
      <c r="AY17" s="738"/>
      <c r="AZ17" s="197"/>
      <c r="BA17" s="197"/>
      <c r="BB17" s="197"/>
      <c r="BC17" s="197"/>
      <c r="BD17" s="197"/>
      <c r="BE17" s="198"/>
      <c r="BF17" s="198"/>
      <c r="BG17" s="198"/>
      <c r="BH17" s="198"/>
      <c r="BI17" s="198"/>
      <c r="BJ17" s="198"/>
      <c r="BK17" s="198"/>
      <c r="BL17" s="198"/>
      <c r="BM17" s="198"/>
      <c r="BN17" s="198"/>
      <c r="BO17" s="198"/>
      <c r="BP17" s="198"/>
      <c r="BQ17" s="206">
        <v>11</v>
      </c>
      <c r="BR17" s="353"/>
      <c r="BS17" s="739" t="s">
        <v>528</v>
      </c>
      <c r="BT17" s="740"/>
      <c r="BU17" s="740"/>
      <c r="BV17" s="740"/>
      <c r="BW17" s="740"/>
      <c r="BX17" s="740"/>
      <c r="BY17" s="740"/>
      <c r="BZ17" s="740"/>
      <c r="CA17" s="740"/>
      <c r="CB17" s="740"/>
      <c r="CC17" s="740"/>
      <c r="CD17" s="740"/>
      <c r="CE17" s="740"/>
      <c r="CF17" s="740"/>
      <c r="CG17" s="741"/>
      <c r="CH17" s="747">
        <v>0</v>
      </c>
      <c r="CI17" s="748"/>
      <c r="CJ17" s="748"/>
      <c r="CK17" s="748"/>
      <c r="CL17" s="749"/>
      <c r="CM17" s="747">
        <v>10</v>
      </c>
      <c r="CN17" s="748"/>
      <c r="CO17" s="748"/>
      <c r="CP17" s="748"/>
      <c r="CQ17" s="749"/>
      <c r="CR17" s="747">
        <v>2</v>
      </c>
      <c r="CS17" s="748"/>
      <c r="CT17" s="748"/>
      <c r="CU17" s="748"/>
      <c r="CV17" s="749"/>
      <c r="CW17" s="747">
        <v>18</v>
      </c>
      <c r="CX17" s="748"/>
      <c r="CY17" s="748"/>
      <c r="CZ17" s="748"/>
      <c r="DA17" s="749"/>
      <c r="DB17" s="747" t="s">
        <v>462</v>
      </c>
      <c r="DC17" s="748"/>
      <c r="DD17" s="748"/>
      <c r="DE17" s="748"/>
      <c r="DF17" s="749"/>
      <c r="DG17" s="747" t="s">
        <v>462</v>
      </c>
      <c r="DH17" s="748"/>
      <c r="DI17" s="748"/>
      <c r="DJ17" s="748"/>
      <c r="DK17" s="749"/>
      <c r="DL17" s="747" t="s">
        <v>462</v>
      </c>
      <c r="DM17" s="748"/>
      <c r="DN17" s="748"/>
      <c r="DO17" s="748"/>
      <c r="DP17" s="749"/>
      <c r="DQ17" s="747" t="s">
        <v>550</v>
      </c>
      <c r="DR17" s="748"/>
      <c r="DS17" s="748"/>
      <c r="DT17" s="748"/>
      <c r="DU17" s="749"/>
      <c r="DV17" s="750"/>
      <c r="DW17" s="751"/>
      <c r="DX17" s="751"/>
      <c r="DY17" s="751"/>
      <c r="DZ17" s="752"/>
      <c r="EA17" s="199"/>
    </row>
    <row r="18" spans="1:131" s="200" customFormat="1" ht="26.25" customHeight="1">
      <c r="A18" s="205">
        <v>12</v>
      </c>
      <c r="B18" s="732"/>
      <c r="C18" s="733"/>
      <c r="D18" s="733"/>
      <c r="E18" s="733"/>
      <c r="F18" s="733"/>
      <c r="G18" s="733"/>
      <c r="H18" s="733"/>
      <c r="I18" s="733"/>
      <c r="J18" s="733"/>
      <c r="K18" s="733"/>
      <c r="L18" s="733"/>
      <c r="M18" s="733"/>
      <c r="N18" s="733"/>
      <c r="O18" s="733"/>
      <c r="P18" s="734"/>
      <c r="Q18" s="711"/>
      <c r="R18" s="712"/>
      <c r="S18" s="712"/>
      <c r="T18" s="712"/>
      <c r="U18" s="712"/>
      <c r="V18" s="712"/>
      <c r="W18" s="712"/>
      <c r="X18" s="712"/>
      <c r="Y18" s="712"/>
      <c r="Z18" s="712"/>
      <c r="AA18" s="712"/>
      <c r="AB18" s="712"/>
      <c r="AC18" s="712"/>
      <c r="AD18" s="712"/>
      <c r="AE18" s="713"/>
      <c r="AF18" s="714"/>
      <c r="AG18" s="715"/>
      <c r="AH18" s="715"/>
      <c r="AI18" s="715"/>
      <c r="AJ18" s="716"/>
      <c r="AK18" s="735"/>
      <c r="AL18" s="736"/>
      <c r="AM18" s="736"/>
      <c r="AN18" s="736"/>
      <c r="AO18" s="736"/>
      <c r="AP18" s="736"/>
      <c r="AQ18" s="736"/>
      <c r="AR18" s="736"/>
      <c r="AS18" s="736"/>
      <c r="AT18" s="736"/>
      <c r="AU18" s="737"/>
      <c r="AV18" s="737"/>
      <c r="AW18" s="737"/>
      <c r="AX18" s="737"/>
      <c r="AY18" s="738"/>
      <c r="AZ18" s="197"/>
      <c r="BA18" s="197"/>
      <c r="BB18" s="197"/>
      <c r="BC18" s="197"/>
      <c r="BD18" s="197"/>
      <c r="BE18" s="198"/>
      <c r="BF18" s="198"/>
      <c r="BG18" s="198"/>
      <c r="BH18" s="198"/>
      <c r="BI18" s="198"/>
      <c r="BJ18" s="198"/>
      <c r="BK18" s="198"/>
      <c r="BL18" s="198"/>
      <c r="BM18" s="198"/>
      <c r="BN18" s="198"/>
      <c r="BO18" s="198"/>
      <c r="BP18" s="198"/>
      <c r="BQ18" s="206">
        <v>12</v>
      </c>
      <c r="BR18" s="353" t="s">
        <v>519</v>
      </c>
      <c r="BS18" s="739" t="s">
        <v>529</v>
      </c>
      <c r="BT18" s="740"/>
      <c r="BU18" s="740"/>
      <c r="BV18" s="740"/>
      <c r="BW18" s="740"/>
      <c r="BX18" s="740"/>
      <c r="BY18" s="740"/>
      <c r="BZ18" s="740"/>
      <c r="CA18" s="740"/>
      <c r="CB18" s="740"/>
      <c r="CC18" s="740"/>
      <c r="CD18" s="740"/>
      <c r="CE18" s="740"/>
      <c r="CF18" s="740"/>
      <c r="CG18" s="741"/>
      <c r="CH18" s="747">
        <v>-150</v>
      </c>
      <c r="CI18" s="748"/>
      <c r="CJ18" s="748"/>
      <c r="CK18" s="748"/>
      <c r="CL18" s="749"/>
      <c r="CM18" s="747">
        <v>715</v>
      </c>
      <c r="CN18" s="748"/>
      <c r="CO18" s="748"/>
      <c r="CP18" s="748"/>
      <c r="CQ18" s="749"/>
      <c r="CR18" s="747">
        <v>5</v>
      </c>
      <c r="CS18" s="748"/>
      <c r="CT18" s="748"/>
      <c r="CU18" s="748"/>
      <c r="CV18" s="749"/>
      <c r="CW18" s="747">
        <v>80</v>
      </c>
      <c r="CX18" s="748"/>
      <c r="CY18" s="748"/>
      <c r="CZ18" s="748"/>
      <c r="DA18" s="749"/>
      <c r="DB18" s="747">
        <v>3382</v>
      </c>
      <c r="DC18" s="748"/>
      <c r="DD18" s="748"/>
      <c r="DE18" s="748"/>
      <c r="DF18" s="749"/>
      <c r="DG18" s="747" t="s">
        <v>462</v>
      </c>
      <c r="DH18" s="748"/>
      <c r="DI18" s="748"/>
      <c r="DJ18" s="748"/>
      <c r="DK18" s="749"/>
      <c r="DL18" s="747" t="s">
        <v>462</v>
      </c>
      <c r="DM18" s="748"/>
      <c r="DN18" s="748"/>
      <c r="DO18" s="748"/>
      <c r="DP18" s="749"/>
      <c r="DQ18" s="747" t="s">
        <v>550</v>
      </c>
      <c r="DR18" s="748"/>
      <c r="DS18" s="748"/>
      <c r="DT18" s="748"/>
      <c r="DU18" s="749"/>
      <c r="DV18" s="750"/>
      <c r="DW18" s="751"/>
      <c r="DX18" s="751"/>
      <c r="DY18" s="751"/>
      <c r="DZ18" s="752"/>
      <c r="EA18" s="199"/>
    </row>
    <row r="19" spans="1:131" s="200" customFormat="1" ht="26.25" customHeight="1">
      <c r="A19" s="205">
        <v>13</v>
      </c>
      <c r="B19" s="732"/>
      <c r="C19" s="733"/>
      <c r="D19" s="733"/>
      <c r="E19" s="733"/>
      <c r="F19" s="733"/>
      <c r="G19" s="733"/>
      <c r="H19" s="733"/>
      <c r="I19" s="733"/>
      <c r="J19" s="733"/>
      <c r="K19" s="733"/>
      <c r="L19" s="733"/>
      <c r="M19" s="733"/>
      <c r="N19" s="733"/>
      <c r="O19" s="733"/>
      <c r="P19" s="734"/>
      <c r="Q19" s="711"/>
      <c r="R19" s="712"/>
      <c r="S19" s="712"/>
      <c r="T19" s="712"/>
      <c r="U19" s="712"/>
      <c r="V19" s="712"/>
      <c r="W19" s="712"/>
      <c r="X19" s="712"/>
      <c r="Y19" s="712"/>
      <c r="Z19" s="712"/>
      <c r="AA19" s="712"/>
      <c r="AB19" s="712"/>
      <c r="AC19" s="712"/>
      <c r="AD19" s="712"/>
      <c r="AE19" s="713"/>
      <c r="AF19" s="714"/>
      <c r="AG19" s="715"/>
      <c r="AH19" s="715"/>
      <c r="AI19" s="715"/>
      <c r="AJ19" s="716"/>
      <c r="AK19" s="735"/>
      <c r="AL19" s="736"/>
      <c r="AM19" s="736"/>
      <c r="AN19" s="736"/>
      <c r="AO19" s="736"/>
      <c r="AP19" s="736"/>
      <c r="AQ19" s="736"/>
      <c r="AR19" s="736"/>
      <c r="AS19" s="736"/>
      <c r="AT19" s="736"/>
      <c r="AU19" s="737"/>
      <c r="AV19" s="737"/>
      <c r="AW19" s="737"/>
      <c r="AX19" s="737"/>
      <c r="AY19" s="738"/>
      <c r="AZ19" s="197"/>
      <c r="BA19" s="197"/>
      <c r="BB19" s="197"/>
      <c r="BC19" s="197"/>
      <c r="BD19" s="197"/>
      <c r="BE19" s="198"/>
      <c r="BF19" s="198"/>
      <c r="BG19" s="198"/>
      <c r="BH19" s="198"/>
      <c r="BI19" s="198"/>
      <c r="BJ19" s="198"/>
      <c r="BK19" s="198"/>
      <c r="BL19" s="198"/>
      <c r="BM19" s="198"/>
      <c r="BN19" s="198"/>
      <c r="BO19" s="198"/>
      <c r="BP19" s="198"/>
      <c r="BQ19" s="206">
        <v>13</v>
      </c>
      <c r="BR19" s="353" t="s">
        <v>519</v>
      </c>
      <c r="BS19" s="739" t="s">
        <v>530</v>
      </c>
      <c r="BT19" s="740"/>
      <c r="BU19" s="740"/>
      <c r="BV19" s="740"/>
      <c r="BW19" s="740"/>
      <c r="BX19" s="740"/>
      <c r="BY19" s="740"/>
      <c r="BZ19" s="740"/>
      <c r="CA19" s="740"/>
      <c r="CB19" s="740"/>
      <c r="CC19" s="740"/>
      <c r="CD19" s="740"/>
      <c r="CE19" s="740"/>
      <c r="CF19" s="740"/>
      <c r="CG19" s="741"/>
      <c r="CH19" s="747">
        <v>-10</v>
      </c>
      <c r="CI19" s="748"/>
      <c r="CJ19" s="748"/>
      <c r="CK19" s="748"/>
      <c r="CL19" s="749"/>
      <c r="CM19" s="747">
        <v>126</v>
      </c>
      <c r="CN19" s="748"/>
      <c r="CO19" s="748"/>
      <c r="CP19" s="748"/>
      <c r="CQ19" s="749"/>
      <c r="CR19" s="747">
        <v>9</v>
      </c>
      <c r="CS19" s="748"/>
      <c r="CT19" s="748"/>
      <c r="CU19" s="748"/>
      <c r="CV19" s="749"/>
      <c r="CW19" s="747">
        <v>46</v>
      </c>
      <c r="CX19" s="748"/>
      <c r="CY19" s="748"/>
      <c r="CZ19" s="748"/>
      <c r="DA19" s="749"/>
      <c r="DB19" s="747" t="s">
        <v>547</v>
      </c>
      <c r="DC19" s="748"/>
      <c r="DD19" s="748"/>
      <c r="DE19" s="748"/>
      <c r="DF19" s="749"/>
      <c r="DG19" s="747">
        <v>3</v>
      </c>
      <c r="DH19" s="748"/>
      <c r="DI19" s="748"/>
      <c r="DJ19" s="748"/>
      <c r="DK19" s="749"/>
      <c r="DL19" s="747" t="s">
        <v>462</v>
      </c>
      <c r="DM19" s="748"/>
      <c r="DN19" s="748"/>
      <c r="DO19" s="748"/>
      <c r="DP19" s="749"/>
      <c r="DQ19" s="747">
        <v>2</v>
      </c>
      <c r="DR19" s="748"/>
      <c r="DS19" s="748"/>
      <c r="DT19" s="748"/>
      <c r="DU19" s="749"/>
      <c r="DV19" s="750"/>
      <c r="DW19" s="751"/>
      <c r="DX19" s="751"/>
      <c r="DY19" s="751"/>
      <c r="DZ19" s="752"/>
      <c r="EA19" s="199"/>
    </row>
    <row r="20" spans="1:131" s="200" customFormat="1" ht="26.25" customHeight="1">
      <c r="A20" s="205">
        <v>14</v>
      </c>
      <c r="B20" s="732"/>
      <c r="C20" s="733"/>
      <c r="D20" s="733"/>
      <c r="E20" s="733"/>
      <c r="F20" s="733"/>
      <c r="G20" s="733"/>
      <c r="H20" s="733"/>
      <c r="I20" s="733"/>
      <c r="J20" s="733"/>
      <c r="K20" s="733"/>
      <c r="L20" s="733"/>
      <c r="M20" s="733"/>
      <c r="N20" s="733"/>
      <c r="O20" s="733"/>
      <c r="P20" s="734"/>
      <c r="Q20" s="711"/>
      <c r="R20" s="712"/>
      <c r="S20" s="712"/>
      <c r="T20" s="712"/>
      <c r="U20" s="712"/>
      <c r="V20" s="712"/>
      <c r="W20" s="712"/>
      <c r="X20" s="712"/>
      <c r="Y20" s="712"/>
      <c r="Z20" s="712"/>
      <c r="AA20" s="712"/>
      <c r="AB20" s="712"/>
      <c r="AC20" s="712"/>
      <c r="AD20" s="712"/>
      <c r="AE20" s="713"/>
      <c r="AF20" s="714"/>
      <c r="AG20" s="715"/>
      <c r="AH20" s="715"/>
      <c r="AI20" s="715"/>
      <c r="AJ20" s="716"/>
      <c r="AK20" s="735"/>
      <c r="AL20" s="736"/>
      <c r="AM20" s="736"/>
      <c r="AN20" s="736"/>
      <c r="AO20" s="736"/>
      <c r="AP20" s="736"/>
      <c r="AQ20" s="736"/>
      <c r="AR20" s="736"/>
      <c r="AS20" s="736"/>
      <c r="AT20" s="736"/>
      <c r="AU20" s="737"/>
      <c r="AV20" s="737"/>
      <c r="AW20" s="737"/>
      <c r="AX20" s="737"/>
      <c r="AY20" s="738"/>
      <c r="AZ20" s="197"/>
      <c r="BA20" s="197"/>
      <c r="BB20" s="197"/>
      <c r="BC20" s="197"/>
      <c r="BD20" s="197"/>
      <c r="BE20" s="198"/>
      <c r="BF20" s="198"/>
      <c r="BG20" s="198"/>
      <c r="BH20" s="198"/>
      <c r="BI20" s="198"/>
      <c r="BJ20" s="198"/>
      <c r="BK20" s="198"/>
      <c r="BL20" s="198"/>
      <c r="BM20" s="198"/>
      <c r="BN20" s="198"/>
      <c r="BO20" s="198"/>
      <c r="BP20" s="198"/>
      <c r="BQ20" s="206">
        <v>14</v>
      </c>
      <c r="BR20" s="353"/>
      <c r="BS20" s="739" t="s">
        <v>531</v>
      </c>
      <c r="BT20" s="740"/>
      <c r="BU20" s="740"/>
      <c r="BV20" s="740"/>
      <c r="BW20" s="740"/>
      <c r="BX20" s="740"/>
      <c r="BY20" s="740"/>
      <c r="BZ20" s="740"/>
      <c r="CA20" s="740"/>
      <c r="CB20" s="740"/>
      <c r="CC20" s="740"/>
      <c r="CD20" s="740"/>
      <c r="CE20" s="740"/>
      <c r="CF20" s="740"/>
      <c r="CG20" s="741"/>
      <c r="CH20" s="747">
        <v>5</v>
      </c>
      <c r="CI20" s="748"/>
      <c r="CJ20" s="748"/>
      <c r="CK20" s="748"/>
      <c r="CL20" s="749"/>
      <c r="CM20" s="747">
        <v>18</v>
      </c>
      <c r="CN20" s="748"/>
      <c r="CO20" s="748"/>
      <c r="CP20" s="748"/>
      <c r="CQ20" s="749"/>
      <c r="CR20" s="747">
        <v>5</v>
      </c>
      <c r="CS20" s="748"/>
      <c r="CT20" s="748"/>
      <c r="CU20" s="748"/>
      <c r="CV20" s="749"/>
      <c r="CW20" s="747" t="s">
        <v>462</v>
      </c>
      <c r="CX20" s="748"/>
      <c r="CY20" s="748"/>
      <c r="CZ20" s="748"/>
      <c r="DA20" s="749"/>
      <c r="DB20" s="747" t="s">
        <v>462</v>
      </c>
      <c r="DC20" s="748"/>
      <c r="DD20" s="748"/>
      <c r="DE20" s="748"/>
      <c r="DF20" s="749"/>
      <c r="DG20" s="747" t="s">
        <v>462</v>
      </c>
      <c r="DH20" s="748"/>
      <c r="DI20" s="748"/>
      <c r="DJ20" s="748"/>
      <c r="DK20" s="749"/>
      <c r="DL20" s="747" t="s">
        <v>462</v>
      </c>
      <c r="DM20" s="748"/>
      <c r="DN20" s="748"/>
      <c r="DO20" s="748"/>
      <c r="DP20" s="749"/>
      <c r="DQ20" s="747" t="s">
        <v>550</v>
      </c>
      <c r="DR20" s="748"/>
      <c r="DS20" s="748"/>
      <c r="DT20" s="748"/>
      <c r="DU20" s="749"/>
      <c r="DV20" s="750"/>
      <c r="DW20" s="751"/>
      <c r="DX20" s="751"/>
      <c r="DY20" s="751"/>
      <c r="DZ20" s="752"/>
      <c r="EA20" s="199"/>
    </row>
    <row r="21" spans="1:131" s="200" customFormat="1" ht="26.25" customHeight="1" thickBot="1">
      <c r="A21" s="205">
        <v>15</v>
      </c>
      <c r="B21" s="732"/>
      <c r="C21" s="733"/>
      <c r="D21" s="733"/>
      <c r="E21" s="733"/>
      <c r="F21" s="733"/>
      <c r="G21" s="733"/>
      <c r="H21" s="733"/>
      <c r="I21" s="733"/>
      <c r="J21" s="733"/>
      <c r="K21" s="733"/>
      <c r="L21" s="733"/>
      <c r="M21" s="733"/>
      <c r="N21" s="733"/>
      <c r="O21" s="733"/>
      <c r="P21" s="734"/>
      <c r="Q21" s="711"/>
      <c r="R21" s="712"/>
      <c r="S21" s="712"/>
      <c r="T21" s="712"/>
      <c r="U21" s="712"/>
      <c r="V21" s="712"/>
      <c r="W21" s="712"/>
      <c r="X21" s="712"/>
      <c r="Y21" s="712"/>
      <c r="Z21" s="712"/>
      <c r="AA21" s="712"/>
      <c r="AB21" s="712"/>
      <c r="AC21" s="712"/>
      <c r="AD21" s="712"/>
      <c r="AE21" s="713"/>
      <c r="AF21" s="714"/>
      <c r="AG21" s="715"/>
      <c r="AH21" s="715"/>
      <c r="AI21" s="715"/>
      <c r="AJ21" s="716"/>
      <c r="AK21" s="735"/>
      <c r="AL21" s="736"/>
      <c r="AM21" s="736"/>
      <c r="AN21" s="736"/>
      <c r="AO21" s="736"/>
      <c r="AP21" s="736"/>
      <c r="AQ21" s="736"/>
      <c r="AR21" s="736"/>
      <c r="AS21" s="736"/>
      <c r="AT21" s="736"/>
      <c r="AU21" s="737"/>
      <c r="AV21" s="737"/>
      <c r="AW21" s="737"/>
      <c r="AX21" s="737"/>
      <c r="AY21" s="738"/>
      <c r="AZ21" s="197"/>
      <c r="BA21" s="197"/>
      <c r="BB21" s="197"/>
      <c r="BC21" s="197"/>
      <c r="BD21" s="197"/>
      <c r="BE21" s="198"/>
      <c r="BF21" s="198"/>
      <c r="BG21" s="198"/>
      <c r="BH21" s="198"/>
      <c r="BI21" s="198"/>
      <c r="BJ21" s="198"/>
      <c r="BK21" s="198"/>
      <c r="BL21" s="198"/>
      <c r="BM21" s="198"/>
      <c r="BN21" s="198"/>
      <c r="BO21" s="198"/>
      <c r="BP21" s="198"/>
      <c r="BQ21" s="206">
        <v>15</v>
      </c>
      <c r="BR21" s="353"/>
      <c r="BS21" s="739" t="s">
        <v>532</v>
      </c>
      <c r="BT21" s="740"/>
      <c r="BU21" s="740"/>
      <c r="BV21" s="740"/>
      <c r="BW21" s="740"/>
      <c r="BX21" s="740"/>
      <c r="BY21" s="740"/>
      <c r="BZ21" s="740"/>
      <c r="CA21" s="740"/>
      <c r="CB21" s="740"/>
      <c r="CC21" s="740"/>
      <c r="CD21" s="740"/>
      <c r="CE21" s="740"/>
      <c r="CF21" s="740"/>
      <c r="CG21" s="741"/>
      <c r="CH21" s="747">
        <v>-38</v>
      </c>
      <c r="CI21" s="748"/>
      <c r="CJ21" s="748"/>
      <c r="CK21" s="748"/>
      <c r="CL21" s="749"/>
      <c r="CM21" s="747">
        <v>3387</v>
      </c>
      <c r="CN21" s="748"/>
      <c r="CO21" s="748"/>
      <c r="CP21" s="748"/>
      <c r="CQ21" s="749"/>
      <c r="CR21" s="747">
        <v>750</v>
      </c>
      <c r="CS21" s="748"/>
      <c r="CT21" s="748"/>
      <c r="CU21" s="748"/>
      <c r="CV21" s="749"/>
      <c r="CW21" s="747">
        <v>338</v>
      </c>
      <c r="CX21" s="748"/>
      <c r="CY21" s="748"/>
      <c r="CZ21" s="748"/>
      <c r="DA21" s="749"/>
      <c r="DB21" s="747" t="s">
        <v>462</v>
      </c>
      <c r="DC21" s="748"/>
      <c r="DD21" s="748"/>
      <c r="DE21" s="748"/>
      <c r="DF21" s="749"/>
      <c r="DG21" s="747" t="s">
        <v>462</v>
      </c>
      <c r="DH21" s="748"/>
      <c r="DI21" s="748"/>
      <c r="DJ21" s="748"/>
      <c r="DK21" s="749"/>
      <c r="DL21" s="747" t="s">
        <v>462</v>
      </c>
      <c r="DM21" s="748"/>
      <c r="DN21" s="748"/>
      <c r="DO21" s="748"/>
      <c r="DP21" s="749"/>
      <c r="DQ21" s="747" t="s">
        <v>550</v>
      </c>
      <c r="DR21" s="748"/>
      <c r="DS21" s="748"/>
      <c r="DT21" s="748"/>
      <c r="DU21" s="749"/>
      <c r="DV21" s="750"/>
      <c r="DW21" s="751"/>
      <c r="DX21" s="751"/>
      <c r="DY21" s="751"/>
      <c r="DZ21" s="752"/>
      <c r="EA21" s="199"/>
    </row>
    <row r="22" spans="1:131" s="200" customFormat="1" ht="26.25" customHeight="1">
      <c r="A22" s="205">
        <v>16</v>
      </c>
      <c r="B22" s="753"/>
      <c r="C22" s="754"/>
      <c r="D22" s="754"/>
      <c r="E22" s="754"/>
      <c r="F22" s="754"/>
      <c r="G22" s="754"/>
      <c r="H22" s="754"/>
      <c r="I22" s="754"/>
      <c r="J22" s="754"/>
      <c r="K22" s="754"/>
      <c r="L22" s="754"/>
      <c r="M22" s="754"/>
      <c r="N22" s="754"/>
      <c r="O22" s="754"/>
      <c r="P22" s="755"/>
      <c r="Q22" s="756"/>
      <c r="R22" s="757"/>
      <c r="S22" s="757"/>
      <c r="T22" s="757"/>
      <c r="U22" s="757"/>
      <c r="V22" s="757"/>
      <c r="W22" s="757"/>
      <c r="X22" s="757"/>
      <c r="Y22" s="757"/>
      <c r="Z22" s="757"/>
      <c r="AA22" s="757"/>
      <c r="AB22" s="757"/>
      <c r="AC22" s="757"/>
      <c r="AD22" s="757"/>
      <c r="AE22" s="758"/>
      <c r="AF22" s="759"/>
      <c r="AG22" s="760"/>
      <c r="AH22" s="760"/>
      <c r="AI22" s="760"/>
      <c r="AJ22" s="761"/>
      <c r="AK22" s="774"/>
      <c r="AL22" s="775"/>
      <c r="AM22" s="775"/>
      <c r="AN22" s="775"/>
      <c r="AO22" s="775"/>
      <c r="AP22" s="775"/>
      <c r="AQ22" s="775"/>
      <c r="AR22" s="775"/>
      <c r="AS22" s="775"/>
      <c r="AT22" s="775"/>
      <c r="AU22" s="776"/>
      <c r="AV22" s="776"/>
      <c r="AW22" s="776"/>
      <c r="AX22" s="776"/>
      <c r="AY22" s="777"/>
      <c r="AZ22" s="778" t="s">
        <v>343</v>
      </c>
      <c r="BA22" s="778"/>
      <c r="BB22" s="778"/>
      <c r="BC22" s="778"/>
      <c r="BD22" s="779"/>
      <c r="BE22" s="198"/>
      <c r="BF22" s="198"/>
      <c r="BG22" s="198"/>
      <c r="BH22" s="198"/>
      <c r="BI22" s="198"/>
      <c r="BJ22" s="198"/>
      <c r="BK22" s="198"/>
      <c r="BL22" s="198"/>
      <c r="BM22" s="198"/>
      <c r="BN22" s="198"/>
      <c r="BO22" s="198"/>
      <c r="BP22" s="198"/>
      <c r="BQ22" s="206">
        <v>16</v>
      </c>
      <c r="BR22" s="353"/>
      <c r="BS22" s="739" t="s">
        <v>533</v>
      </c>
      <c r="BT22" s="740"/>
      <c r="BU22" s="740"/>
      <c r="BV22" s="740"/>
      <c r="BW22" s="740"/>
      <c r="BX22" s="740"/>
      <c r="BY22" s="740"/>
      <c r="BZ22" s="740"/>
      <c r="CA22" s="740"/>
      <c r="CB22" s="740"/>
      <c r="CC22" s="740"/>
      <c r="CD22" s="740"/>
      <c r="CE22" s="740"/>
      <c r="CF22" s="740"/>
      <c r="CG22" s="741"/>
      <c r="CH22" s="747">
        <v>1</v>
      </c>
      <c r="CI22" s="748"/>
      <c r="CJ22" s="748"/>
      <c r="CK22" s="748"/>
      <c r="CL22" s="749"/>
      <c r="CM22" s="747">
        <v>83</v>
      </c>
      <c r="CN22" s="748"/>
      <c r="CO22" s="748"/>
      <c r="CP22" s="748"/>
      <c r="CQ22" s="749"/>
      <c r="CR22" s="747">
        <v>15</v>
      </c>
      <c r="CS22" s="748"/>
      <c r="CT22" s="748"/>
      <c r="CU22" s="748"/>
      <c r="CV22" s="749"/>
      <c r="CW22" s="747">
        <v>6</v>
      </c>
      <c r="CX22" s="748"/>
      <c r="CY22" s="748"/>
      <c r="CZ22" s="748"/>
      <c r="DA22" s="749"/>
      <c r="DB22" s="747" t="s">
        <v>462</v>
      </c>
      <c r="DC22" s="748"/>
      <c r="DD22" s="748"/>
      <c r="DE22" s="748"/>
      <c r="DF22" s="749"/>
      <c r="DG22" s="747" t="s">
        <v>462</v>
      </c>
      <c r="DH22" s="748"/>
      <c r="DI22" s="748"/>
      <c r="DJ22" s="748"/>
      <c r="DK22" s="749"/>
      <c r="DL22" s="747" t="s">
        <v>462</v>
      </c>
      <c r="DM22" s="748"/>
      <c r="DN22" s="748"/>
      <c r="DO22" s="748"/>
      <c r="DP22" s="749"/>
      <c r="DQ22" s="747" t="s">
        <v>550</v>
      </c>
      <c r="DR22" s="748"/>
      <c r="DS22" s="748"/>
      <c r="DT22" s="748"/>
      <c r="DU22" s="749"/>
      <c r="DV22" s="750"/>
      <c r="DW22" s="751"/>
      <c r="DX22" s="751"/>
      <c r="DY22" s="751"/>
      <c r="DZ22" s="752"/>
      <c r="EA22" s="199"/>
    </row>
    <row r="23" spans="1:131" s="200" customFormat="1" ht="26.25" customHeight="1" thickBot="1">
      <c r="A23" s="208" t="s">
        <v>344</v>
      </c>
      <c r="B23" s="762" t="s">
        <v>345</v>
      </c>
      <c r="C23" s="763"/>
      <c r="D23" s="763"/>
      <c r="E23" s="763"/>
      <c r="F23" s="763"/>
      <c r="G23" s="763"/>
      <c r="H23" s="763"/>
      <c r="I23" s="763"/>
      <c r="J23" s="763"/>
      <c r="K23" s="763"/>
      <c r="L23" s="763"/>
      <c r="M23" s="763"/>
      <c r="N23" s="763"/>
      <c r="O23" s="763"/>
      <c r="P23" s="764"/>
      <c r="Q23" s="765">
        <v>582351</v>
      </c>
      <c r="R23" s="766"/>
      <c r="S23" s="766"/>
      <c r="T23" s="766"/>
      <c r="U23" s="766"/>
      <c r="V23" s="766">
        <v>574950</v>
      </c>
      <c r="W23" s="766"/>
      <c r="X23" s="766"/>
      <c r="Y23" s="766"/>
      <c r="Z23" s="766"/>
      <c r="AA23" s="766">
        <v>7401</v>
      </c>
      <c r="AB23" s="766"/>
      <c r="AC23" s="766"/>
      <c r="AD23" s="766"/>
      <c r="AE23" s="767"/>
      <c r="AF23" s="768">
        <v>1963</v>
      </c>
      <c r="AG23" s="766"/>
      <c r="AH23" s="766"/>
      <c r="AI23" s="766"/>
      <c r="AJ23" s="769"/>
      <c r="AK23" s="770"/>
      <c r="AL23" s="771"/>
      <c r="AM23" s="771"/>
      <c r="AN23" s="771"/>
      <c r="AO23" s="771"/>
      <c r="AP23" s="766">
        <v>1119476</v>
      </c>
      <c r="AQ23" s="766"/>
      <c r="AR23" s="766"/>
      <c r="AS23" s="766"/>
      <c r="AT23" s="766"/>
      <c r="AU23" s="772"/>
      <c r="AV23" s="772"/>
      <c r="AW23" s="772"/>
      <c r="AX23" s="772"/>
      <c r="AY23" s="773"/>
      <c r="AZ23" s="781" t="s">
        <v>346</v>
      </c>
      <c r="BA23" s="782"/>
      <c r="BB23" s="782"/>
      <c r="BC23" s="782"/>
      <c r="BD23" s="783"/>
      <c r="BE23" s="198"/>
      <c r="BF23" s="198"/>
      <c r="BG23" s="198"/>
      <c r="BH23" s="198"/>
      <c r="BI23" s="198"/>
      <c r="BJ23" s="198"/>
      <c r="BK23" s="198"/>
      <c r="BL23" s="198"/>
      <c r="BM23" s="198"/>
      <c r="BN23" s="198"/>
      <c r="BO23" s="198"/>
      <c r="BP23" s="198"/>
      <c r="BQ23" s="206">
        <v>17</v>
      </c>
      <c r="BR23" s="353" t="s">
        <v>519</v>
      </c>
      <c r="BS23" s="739" t="s">
        <v>534</v>
      </c>
      <c r="BT23" s="740"/>
      <c r="BU23" s="740"/>
      <c r="BV23" s="740"/>
      <c r="BW23" s="740"/>
      <c r="BX23" s="740"/>
      <c r="BY23" s="740"/>
      <c r="BZ23" s="740"/>
      <c r="CA23" s="740"/>
      <c r="CB23" s="740"/>
      <c r="CC23" s="740"/>
      <c r="CD23" s="740"/>
      <c r="CE23" s="740"/>
      <c r="CF23" s="740"/>
      <c r="CG23" s="741"/>
      <c r="CH23" s="747">
        <v>-140</v>
      </c>
      <c r="CI23" s="748"/>
      <c r="CJ23" s="748"/>
      <c r="CK23" s="748"/>
      <c r="CL23" s="749"/>
      <c r="CM23" s="747">
        <v>3672</v>
      </c>
      <c r="CN23" s="748"/>
      <c r="CO23" s="748"/>
      <c r="CP23" s="748"/>
      <c r="CQ23" s="749"/>
      <c r="CR23" s="747">
        <v>10</v>
      </c>
      <c r="CS23" s="748"/>
      <c r="CT23" s="748"/>
      <c r="CU23" s="748"/>
      <c r="CV23" s="749"/>
      <c r="CW23" s="747" t="s">
        <v>462</v>
      </c>
      <c r="CX23" s="748"/>
      <c r="CY23" s="748"/>
      <c r="CZ23" s="748"/>
      <c r="DA23" s="749"/>
      <c r="DB23" s="747" t="s">
        <v>462</v>
      </c>
      <c r="DC23" s="748"/>
      <c r="DD23" s="748"/>
      <c r="DE23" s="748"/>
      <c r="DF23" s="749"/>
      <c r="DG23" s="747">
        <v>5642</v>
      </c>
      <c r="DH23" s="748"/>
      <c r="DI23" s="748"/>
      <c r="DJ23" s="748"/>
      <c r="DK23" s="749"/>
      <c r="DL23" s="747" t="s">
        <v>462</v>
      </c>
      <c r="DM23" s="748"/>
      <c r="DN23" s="748"/>
      <c r="DO23" s="748"/>
      <c r="DP23" s="749"/>
      <c r="DQ23" s="747" t="s">
        <v>550</v>
      </c>
      <c r="DR23" s="748"/>
      <c r="DS23" s="748"/>
      <c r="DT23" s="748"/>
      <c r="DU23" s="749"/>
      <c r="DV23" s="750"/>
      <c r="DW23" s="751"/>
      <c r="DX23" s="751"/>
      <c r="DY23" s="751"/>
      <c r="DZ23" s="752"/>
      <c r="EA23" s="199"/>
    </row>
    <row r="24" spans="1:131" s="200" customFormat="1" ht="26.25" customHeight="1">
      <c r="A24" s="780" t="s">
        <v>347</v>
      </c>
      <c r="B24" s="78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0"/>
      <c r="AY24" s="780"/>
      <c r="AZ24" s="197"/>
      <c r="BA24" s="197"/>
      <c r="BB24" s="197"/>
      <c r="BC24" s="197"/>
      <c r="BD24" s="197"/>
      <c r="BE24" s="198"/>
      <c r="BF24" s="198"/>
      <c r="BG24" s="198"/>
      <c r="BH24" s="198"/>
      <c r="BI24" s="198"/>
      <c r="BJ24" s="198"/>
      <c r="BK24" s="198"/>
      <c r="BL24" s="198"/>
      <c r="BM24" s="198"/>
      <c r="BN24" s="198"/>
      <c r="BO24" s="198"/>
      <c r="BP24" s="198"/>
      <c r="BQ24" s="206">
        <v>18</v>
      </c>
      <c r="BR24" s="353"/>
      <c r="BS24" s="739" t="s">
        <v>535</v>
      </c>
      <c r="BT24" s="740"/>
      <c r="BU24" s="740"/>
      <c r="BV24" s="740"/>
      <c r="BW24" s="740"/>
      <c r="BX24" s="740"/>
      <c r="BY24" s="740"/>
      <c r="BZ24" s="740"/>
      <c r="CA24" s="740"/>
      <c r="CB24" s="740"/>
      <c r="CC24" s="740"/>
      <c r="CD24" s="740"/>
      <c r="CE24" s="740"/>
      <c r="CF24" s="740"/>
      <c r="CG24" s="741"/>
      <c r="CH24" s="747">
        <v>199</v>
      </c>
      <c r="CI24" s="748"/>
      <c r="CJ24" s="748"/>
      <c r="CK24" s="748"/>
      <c r="CL24" s="749"/>
      <c r="CM24" s="747">
        <v>6305</v>
      </c>
      <c r="CN24" s="748"/>
      <c r="CO24" s="748"/>
      <c r="CP24" s="748"/>
      <c r="CQ24" s="749"/>
      <c r="CR24" s="747">
        <v>3077</v>
      </c>
      <c r="CS24" s="748"/>
      <c r="CT24" s="748"/>
      <c r="CU24" s="748"/>
      <c r="CV24" s="749"/>
      <c r="CW24" s="747" t="s">
        <v>462</v>
      </c>
      <c r="CX24" s="748"/>
      <c r="CY24" s="748"/>
      <c r="CZ24" s="748"/>
      <c r="DA24" s="749"/>
      <c r="DB24" s="747" t="s">
        <v>462</v>
      </c>
      <c r="DC24" s="748"/>
      <c r="DD24" s="748"/>
      <c r="DE24" s="748"/>
      <c r="DF24" s="749"/>
      <c r="DG24" s="747" t="s">
        <v>462</v>
      </c>
      <c r="DH24" s="748"/>
      <c r="DI24" s="748"/>
      <c r="DJ24" s="748"/>
      <c r="DK24" s="749"/>
      <c r="DL24" s="747" t="s">
        <v>462</v>
      </c>
      <c r="DM24" s="748"/>
      <c r="DN24" s="748"/>
      <c r="DO24" s="748"/>
      <c r="DP24" s="749"/>
      <c r="DQ24" s="747" t="s">
        <v>550</v>
      </c>
      <c r="DR24" s="748"/>
      <c r="DS24" s="748"/>
      <c r="DT24" s="748"/>
      <c r="DU24" s="749"/>
      <c r="DV24" s="750"/>
      <c r="DW24" s="751"/>
      <c r="DX24" s="751"/>
      <c r="DY24" s="751"/>
      <c r="DZ24" s="752"/>
      <c r="EA24" s="199"/>
    </row>
    <row r="25" spans="1:131" s="192" customFormat="1" ht="26.25" customHeight="1" thickBot="1">
      <c r="A25" s="726" t="s">
        <v>348</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197"/>
      <c r="BK25" s="197"/>
      <c r="BL25" s="197"/>
      <c r="BM25" s="197"/>
      <c r="BN25" s="197"/>
      <c r="BO25" s="209"/>
      <c r="BP25" s="209"/>
      <c r="BQ25" s="206">
        <v>19</v>
      </c>
      <c r="BR25" s="353" t="s">
        <v>519</v>
      </c>
      <c r="BS25" s="739" t="s">
        <v>536</v>
      </c>
      <c r="BT25" s="740"/>
      <c r="BU25" s="740"/>
      <c r="BV25" s="740"/>
      <c r="BW25" s="740"/>
      <c r="BX25" s="740"/>
      <c r="BY25" s="740"/>
      <c r="BZ25" s="740"/>
      <c r="CA25" s="740"/>
      <c r="CB25" s="740"/>
      <c r="CC25" s="740"/>
      <c r="CD25" s="740"/>
      <c r="CE25" s="740"/>
      <c r="CF25" s="740"/>
      <c r="CG25" s="741"/>
      <c r="CH25" s="747" t="s">
        <v>462</v>
      </c>
      <c r="CI25" s="748"/>
      <c r="CJ25" s="748"/>
      <c r="CK25" s="748"/>
      <c r="CL25" s="749"/>
      <c r="CM25" s="747">
        <v>36760</v>
      </c>
      <c r="CN25" s="748"/>
      <c r="CO25" s="748"/>
      <c r="CP25" s="748"/>
      <c r="CQ25" s="749"/>
      <c r="CR25" s="747">
        <v>36760</v>
      </c>
      <c r="CS25" s="748"/>
      <c r="CT25" s="748"/>
      <c r="CU25" s="748"/>
      <c r="CV25" s="749"/>
      <c r="CW25" s="747" t="s">
        <v>462</v>
      </c>
      <c r="CX25" s="748"/>
      <c r="CY25" s="748"/>
      <c r="CZ25" s="748"/>
      <c r="DA25" s="749"/>
      <c r="DB25" s="747">
        <v>200</v>
      </c>
      <c r="DC25" s="748"/>
      <c r="DD25" s="748"/>
      <c r="DE25" s="748"/>
      <c r="DF25" s="749"/>
      <c r="DG25" s="747">
        <v>17332</v>
      </c>
      <c r="DH25" s="748"/>
      <c r="DI25" s="748"/>
      <c r="DJ25" s="748"/>
      <c r="DK25" s="749"/>
      <c r="DL25" s="747" t="s">
        <v>462</v>
      </c>
      <c r="DM25" s="748"/>
      <c r="DN25" s="748"/>
      <c r="DO25" s="748"/>
      <c r="DP25" s="749"/>
      <c r="DQ25" s="747" t="s">
        <v>550</v>
      </c>
      <c r="DR25" s="748"/>
      <c r="DS25" s="748"/>
      <c r="DT25" s="748"/>
      <c r="DU25" s="749"/>
      <c r="DV25" s="750"/>
      <c r="DW25" s="751"/>
      <c r="DX25" s="751"/>
      <c r="DY25" s="751"/>
      <c r="DZ25" s="752"/>
      <c r="EA25" s="191"/>
    </row>
    <row r="26" spans="1:131" s="192" customFormat="1" ht="26.25" customHeight="1">
      <c r="A26" s="717" t="s">
        <v>315</v>
      </c>
      <c r="B26" s="718"/>
      <c r="C26" s="718"/>
      <c r="D26" s="718"/>
      <c r="E26" s="718"/>
      <c r="F26" s="718"/>
      <c r="G26" s="718"/>
      <c r="H26" s="718"/>
      <c r="I26" s="718"/>
      <c r="J26" s="718"/>
      <c r="K26" s="718"/>
      <c r="L26" s="718"/>
      <c r="M26" s="718"/>
      <c r="N26" s="718"/>
      <c r="O26" s="718"/>
      <c r="P26" s="719"/>
      <c r="Q26" s="694" t="s">
        <v>349</v>
      </c>
      <c r="R26" s="695"/>
      <c r="S26" s="695"/>
      <c r="T26" s="695"/>
      <c r="U26" s="696"/>
      <c r="V26" s="694" t="s">
        <v>350</v>
      </c>
      <c r="W26" s="695"/>
      <c r="X26" s="695"/>
      <c r="Y26" s="695"/>
      <c r="Z26" s="696"/>
      <c r="AA26" s="694" t="s">
        <v>351</v>
      </c>
      <c r="AB26" s="695"/>
      <c r="AC26" s="695"/>
      <c r="AD26" s="695"/>
      <c r="AE26" s="695"/>
      <c r="AF26" s="784" t="s">
        <v>352</v>
      </c>
      <c r="AG26" s="785"/>
      <c r="AH26" s="785"/>
      <c r="AI26" s="785"/>
      <c r="AJ26" s="786"/>
      <c r="AK26" s="695" t="s">
        <v>353</v>
      </c>
      <c r="AL26" s="695"/>
      <c r="AM26" s="695"/>
      <c r="AN26" s="695"/>
      <c r="AO26" s="696"/>
      <c r="AP26" s="694" t="s">
        <v>354</v>
      </c>
      <c r="AQ26" s="695"/>
      <c r="AR26" s="695"/>
      <c r="AS26" s="695"/>
      <c r="AT26" s="696"/>
      <c r="AU26" s="694" t="s">
        <v>355</v>
      </c>
      <c r="AV26" s="695"/>
      <c r="AW26" s="695"/>
      <c r="AX26" s="695"/>
      <c r="AY26" s="696"/>
      <c r="AZ26" s="694" t="s">
        <v>356</v>
      </c>
      <c r="BA26" s="695"/>
      <c r="BB26" s="695"/>
      <c r="BC26" s="695"/>
      <c r="BD26" s="696"/>
      <c r="BE26" s="694" t="s">
        <v>322</v>
      </c>
      <c r="BF26" s="695"/>
      <c r="BG26" s="695"/>
      <c r="BH26" s="695"/>
      <c r="BI26" s="706"/>
      <c r="BJ26" s="197"/>
      <c r="BK26" s="197"/>
      <c r="BL26" s="197"/>
      <c r="BM26" s="197"/>
      <c r="BN26" s="197"/>
      <c r="BO26" s="209"/>
      <c r="BP26" s="209"/>
      <c r="BQ26" s="206">
        <v>20</v>
      </c>
      <c r="BR26" s="353"/>
      <c r="BS26" s="739" t="s">
        <v>537</v>
      </c>
      <c r="BT26" s="740"/>
      <c r="BU26" s="740"/>
      <c r="BV26" s="740"/>
      <c r="BW26" s="740"/>
      <c r="BX26" s="740"/>
      <c r="BY26" s="740"/>
      <c r="BZ26" s="740"/>
      <c r="CA26" s="740"/>
      <c r="CB26" s="740"/>
      <c r="CC26" s="740"/>
      <c r="CD26" s="740"/>
      <c r="CE26" s="740"/>
      <c r="CF26" s="740"/>
      <c r="CG26" s="741"/>
      <c r="CH26" s="747">
        <v>-2</v>
      </c>
      <c r="CI26" s="748"/>
      <c r="CJ26" s="748"/>
      <c r="CK26" s="748"/>
      <c r="CL26" s="749"/>
      <c r="CM26" s="747">
        <v>815</v>
      </c>
      <c r="CN26" s="748"/>
      <c r="CO26" s="748"/>
      <c r="CP26" s="748"/>
      <c r="CQ26" s="749"/>
      <c r="CR26" s="747">
        <v>562</v>
      </c>
      <c r="CS26" s="748"/>
      <c r="CT26" s="748"/>
      <c r="CU26" s="748"/>
      <c r="CV26" s="749"/>
      <c r="CW26" s="747" t="s">
        <v>462</v>
      </c>
      <c r="CX26" s="748"/>
      <c r="CY26" s="748"/>
      <c r="CZ26" s="748"/>
      <c r="DA26" s="749"/>
      <c r="DB26" s="747" t="s">
        <v>462</v>
      </c>
      <c r="DC26" s="748"/>
      <c r="DD26" s="748"/>
      <c r="DE26" s="748"/>
      <c r="DF26" s="749"/>
      <c r="DG26" s="747" t="s">
        <v>462</v>
      </c>
      <c r="DH26" s="748"/>
      <c r="DI26" s="748"/>
      <c r="DJ26" s="748"/>
      <c r="DK26" s="749"/>
      <c r="DL26" s="747" t="s">
        <v>462</v>
      </c>
      <c r="DM26" s="748"/>
      <c r="DN26" s="748"/>
      <c r="DO26" s="748"/>
      <c r="DP26" s="749"/>
      <c r="DQ26" s="747" t="s">
        <v>550</v>
      </c>
      <c r="DR26" s="748"/>
      <c r="DS26" s="748"/>
      <c r="DT26" s="748"/>
      <c r="DU26" s="749"/>
      <c r="DV26" s="750"/>
      <c r="DW26" s="751"/>
      <c r="DX26" s="751"/>
      <c r="DY26" s="751"/>
      <c r="DZ26" s="752"/>
      <c r="EA26" s="191"/>
    </row>
    <row r="27" spans="1:131" s="192" customFormat="1" ht="26.25" customHeight="1" thickBot="1">
      <c r="A27" s="720"/>
      <c r="B27" s="721"/>
      <c r="C27" s="721"/>
      <c r="D27" s="721"/>
      <c r="E27" s="721"/>
      <c r="F27" s="721"/>
      <c r="G27" s="721"/>
      <c r="H27" s="721"/>
      <c r="I27" s="721"/>
      <c r="J27" s="721"/>
      <c r="K27" s="721"/>
      <c r="L27" s="721"/>
      <c r="M27" s="721"/>
      <c r="N27" s="721"/>
      <c r="O27" s="721"/>
      <c r="P27" s="722"/>
      <c r="Q27" s="697"/>
      <c r="R27" s="698"/>
      <c r="S27" s="698"/>
      <c r="T27" s="698"/>
      <c r="U27" s="699"/>
      <c r="V27" s="697"/>
      <c r="W27" s="698"/>
      <c r="X27" s="698"/>
      <c r="Y27" s="698"/>
      <c r="Z27" s="699"/>
      <c r="AA27" s="697"/>
      <c r="AB27" s="698"/>
      <c r="AC27" s="698"/>
      <c r="AD27" s="698"/>
      <c r="AE27" s="698"/>
      <c r="AF27" s="787"/>
      <c r="AG27" s="788"/>
      <c r="AH27" s="788"/>
      <c r="AI27" s="788"/>
      <c r="AJ27" s="789"/>
      <c r="AK27" s="698"/>
      <c r="AL27" s="698"/>
      <c r="AM27" s="698"/>
      <c r="AN27" s="698"/>
      <c r="AO27" s="699"/>
      <c r="AP27" s="697"/>
      <c r="AQ27" s="698"/>
      <c r="AR27" s="698"/>
      <c r="AS27" s="698"/>
      <c r="AT27" s="699"/>
      <c r="AU27" s="697"/>
      <c r="AV27" s="698"/>
      <c r="AW27" s="698"/>
      <c r="AX27" s="698"/>
      <c r="AY27" s="699"/>
      <c r="AZ27" s="697"/>
      <c r="BA27" s="698"/>
      <c r="BB27" s="698"/>
      <c r="BC27" s="698"/>
      <c r="BD27" s="699"/>
      <c r="BE27" s="697"/>
      <c r="BF27" s="698"/>
      <c r="BG27" s="698"/>
      <c r="BH27" s="698"/>
      <c r="BI27" s="707"/>
      <c r="BJ27" s="197"/>
      <c r="BK27" s="197"/>
      <c r="BL27" s="197"/>
      <c r="BM27" s="197"/>
      <c r="BN27" s="197"/>
      <c r="BO27" s="209"/>
      <c r="BP27" s="209"/>
      <c r="BQ27" s="206">
        <v>21</v>
      </c>
      <c r="BR27" s="207"/>
      <c r="BS27" s="799"/>
      <c r="BT27" s="800"/>
      <c r="BU27" s="800"/>
      <c r="BV27" s="800"/>
      <c r="BW27" s="800"/>
      <c r="BX27" s="800"/>
      <c r="BY27" s="800"/>
      <c r="BZ27" s="800"/>
      <c r="CA27" s="800"/>
      <c r="CB27" s="800"/>
      <c r="CC27" s="800"/>
      <c r="CD27" s="800"/>
      <c r="CE27" s="800"/>
      <c r="CF27" s="800"/>
      <c r="CG27" s="801"/>
      <c r="CH27" s="802"/>
      <c r="CI27" s="803"/>
      <c r="CJ27" s="803"/>
      <c r="CK27" s="803"/>
      <c r="CL27" s="804"/>
      <c r="CM27" s="802"/>
      <c r="CN27" s="803"/>
      <c r="CO27" s="803"/>
      <c r="CP27" s="803"/>
      <c r="CQ27" s="804"/>
      <c r="CR27" s="802"/>
      <c r="CS27" s="803"/>
      <c r="CT27" s="803"/>
      <c r="CU27" s="803"/>
      <c r="CV27" s="804"/>
      <c r="CW27" s="802"/>
      <c r="CX27" s="803"/>
      <c r="CY27" s="803"/>
      <c r="CZ27" s="803"/>
      <c r="DA27" s="804"/>
      <c r="DB27" s="802"/>
      <c r="DC27" s="803"/>
      <c r="DD27" s="803"/>
      <c r="DE27" s="803"/>
      <c r="DF27" s="804"/>
      <c r="DG27" s="802"/>
      <c r="DH27" s="803"/>
      <c r="DI27" s="803"/>
      <c r="DJ27" s="803"/>
      <c r="DK27" s="804"/>
      <c r="DL27" s="802"/>
      <c r="DM27" s="803"/>
      <c r="DN27" s="803"/>
      <c r="DO27" s="803"/>
      <c r="DP27" s="804"/>
      <c r="DQ27" s="802"/>
      <c r="DR27" s="803"/>
      <c r="DS27" s="803"/>
      <c r="DT27" s="803"/>
      <c r="DU27" s="804"/>
      <c r="DV27" s="805"/>
      <c r="DW27" s="806"/>
      <c r="DX27" s="806"/>
      <c r="DY27" s="806"/>
      <c r="DZ27" s="807"/>
      <c r="EA27" s="191"/>
    </row>
    <row r="28" spans="1:131" s="192" customFormat="1" ht="26.25" customHeight="1" thickTop="1">
      <c r="A28" s="210">
        <v>1</v>
      </c>
      <c r="B28" s="708" t="s">
        <v>357</v>
      </c>
      <c r="C28" s="709"/>
      <c r="D28" s="709"/>
      <c r="E28" s="709"/>
      <c r="F28" s="709"/>
      <c r="G28" s="709"/>
      <c r="H28" s="709"/>
      <c r="I28" s="709"/>
      <c r="J28" s="709"/>
      <c r="K28" s="709"/>
      <c r="L28" s="709"/>
      <c r="M28" s="709"/>
      <c r="N28" s="709"/>
      <c r="O28" s="709"/>
      <c r="P28" s="710"/>
      <c r="Q28" s="808">
        <v>13684</v>
      </c>
      <c r="R28" s="809"/>
      <c r="S28" s="809"/>
      <c r="T28" s="809"/>
      <c r="U28" s="810"/>
      <c r="V28" s="811">
        <v>13564</v>
      </c>
      <c r="W28" s="809"/>
      <c r="X28" s="809"/>
      <c r="Y28" s="809"/>
      <c r="Z28" s="810"/>
      <c r="AA28" s="811">
        <v>120</v>
      </c>
      <c r="AB28" s="809"/>
      <c r="AC28" s="809"/>
      <c r="AD28" s="809"/>
      <c r="AE28" s="812"/>
      <c r="AF28" s="813">
        <v>120</v>
      </c>
      <c r="AG28" s="809"/>
      <c r="AH28" s="809"/>
      <c r="AI28" s="809"/>
      <c r="AJ28" s="812"/>
      <c r="AK28" s="814" t="s">
        <v>540</v>
      </c>
      <c r="AL28" s="791"/>
      <c r="AM28" s="791"/>
      <c r="AN28" s="791"/>
      <c r="AO28" s="792"/>
      <c r="AP28" s="790" t="s">
        <v>540</v>
      </c>
      <c r="AQ28" s="791"/>
      <c r="AR28" s="791"/>
      <c r="AS28" s="791"/>
      <c r="AT28" s="792"/>
      <c r="AU28" s="790" t="s">
        <v>540</v>
      </c>
      <c r="AV28" s="791"/>
      <c r="AW28" s="791"/>
      <c r="AX28" s="791"/>
      <c r="AY28" s="792"/>
      <c r="AZ28" s="793"/>
      <c r="BA28" s="794"/>
      <c r="BB28" s="794"/>
      <c r="BC28" s="794"/>
      <c r="BD28" s="795"/>
      <c r="BE28" s="796"/>
      <c r="BF28" s="797"/>
      <c r="BG28" s="797"/>
      <c r="BH28" s="797"/>
      <c r="BI28" s="798"/>
      <c r="BJ28" s="197"/>
      <c r="BK28" s="197"/>
      <c r="BL28" s="197"/>
      <c r="BM28" s="197"/>
      <c r="BN28" s="197"/>
      <c r="BO28" s="209"/>
      <c r="BP28" s="209"/>
      <c r="BQ28" s="206">
        <v>22</v>
      </c>
      <c r="BR28" s="207"/>
      <c r="BS28" s="799"/>
      <c r="BT28" s="800"/>
      <c r="BU28" s="800"/>
      <c r="BV28" s="800"/>
      <c r="BW28" s="800"/>
      <c r="BX28" s="800"/>
      <c r="BY28" s="800"/>
      <c r="BZ28" s="800"/>
      <c r="CA28" s="800"/>
      <c r="CB28" s="800"/>
      <c r="CC28" s="800"/>
      <c r="CD28" s="800"/>
      <c r="CE28" s="800"/>
      <c r="CF28" s="800"/>
      <c r="CG28" s="801"/>
      <c r="CH28" s="802"/>
      <c r="CI28" s="803"/>
      <c r="CJ28" s="803"/>
      <c r="CK28" s="803"/>
      <c r="CL28" s="804"/>
      <c r="CM28" s="802"/>
      <c r="CN28" s="803"/>
      <c r="CO28" s="803"/>
      <c r="CP28" s="803"/>
      <c r="CQ28" s="804"/>
      <c r="CR28" s="802"/>
      <c r="CS28" s="803"/>
      <c r="CT28" s="803"/>
      <c r="CU28" s="803"/>
      <c r="CV28" s="804"/>
      <c r="CW28" s="802"/>
      <c r="CX28" s="803"/>
      <c r="CY28" s="803"/>
      <c r="CZ28" s="803"/>
      <c r="DA28" s="804"/>
      <c r="DB28" s="802"/>
      <c r="DC28" s="803"/>
      <c r="DD28" s="803"/>
      <c r="DE28" s="803"/>
      <c r="DF28" s="804"/>
      <c r="DG28" s="802"/>
      <c r="DH28" s="803"/>
      <c r="DI28" s="803"/>
      <c r="DJ28" s="803"/>
      <c r="DK28" s="804"/>
      <c r="DL28" s="802"/>
      <c r="DM28" s="803"/>
      <c r="DN28" s="803"/>
      <c r="DO28" s="803"/>
      <c r="DP28" s="804"/>
      <c r="DQ28" s="802"/>
      <c r="DR28" s="803"/>
      <c r="DS28" s="803"/>
      <c r="DT28" s="803"/>
      <c r="DU28" s="804"/>
      <c r="DV28" s="805"/>
      <c r="DW28" s="806"/>
      <c r="DX28" s="806"/>
      <c r="DY28" s="806"/>
      <c r="DZ28" s="807"/>
      <c r="EA28" s="191"/>
    </row>
    <row r="29" spans="1:131" s="192" customFormat="1" ht="26.25" customHeight="1">
      <c r="A29" s="210">
        <v>2</v>
      </c>
      <c r="B29" s="732" t="s">
        <v>358</v>
      </c>
      <c r="C29" s="733"/>
      <c r="D29" s="733"/>
      <c r="E29" s="733"/>
      <c r="F29" s="733"/>
      <c r="G29" s="733"/>
      <c r="H29" s="733"/>
      <c r="I29" s="733"/>
      <c r="J29" s="733"/>
      <c r="K29" s="733"/>
      <c r="L29" s="733"/>
      <c r="M29" s="733"/>
      <c r="N29" s="733"/>
      <c r="O29" s="733"/>
      <c r="P29" s="734"/>
      <c r="Q29" s="822">
        <v>286</v>
      </c>
      <c r="R29" s="715"/>
      <c r="S29" s="715"/>
      <c r="T29" s="715"/>
      <c r="U29" s="823"/>
      <c r="V29" s="713">
        <v>276</v>
      </c>
      <c r="W29" s="715"/>
      <c r="X29" s="715"/>
      <c r="Y29" s="715"/>
      <c r="Z29" s="823"/>
      <c r="AA29" s="713">
        <v>10</v>
      </c>
      <c r="AB29" s="715"/>
      <c r="AC29" s="715"/>
      <c r="AD29" s="715"/>
      <c r="AE29" s="716"/>
      <c r="AF29" s="714">
        <v>10</v>
      </c>
      <c r="AG29" s="715"/>
      <c r="AH29" s="715"/>
      <c r="AI29" s="715"/>
      <c r="AJ29" s="716"/>
      <c r="AK29" s="824" t="s">
        <v>540</v>
      </c>
      <c r="AL29" s="825"/>
      <c r="AM29" s="825"/>
      <c r="AN29" s="825"/>
      <c r="AO29" s="826"/>
      <c r="AP29" s="827">
        <v>56</v>
      </c>
      <c r="AQ29" s="825"/>
      <c r="AR29" s="825"/>
      <c r="AS29" s="825"/>
      <c r="AT29" s="826"/>
      <c r="AU29" s="827" t="s">
        <v>540</v>
      </c>
      <c r="AV29" s="825"/>
      <c r="AW29" s="825"/>
      <c r="AX29" s="825"/>
      <c r="AY29" s="826"/>
      <c r="AZ29" s="828"/>
      <c r="BA29" s="829"/>
      <c r="BB29" s="829"/>
      <c r="BC29" s="829"/>
      <c r="BD29" s="830"/>
      <c r="BE29" s="819"/>
      <c r="BF29" s="820"/>
      <c r="BG29" s="820"/>
      <c r="BH29" s="820"/>
      <c r="BI29" s="821"/>
      <c r="BJ29" s="197"/>
      <c r="BK29" s="197"/>
      <c r="BL29" s="197"/>
      <c r="BM29" s="197"/>
      <c r="BN29" s="197"/>
      <c r="BO29" s="209"/>
      <c r="BP29" s="209"/>
      <c r="BQ29" s="206">
        <v>23</v>
      </c>
      <c r="BR29" s="207"/>
      <c r="BS29" s="799"/>
      <c r="BT29" s="800"/>
      <c r="BU29" s="800"/>
      <c r="BV29" s="800"/>
      <c r="BW29" s="800"/>
      <c r="BX29" s="800"/>
      <c r="BY29" s="800"/>
      <c r="BZ29" s="800"/>
      <c r="CA29" s="800"/>
      <c r="CB29" s="800"/>
      <c r="CC29" s="800"/>
      <c r="CD29" s="800"/>
      <c r="CE29" s="800"/>
      <c r="CF29" s="800"/>
      <c r="CG29" s="801"/>
      <c r="CH29" s="802"/>
      <c r="CI29" s="803"/>
      <c r="CJ29" s="803"/>
      <c r="CK29" s="803"/>
      <c r="CL29" s="804"/>
      <c r="CM29" s="802"/>
      <c r="CN29" s="803"/>
      <c r="CO29" s="803"/>
      <c r="CP29" s="803"/>
      <c r="CQ29" s="804"/>
      <c r="CR29" s="802"/>
      <c r="CS29" s="803"/>
      <c r="CT29" s="803"/>
      <c r="CU29" s="803"/>
      <c r="CV29" s="804"/>
      <c r="CW29" s="802"/>
      <c r="CX29" s="803"/>
      <c r="CY29" s="803"/>
      <c r="CZ29" s="803"/>
      <c r="DA29" s="804"/>
      <c r="DB29" s="802"/>
      <c r="DC29" s="803"/>
      <c r="DD29" s="803"/>
      <c r="DE29" s="803"/>
      <c r="DF29" s="804"/>
      <c r="DG29" s="802"/>
      <c r="DH29" s="803"/>
      <c r="DI29" s="803"/>
      <c r="DJ29" s="803"/>
      <c r="DK29" s="804"/>
      <c r="DL29" s="802"/>
      <c r="DM29" s="803"/>
      <c r="DN29" s="803"/>
      <c r="DO29" s="803"/>
      <c r="DP29" s="804"/>
      <c r="DQ29" s="802"/>
      <c r="DR29" s="803"/>
      <c r="DS29" s="803"/>
      <c r="DT29" s="803"/>
      <c r="DU29" s="804"/>
      <c r="DV29" s="805"/>
      <c r="DW29" s="806"/>
      <c r="DX29" s="806"/>
      <c r="DY29" s="806"/>
      <c r="DZ29" s="807"/>
      <c r="EA29" s="191"/>
    </row>
    <row r="30" spans="1:131" s="192" customFormat="1" ht="26.25" customHeight="1">
      <c r="A30" s="210">
        <v>3</v>
      </c>
      <c r="B30" s="732" t="s">
        <v>359</v>
      </c>
      <c r="C30" s="733"/>
      <c r="D30" s="733"/>
      <c r="E30" s="733"/>
      <c r="F30" s="733"/>
      <c r="G30" s="733"/>
      <c r="H30" s="733"/>
      <c r="I30" s="733"/>
      <c r="J30" s="733"/>
      <c r="K30" s="733"/>
      <c r="L30" s="733"/>
      <c r="M30" s="733"/>
      <c r="N30" s="733"/>
      <c r="O30" s="733"/>
      <c r="P30" s="734"/>
      <c r="Q30" s="815">
        <v>10927</v>
      </c>
      <c r="R30" s="816"/>
      <c r="S30" s="816"/>
      <c r="T30" s="816"/>
      <c r="U30" s="817"/>
      <c r="V30" s="818">
        <v>9263</v>
      </c>
      <c r="W30" s="816"/>
      <c r="X30" s="816"/>
      <c r="Y30" s="816"/>
      <c r="Z30" s="817"/>
      <c r="AA30" s="713">
        <v>1664</v>
      </c>
      <c r="AB30" s="715"/>
      <c r="AC30" s="715"/>
      <c r="AD30" s="715"/>
      <c r="AE30" s="716"/>
      <c r="AF30" s="714">
        <v>16958</v>
      </c>
      <c r="AG30" s="715"/>
      <c r="AH30" s="715"/>
      <c r="AI30" s="715"/>
      <c r="AJ30" s="716"/>
      <c r="AK30" s="824">
        <v>348</v>
      </c>
      <c r="AL30" s="825"/>
      <c r="AM30" s="825"/>
      <c r="AN30" s="825"/>
      <c r="AO30" s="826"/>
      <c r="AP30" s="827">
        <v>34387</v>
      </c>
      <c r="AQ30" s="825"/>
      <c r="AR30" s="825"/>
      <c r="AS30" s="825"/>
      <c r="AT30" s="826"/>
      <c r="AU30" s="827" t="s">
        <v>540</v>
      </c>
      <c r="AV30" s="825"/>
      <c r="AW30" s="825"/>
      <c r="AX30" s="825"/>
      <c r="AY30" s="826"/>
      <c r="AZ30" s="828" t="s">
        <v>540</v>
      </c>
      <c r="BA30" s="829"/>
      <c r="BB30" s="829"/>
      <c r="BC30" s="829"/>
      <c r="BD30" s="830"/>
      <c r="BE30" s="819" t="s">
        <v>545</v>
      </c>
      <c r="BF30" s="820"/>
      <c r="BG30" s="820"/>
      <c r="BH30" s="820"/>
      <c r="BI30" s="821"/>
      <c r="BJ30" s="197"/>
      <c r="BK30" s="197"/>
      <c r="BL30" s="197"/>
      <c r="BM30" s="197"/>
      <c r="BN30" s="197"/>
      <c r="BO30" s="209"/>
      <c r="BP30" s="209"/>
      <c r="BQ30" s="206">
        <v>24</v>
      </c>
      <c r="BR30" s="207"/>
      <c r="BS30" s="799"/>
      <c r="BT30" s="800"/>
      <c r="BU30" s="800"/>
      <c r="BV30" s="800"/>
      <c r="BW30" s="800"/>
      <c r="BX30" s="800"/>
      <c r="BY30" s="800"/>
      <c r="BZ30" s="800"/>
      <c r="CA30" s="800"/>
      <c r="CB30" s="800"/>
      <c r="CC30" s="800"/>
      <c r="CD30" s="800"/>
      <c r="CE30" s="800"/>
      <c r="CF30" s="800"/>
      <c r="CG30" s="801"/>
      <c r="CH30" s="802"/>
      <c r="CI30" s="803"/>
      <c r="CJ30" s="803"/>
      <c r="CK30" s="803"/>
      <c r="CL30" s="804"/>
      <c r="CM30" s="802"/>
      <c r="CN30" s="803"/>
      <c r="CO30" s="803"/>
      <c r="CP30" s="803"/>
      <c r="CQ30" s="804"/>
      <c r="CR30" s="802"/>
      <c r="CS30" s="803"/>
      <c r="CT30" s="803"/>
      <c r="CU30" s="803"/>
      <c r="CV30" s="804"/>
      <c r="CW30" s="802"/>
      <c r="CX30" s="803"/>
      <c r="CY30" s="803"/>
      <c r="CZ30" s="803"/>
      <c r="DA30" s="804"/>
      <c r="DB30" s="802"/>
      <c r="DC30" s="803"/>
      <c r="DD30" s="803"/>
      <c r="DE30" s="803"/>
      <c r="DF30" s="804"/>
      <c r="DG30" s="802"/>
      <c r="DH30" s="803"/>
      <c r="DI30" s="803"/>
      <c r="DJ30" s="803"/>
      <c r="DK30" s="804"/>
      <c r="DL30" s="802"/>
      <c r="DM30" s="803"/>
      <c r="DN30" s="803"/>
      <c r="DO30" s="803"/>
      <c r="DP30" s="804"/>
      <c r="DQ30" s="802"/>
      <c r="DR30" s="803"/>
      <c r="DS30" s="803"/>
      <c r="DT30" s="803"/>
      <c r="DU30" s="804"/>
      <c r="DV30" s="805"/>
      <c r="DW30" s="806"/>
      <c r="DX30" s="806"/>
      <c r="DY30" s="806"/>
      <c r="DZ30" s="807"/>
      <c r="EA30" s="191"/>
    </row>
    <row r="31" spans="1:131" s="192" customFormat="1" ht="26.25" customHeight="1">
      <c r="A31" s="210">
        <v>4</v>
      </c>
      <c r="B31" s="732" t="s">
        <v>360</v>
      </c>
      <c r="C31" s="733"/>
      <c r="D31" s="733"/>
      <c r="E31" s="733"/>
      <c r="F31" s="733"/>
      <c r="G31" s="733"/>
      <c r="H31" s="733"/>
      <c r="I31" s="733"/>
      <c r="J31" s="733"/>
      <c r="K31" s="733"/>
      <c r="L31" s="733"/>
      <c r="M31" s="733"/>
      <c r="N31" s="733"/>
      <c r="O31" s="733"/>
      <c r="P31" s="734"/>
      <c r="Q31" s="822">
        <v>11813</v>
      </c>
      <c r="R31" s="715"/>
      <c r="S31" s="715"/>
      <c r="T31" s="715"/>
      <c r="U31" s="823"/>
      <c r="V31" s="713">
        <v>10269</v>
      </c>
      <c r="W31" s="715"/>
      <c r="X31" s="715"/>
      <c r="Y31" s="715"/>
      <c r="Z31" s="823"/>
      <c r="AA31" s="713">
        <v>1544</v>
      </c>
      <c r="AB31" s="715"/>
      <c r="AC31" s="715"/>
      <c r="AD31" s="715"/>
      <c r="AE31" s="716"/>
      <c r="AF31" s="714">
        <v>1477</v>
      </c>
      <c r="AG31" s="715"/>
      <c r="AH31" s="715"/>
      <c r="AI31" s="715"/>
      <c r="AJ31" s="716"/>
      <c r="AK31" s="824">
        <v>70</v>
      </c>
      <c r="AL31" s="825"/>
      <c r="AM31" s="825"/>
      <c r="AN31" s="825"/>
      <c r="AO31" s="826"/>
      <c r="AP31" s="827">
        <v>24430</v>
      </c>
      <c r="AQ31" s="825"/>
      <c r="AR31" s="825"/>
      <c r="AS31" s="825"/>
      <c r="AT31" s="826"/>
      <c r="AU31" s="827">
        <v>681</v>
      </c>
      <c r="AV31" s="825"/>
      <c r="AW31" s="825"/>
      <c r="AX31" s="825"/>
      <c r="AY31" s="826"/>
      <c r="AZ31" s="828" t="s">
        <v>540</v>
      </c>
      <c r="BA31" s="829"/>
      <c r="BB31" s="829"/>
      <c r="BC31" s="829"/>
      <c r="BD31" s="830"/>
      <c r="BE31" s="819" t="s">
        <v>546</v>
      </c>
      <c r="BF31" s="820"/>
      <c r="BG31" s="820"/>
      <c r="BH31" s="820"/>
      <c r="BI31" s="821"/>
      <c r="BJ31" s="197"/>
      <c r="BK31" s="197"/>
      <c r="BL31" s="197"/>
      <c r="BM31" s="197"/>
      <c r="BN31" s="197"/>
      <c r="BO31" s="209"/>
      <c r="BP31" s="209"/>
      <c r="BQ31" s="206">
        <v>25</v>
      </c>
      <c r="BR31" s="207"/>
      <c r="BS31" s="799"/>
      <c r="BT31" s="800"/>
      <c r="BU31" s="800"/>
      <c r="BV31" s="800"/>
      <c r="BW31" s="800"/>
      <c r="BX31" s="800"/>
      <c r="BY31" s="800"/>
      <c r="BZ31" s="800"/>
      <c r="CA31" s="800"/>
      <c r="CB31" s="800"/>
      <c r="CC31" s="800"/>
      <c r="CD31" s="800"/>
      <c r="CE31" s="800"/>
      <c r="CF31" s="800"/>
      <c r="CG31" s="801"/>
      <c r="CH31" s="802"/>
      <c r="CI31" s="803"/>
      <c r="CJ31" s="803"/>
      <c r="CK31" s="803"/>
      <c r="CL31" s="804"/>
      <c r="CM31" s="802"/>
      <c r="CN31" s="803"/>
      <c r="CO31" s="803"/>
      <c r="CP31" s="803"/>
      <c r="CQ31" s="804"/>
      <c r="CR31" s="802"/>
      <c r="CS31" s="803"/>
      <c r="CT31" s="803"/>
      <c r="CU31" s="803"/>
      <c r="CV31" s="804"/>
      <c r="CW31" s="802"/>
      <c r="CX31" s="803"/>
      <c r="CY31" s="803"/>
      <c r="CZ31" s="803"/>
      <c r="DA31" s="804"/>
      <c r="DB31" s="802"/>
      <c r="DC31" s="803"/>
      <c r="DD31" s="803"/>
      <c r="DE31" s="803"/>
      <c r="DF31" s="804"/>
      <c r="DG31" s="802"/>
      <c r="DH31" s="803"/>
      <c r="DI31" s="803"/>
      <c r="DJ31" s="803"/>
      <c r="DK31" s="804"/>
      <c r="DL31" s="802"/>
      <c r="DM31" s="803"/>
      <c r="DN31" s="803"/>
      <c r="DO31" s="803"/>
      <c r="DP31" s="804"/>
      <c r="DQ31" s="802"/>
      <c r="DR31" s="803"/>
      <c r="DS31" s="803"/>
      <c r="DT31" s="803"/>
      <c r="DU31" s="804"/>
      <c r="DV31" s="805"/>
      <c r="DW31" s="806"/>
      <c r="DX31" s="806"/>
      <c r="DY31" s="806"/>
      <c r="DZ31" s="807"/>
      <c r="EA31" s="191"/>
    </row>
    <row r="32" spans="1:131" s="192" customFormat="1" ht="26.25" customHeight="1">
      <c r="A32" s="210">
        <v>5</v>
      </c>
      <c r="B32" s="732" t="s">
        <v>361</v>
      </c>
      <c r="C32" s="733"/>
      <c r="D32" s="733"/>
      <c r="E32" s="733"/>
      <c r="F32" s="733"/>
      <c r="G32" s="733"/>
      <c r="H32" s="733"/>
      <c r="I32" s="733"/>
      <c r="J32" s="733"/>
      <c r="K32" s="733"/>
      <c r="L32" s="733"/>
      <c r="M32" s="733"/>
      <c r="N32" s="733"/>
      <c r="O32" s="733"/>
      <c r="P32" s="734"/>
      <c r="Q32" s="822">
        <v>627</v>
      </c>
      <c r="R32" s="715"/>
      <c r="S32" s="715"/>
      <c r="T32" s="715"/>
      <c r="U32" s="823"/>
      <c r="V32" s="713">
        <v>592</v>
      </c>
      <c r="W32" s="715"/>
      <c r="X32" s="715"/>
      <c r="Y32" s="715"/>
      <c r="Z32" s="823"/>
      <c r="AA32" s="713">
        <v>35</v>
      </c>
      <c r="AB32" s="715"/>
      <c r="AC32" s="715"/>
      <c r="AD32" s="715"/>
      <c r="AE32" s="716"/>
      <c r="AF32" s="714">
        <v>35</v>
      </c>
      <c r="AG32" s="715"/>
      <c r="AH32" s="715"/>
      <c r="AI32" s="715"/>
      <c r="AJ32" s="716"/>
      <c r="AK32" s="824">
        <v>13</v>
      </c>
      <c r="AL32" s="825"/>
      <c r="AM32" s="825"/>
      <c r="AN32" s="825"/>
      <c r="AO32" s="826"/>
      <c r="AP32" s="827">
        <v>233</v>
      </c>
      <c r="AQ32" s="825"/>
      <c r="AR32" s="825"/>
      <c r="AS32" s="825"/>
      <c r="AT32" s="826"/>
      <c r="AU32" s="827">
        <v>105</v>
      </c>
      <c r="AV32" s="825"/>
      <c r="AW32" s="825"/>
      <c r="AX32" s="825"/>
      <c r="AY32" s="826"/>
      <c r="AZ32" s="828" t="s">
        <v>540</v>
      </c>
      <c r="BA32" s="829"/>
      <c r="BB32" s="829"/>
      <c r="BC32" s="829"/>
      <c r="BD32" s="830"/>
      <c r="BE32" s="819" t="s">
        <v>546</v>
      </c>
      <c r="BF32" s="820"/>
      <c r="BG32" s="820"/>
      <c r="BH32" s="820"/>
      <c r="BI32" s="821"/>
      <c r="BJ32" s="197"/>
      <c r="BK32" s="197"/>
      <c r="BL32" s="197"/>
      <c r="BM32" s="197"/>
      <c r="BN32" s="197"/>
      <c r="BO32" s="209"/>
      <c r="BP32" s="209"/>
      <c r="BQ32" s="206">
        <v>26</v>
      </c>
      <c r="BR32" s="207"/>
      <c r="BS32" s="799"/>
      <c r="BT32" s="800"/>
      <c r="BU32" s="800"/>
      <c r="BV32" s="800"/>
      <c r="BW32" s="800"/>
      <c r="BX32" s="800"/>
      <c r="BY32" s="800"/>
      <c r="BZ32" s="800"/>
      <c r="CA32" s="800"/>
      <c r="CB32" s="800"/>
      <c r="CC32" s="800"/>
      <c r="CD32" s="800"/>
      <c r="CE32" s="800"/>
      <c r="CF32" s="800"/>
      <c r="CG32" s="801"/>
      <c r="CH32" s="802"/>
      <c r="CI32" s="803"/>
      <c r="CJ32" s="803"/>
      <c r="CK32" s="803"/>
      <c r="CL32" s="804"/>
      <c r="CM32" s="802"/>
      <c r="CN32" s="803"/>
      <c r="CO32" s="803"/>
      <c r="CP32" s="803"/>
      <c r="CQ32" s="804"/>
      <c r="CR32" s="802"/>
      <c r="CS32" s="803"/>
      <c r="CT32" s="803"/>
      <c r="CU32" s="803"/>
      <c r="CV32" s="804"/>
      <c r="CW32" s="802"/>
      <c r="CX32" s="803"/>
      <c r="CY32" s="803"/>
      <c r="CZ32" s="803"/>
      <c r="DA32" s="804"/>
      <c r="DB32" s="802"/>
      <c r="DC32" s="803"/>
      <c r="DD32" s="803"/>
      <c r="DE32" s="803"/>
      <c r="DF32" s="804"/>
      <c r="DG32" s="802"/>
      <c r="DH32" s="803"/>
      <c r="DI32" s="803"/>
      <c r="DJ32" s="803"/>
      <c r="DK32" s="804"/>
      <c r="DL32" s="802"/>
      <c r="DM32" s="803"/>
      <c r="DN32" s="803"/>
      <c r="DO32" s="803"/>
      <c r="DP32" s="804"/>
      <c r="DQ32" s="802"/>
      <c r="DR32" s="803"/>
      <c r="DS32" s="803"/>
      <c r="DT32" s="803"/>
      <c r="DU32" s="804"/>
      <c r="DV32" s="805"/>
      <c r="DW32" s="806"/>
      <c r="DX32" s="806"/>
      <c r="DY32" s="806"/>
      <c r="DZ32" s="807"/>
      <c r="EA32" s="191"/>
    </row>
    <row r="33" spans="1:131" s="192" customFormat="1" ht="26.25" customHeight="1">
      <c r="A33" s="210">
        <v>6</v>
      </c>
      <c r="B33" s="732"/>
      <c r="C33" s="733"/>
      <c r="D33" s="733"/>
      <c r="E33" s="733"/>
      <c r="F33" s="733"/>
      <c r="G33" s="733"/>
      <c r="H33" s="733"/>
      <c r="I33" s="733"/>
      <c r="J33" s="733"/>
      <c r="K33" s="733"/>
      <c r="L33" s="733"/>
      <c r="M33" s="733"/>
      <c r="N33" s="733"/>
      <c r="O33" s="733"/>
      <c r="P33" s="734"/>
      <c r="Q33" s="711"/>
      <c r="R33" s="712"/>
      <c r="S33" s="712"/>
      <c r="T33" s="712"/>
      <c r="U33" s="712"/>
      <c r="V33" s="712"/>
      <c r="W33" s="712"/>
      <c r="X33" s="712"/>
      <c r="Y33" s="712"/>
      <c r="Z33" s="712"/>
      <c r="AA33" s="712"/>
      <c r="AB33" s="712"/>
      <c r="AC33" s="712"/>
      <c r="AD33" s="712"/>
      <c r="AE33" s="713"/>
      <c r="AF33" s="831"/>
      <c r="AG33" s="712"/>
      <c r="AH33" s="712"/>
      <c r="AI33" s="712"/>
      <c r="AJ33" s="832"/>
      <c r="AK33" s="826"/>
      <c r="AL33" s="833"/>
      <c r="AM33" s="833"/>
      <c r="AN33" s="833"/>
      <c r="AO33" s="833"/>
      <c r="AP33" s="833"/>
      <c r="AQ33" s="833"/>
      <c r="AR33" s="833"/>
      <c r="AS33" s="833"/>
      <c r="AT33" s="833"/>
      <c r="AU33" s="833"/>
      <c r="AV33" s="833"/>
      <c r="AW33" s="833"/>
      <c r="AX33" s="833"/>
      <c r="AY33" s="833"/>
      <c r="AZ33" s="834"/>
      <c r="BA33" s="834"/>
      <c r="BB33" s="834"/>
      <c r="BC33" s="834"/>
      <c r="BD33" s="834"/>
      <c r="BE33" s="835"/>
      <c r="BF33" s="835"/>
      <c r="BG33" s="835"/>
      <c r="BH33" s="835"/>
      <c r="BI33" s="836"/>
      <c r="BJ33" s="197"/>
      <c r="BK33" s="197"/>
      <c r="BL33" s="197"/>
      <c r="BM33" s="197"/>
      <c r="BN33" s="197"/>
      <c r="BO33" s="209"/>
      <c r="BP33" s="209"/>
      <c r="BQ33" s="206">
        <v>27</v>
      </c>
      <c r="BR33" s="207"/>
      <c r="BS33" s="799"/>
      <c r="BT33" s="800"/>
      <c r="BU33" s="800"/>
      <c r="BV33" s="800"/>
      <c r="BW33" s="800"/>
      <c r="BX33" s="800"/>
      <c r="BY33" s="800"/>
      <c r="BZ33" s="800"/>
      <c r="CA33" s="800"/>
      <c r="CB33" s="800"/>
      <c r="CC33" s="800"/>
      <c r="CD33" s="800"/>
      <c r="CE33" s="800"/>
      <c r="CF33" s="800"/>
      <c r="CG33" s="801"/>
      <c r="CH33" s="802"/>
      <c r="CI33" s="803"/>
      <c r="CJ33" s="803"/>
      <c r="CK33" s="803"/>
      <c r="CL33" s="804"/>
      <c r="CM33" s="802"/>
      <c r="CN33" s="803"/>
      <c r="CO33" s="803"/>
      <c r="CP33" s="803"/>
      <c r="CQ33" s="804"/>
      <c r="CR33" s="802"/>
      <c r="CS33" s="803"/>
      <c r="CT33" s="803"/>
      <c r="CU33" s="803"/>
      <c r="CV33" s="804"/>
      <c r="CW33" s="802"/>
      <c r="CX33" s="803"/>
      <c r="CY33" s="803"/>
      <c r="CZ33" s="803"/>
      <c r="DA33" s="804"/>
      <c r="DB33" s="802"/>
      <c r="DC33" s="803"/>
      <c r="DD33" s="803"/>
      <c r="DE33" s="803"/>
      <c r="DF33" s="804"/>
      <c r="DG33" s="802"/>
      <c r="DH33" s="803"/>
      <c r="DI33" s="803"/>
      <c r="DJ33" s="803"/>
      <c r="DK33" s="804"/>
      <c r="DL33" s="802"/>
      <c r="DM33" s="803"/>
      <c r="DN33" s="803"/>
      <c r="DO33" s="803"/>
      <c r="DP33" s="804"/>
      <c r="DQ33" s="802"/>
      <c r="DR33" s="803"/>
      <c r="DS33" s="803"/>
      <c r="DT33" s="803"/>
      <c r="DU33" s="804"/>
      <c r="DV33" s="805"/>
      <c r="DW33" s="806"/>
      <c r="DX33" s="806"/>
      <c r="DY33" s="806"/>
      <c r="DZ33" s="807"/>
      <c r="EA33" s="191"/>
    </row>
    <row r="34" spans="1:131" s="192" customFormat="1" ht="26.25" customHeight="1">
      <c r="A34" s="210">
        <v>7</v>
      </c>
      <c r="B34" s="732"/>
      <c r="C34" s="733"/>
      <c r="D34" s="733"/>
      <c r="E34" s="733"/>
      <c r="F34" s="733"/>
      <c r="G34" s="733"/>
      <c r="H34" s="733"/>
      <c r="I34" s="733"/>
      <c r="J34" s="733"/>
      <c r="K34" s="733"/>
      <c r="L34" s="733"/>
      <c r="M34" s="733"/>
      <c r="N34" s="733"/>
      <c r="O34" s="733"/>
      <c r="P34" s="734"/>
      <c r="Q34" s="711"/>
      <c r="R34" s="712"/>
      <c r="S34" s="712"/>
      <c r="T34" s="712"/>
      <c r="U34" s="712"/>
      <c r="V34" s="712"/>
      <c r="W34" s="712"/>
      <c r="X34" s="712"/>
      <c r="Y34" s="712"/>
      <c r="Z34" s="712"/>
      <c r="AA34" s="712"/>
      <c r="AB34" s="712"/>
      <c r="AC34" s="712"/>
      <c r="AD34" s="712"/>
      <c r="AE34" s="713"/>
      <c r="AF34" s="831"/>
      <c r="AG34" s="712"/>
      <c r="AH34" s="712"/>
      <c r="AI34" s="712"/>
      <c r="AJ34" s="832"/>
      <c r="AK34" s="826"/>
      <c r="AL34" s="833"/>
      <c r="AM34" s="833"/>
      <c r="AN34" s="833"/>
      <c r="AO34" s="833"/>
      <c r="AP34" s="833"/>
      <c r="AQ34" s="833"/>
      <c r="AR34" s="833"/>
      <c r="AS34" s="833"/>
      <c r="AT34" s="833"/>
      <c r="AU34" s="833"/>
      <c r="AV34" s="833"/>
      <c r="AW34" s="833"/>
      <c r="AX34" s="833"/>
      <c r="AY34" s="833"/>
      <c r="AZ34" s="834"/>
      <c r="BA34" s="834"/>
      <c r="BB34" s="834"/>
      <c r="BC34" s="834"/>
      <c r="BD34" s="834"/>
      <c r="BE34" s="835"/>
      <c r="BF34" s="835"/>
      <c r="BG34" s="835"/>
      <c r="BH34" s="835"/>
      <c r="BI34" s="836"/>
      <c r="BJ34" s="197"/>
      <c r="BK34" s="197"/>
      <c r="BL34" s="197"/>
      <c r="BM34" s="197"/>
      <c r="BN34" s="197"/>
      <c r="BO34" s="209"/>
      <c r="BP34" s="209"/>
      <c r="BQ34" s="206">
        <v>28</v>
      </c>
      <c r="BR34" s="207"/>
      <c r="BS34" s="799"/>
      <c r="BT34" s="800"/>
      <c r="BU34" s="800"/>
      <c r="BV34" s="800"/>
      <c r="BW34" s="800"/>
      <c r="BX34" s="800"/>
      <c r="BY34" s="800"/>
      <c r="BZ34" s="800"/>
      <c r="CA34" s="800"/>
      <c r="CB34" s="800"/>
      <c r="CC34" s="800"/>
      <c r="CD34" s="800"/>
      <c r="CE34" s="800"/>
      <c r="CF34" s="800"/>
      <c r="CG34" s="801"/>
      <c r="CH34" s="802"/>
      <c r="CI34" s="803"/>
      <c r="CJ34" s="803"/>
      <c r="CK34" s="803"/>
      <c r="CL34" s="804"/>
      <c r="CM34" s="802"/>
      <c r="CN34" s="803"/>
      <c r="CO34" s="803"/>
      <c r="CP34" s="803"/>
      <c r="CQ34" s="804"/>
      <c r="CR34" s="802"/>
      <c r="CS34" s="803"/>
      <c r="CT34" s="803"/>
      <c r="CU34" s="803"/>
      <c r="CV34" s="804"/>
      <c r="CW34" s="802"/>
      <c r="CX34" s="803"/>
      <c r="CY34" s="803"/>
      <c r="CZ34" s="803"/>
      <c r="DA34" s="804"/>
      <c r="DB34" s="802"/>
      <c r="DC34" s="803"/>
      <c r="DD34" s="803"/>
      <c r="DE34" s="803"/>
      <c r="DF34" s="804"/>
      <c r="DG34" s="802"/>
      <c r="DH34" s="803"/>
      <c r="DI34" s="803"/>
      <c r="DJ34" s="803"/>
      <c r="DK34" s="804"/>
      <c r="DL34" s="802"/>
      <c r="DM34" s="803"/>
      <c r="DN34" s="803"/>
      <c r="DO34" s="803"/>
      <c r="DP34" s="804"/>
      <c r="DQ34" s="802"/>
      <c r="DR34" s="803"/>
      <c r="DS34" s="803"/>
      <c r="DT34" s="803"/>
      <c r="DU34" s="804"/>
      <c r="DV34" s="805"/>
      <c r="DW34" s="806"/>
      <c r="DX34" s="806"/>
      <c r="DY34" s="806"/>
      <c r="DZ34" s="807"/>
      <c r="EA34" s="191"/>
    </row>
    <row r="35" spans="1:131" s="192" customFormat="1" ht="26.25" customHeight="1">
      <c r="A35" s="210">
        <v>8</v>
      </c>
      <c r="B35" s="732"/>
      <c r="C35" s="733"/>
      <c r="D35" s="733"/>
      <c r="E35" s="733"/>
      <c r="F35" s="733"/>
      <c r="G35" s="733"/>
      <c r="H35" s="733"/>
      <c r="I35" s="733"/>
      <c r="J35" s="733"/>
      <c r="K35" s="733"/>
      <c r="L35" s="733"/>
      <c r="M35" s="733"/>
      <c r="N35" s="733"/>
      <c r="O35" s="733"/>
      <c r="P35" s="734"/>
      <c r="Q35" s="711"/>
      <c r="R35" s="712"/>
      <c r="S35" s="712"/>
      <c r="T35" s="712"/>
      <c r="U35" s="712"/>
      <c r="V35" s="712"/>
      <c r="W35" s="712"/>
      <c r="X35" s="712"/>
      <c r="Y35" s="712"/>
      <c r="Z35" s="712"/>
      <c r="AA35" s="712"/>
      <c r="AB35" s="712"/>
      <c r="AC35" s="712"/>
      <c r="AD35" s="712"/>
      <c r="AE35" s="713"/>
      <c r="AF35" s="831"/>
      <c r="AG35" s="712"/>
      <c r="AH35" s="712"/>
      <c r="AI35" s="712"/>
      <c r="AJ35" s="832"/>
      <c r="AK35" s="826"/>
      <c r="AL35" s="833"/>
      <c r="AM35" s="833"/>
      <c r="AN35" s="833"/>
      <c r="AO35" s="833"/>
      <c r="AP35" s="833"/>
      <c r="AQ35" s="833"/>
      <c r="AR35" s="833"/>
      <c r="AS35" s="833"/>
      <c r="AT35" s="833"/>
      <c r="AU35" s="833"/>
      <c r="AV35" s="833"/>
      <c r="AW35" s="833"/>
      <c r="AX35" s="833"/>
      <c r="AY35" s="833"/>
      <c r="AZ35" s="834"/>
      <c r="BA35" s="834"/>
      <c r="BB35" s="834"/>
      <c r="BC35" s="834"/>
      <c r="BD35" s="834"/>
      <c r="BE35" s="835"/>
      <c r="BF35" s="835"/>
      <c r="BG35" s="835"/>
      <c r="BH35" s="835"/>
      <c r="BI35" s="836"/>
      <c r="BJ35" s="197"/>
      <c r="BK35" s="197"/>
      <c r="BL35" s="197"/>
      <c r="BM35" s="197"/>
      <c r="BN35" s="197"/>
      <c r="BO35" s="209"/>
      <c r="BP35" s="209"/>
      <c r="BQ35" s="206">
        <v>29</v>
      </c>
      <c r="BR35" s="207"/>
      <c r="BS35" s="799"/>
      <c r="BT35" s="800"/>
      <c r="BU35" s="800"/>
      <c r="BV35" s="800"/>
      <c r="BW35" s="800"/>
      <c r="BX35" s="800"/>
      <c r="BY35" s="800"/>
      <c r="BZ35" s="800"/>
      <c r="CA35" s="800"/>
      <c r="CB35" s="800"/>
      <c r="CC35" s="800"/>
      <c r="CD35" s="800"/>
      <c r="CE35" s="800"/>
      <c r="CF35" s="800"/>
      <c r="CG35" s="801"/>
      <c r="CH35" s="802"/>
      <c r="CI35" s="803"/>
      <c r="CJ35" s="803"/>
      <c r="CK35" s="803"/>
      <c r="CL35" s="804"/>
      <c r="CM35" s="802"/>
      <c r="CN35" s="803"/>
      <c r="CO35" s="803"/>
      <c r="CP35" s="803"/>
      <c r="CQ35" s="804"/>
      <c r="CR35" s="802"/>
      <c r="CS35" s="803"/>
      <c r="CT35" s="803"/>
      <c r="CU35" s="803"/>
      <c r="CV35" s="804"/>
      <c r="CW35" s="802"/>
      <c r="CX35" s="803"/>
      <c r="CY35" s="803"/>
      <c r="CZ35" s="803"/>
      <c r="DA35" s="804"/>
      <c r="DB35" s="802"/>
      <c r="DC35" s="803"/>
      <c r="DD35" s="803"/>
      <c r="DE35" s="803"/>
      <c r="DF35" s="804"/>
      <c r="DG35" s="802"/>
      <c r="DH35" s="803"/>
      <c r="DI35" s="803"/>
      <c r="DJ35" s="803"/>
      <c r="DK35" s="804"/>
      <c r="DL35" s="802"/>
      <c r="DM35" s="803"/>
      <c r="DN35" s="803"/>
      <c r="DO35" s="803"/>
      <c r="DP35" s="804"/>
      <c r="DQ35" s="802"/>
      <c r="DR35" s="803"/>
      <c r="DS35" s="803"/>
      <c r="DT35" s="803"/>
      <c r="DU35" s="804"/>
      <c r="DV35" s="805"/>
      <c r="DW35" s="806"/>
      <c r="DX35" s="806"/>
      <c r="DY35" s="806"/>
      <c r="DZ35" s="807"/>
      <c r="EA35" s="191"/>
    </row>
    <row r="36" spans="1:131" s="192" customFormat="1" ht="26.25" customHeight="1">
      <c r="A36" s="210">
        <v>9</v>
      </c>
      <c r="B36" s="732"/>
      <c r="C36" s="733"/>
      <c r="D36" s="733"/>
      <c r="E36" s="733"/>
      <c r="F36" s="733"/>
      <c r="G36" s="733"/>
      <c r="H36" s="733"/>
      <c r="I36" s="733"/>
      <c r="J36" s="733"/>
      <c r="K36" s="733"/>
      <c r="L36" s="733"/>
      <c r="M36" s="733"/>
      <c r="N36" s="733"/>
      <c r="O36" s="733"/>
      <c r="P36" s="734"/>
      <c r="Q36" s="711"/>
      <c r="R36" s="712"/>
      <c r="S36" s="712"/>
      <c r="T36" s="712"/>
      <c r="U36" s="712"/>
      <c r="V36" s="712"/>
      <c r="W36" s="712"/>
      <c r="X36" s="712"/>
      <c r="Y36" s="712"/>
      <c r="Z36" s="712"/>
      <c r="AA36" s="712"/>
      <c r="AB36" s="712"/>
      <c r="AC36" s="712"/>
      <c r="AD36" s="712"/>
      <c r="AE36" s="713"/>
      <c r="AF36" s="831"/>
      <c r="AG36" s="712"/>
      <c r="AH36" s="712"/>
      <c r="AI36" s="712"/>
      <c r="AJ36" s="832"/>
      <c r="AK36" s="826"/>
      <c r="AL36" s="833"/>
      <c r="AM36" s="833"/>
      <c r="AN36" s="833"/>
      <c r="AO36" s="833"/>
      <c r="AP36" s="833"/>
      <c r="AQ36" s="833"/>
      <c r="AR36" s="833"/>
      <c r="AS36" s="833"/>
      <c r="AT36" s="833"/>
      <c r="AU36" s="833"/>
      <c r="AV36" s="833"/>
      <c r="AW36" s="833"/>
      <c r="AX36" s="833"/>
      <c r="AY36" s="833"/>
      <c r="AZ36" s="834"/>
      <c r="BA36" s="834"/>
      <c r="BB36" s="834"/>
      <c r="BC36" s="834"/>
      <c r="BD36" s="834"/>
      <c r="BE36" s="835"/>
      <c r="BF36" s="835"/>
      <c r="BG36" s="835"/>
      <c r="BH36" s="835"/>
      <c r="BI36" s="836"/>
      <c r="BJ36" s="197"/>
      <c r="BK36" s="197"/>
      <c r="BL36" s="197"/>
      <c r="BM36" s="197"/>
      <c r="BN36" s="197"/>
      <c r="BO36" s="209"/>
      <c r="BP36" s="209"/>
      <c r="BQ36" s="206">
        <v>30</v>
      </c>
      <c r="BR36" s="207"/>
      <c r="BS36" s="799"/>
      <c r="BT36" s="800"/>
      <c r="BU36" s="800"/>
      <c r="BV36" s="800"/>
      <c r="BW36" s="800"/>
      <c r="BX36" s="800"/>
      <c r="BY36" s="800"/>
      <c r="BZ36" s="800"/>
      <c r="CA36" s="800"/>
      <c r="CB36" s="800"/>
      <c r="CC36" s="800"/>
      <c r="CD36" s="800"/>
      <c r="CE36" s="800"/>
      <c r="CF36" s="800"/>
      <c r="CG36" s="801"/>
      <c r="CH36" s="802"/>
      <c r="CI36" s="803"/>
      <c r="CJ36" s="803"/>
      <c r="CK36" s="803"/>
      <c r="CL36" s="804"/>
      <c r="CM36" s="802"/>
      <c r="CN36" s="803"/>
      <c r="CO36" s="803"/>
      <c r="CP36" s="803"/>
      <c r="CQ36" s="804"/>
      <c r="CR36" s="802"/>
      <c r="CS36" s="803"/>
      <c r="CT36" s="803"/>
      <c r="CU36" s="803"/>
      <c r="CV36" s="804"/>
      <c r="CW36" s="802"/>
      <c r="CX36" s="803"/>
      <c r="CY36" s="803"/>
      <c r="CZ36" s="803"/>
      <c r="DA36" s="804"/>
      <c r="DB36" s="802"/>
      <c r="DC36" s="803"/>
      <c r="DD36" s="803"/>
      <c r="DE36" s="803"/>
      <c r="DF36" s="804"/>
      <c r="DG36" s="802"/>
      <c r="DH36" s="803"/>
      <c r="DI36" s="803"/>
      <c r="DJ36" s="803"/>
      <c r="DK36" s="804"/>
      <c r="DL36" s="802"/>
      <c r="DM36" s="803"/>
      <c r="DN36" s="803"/>
      <c r="DO36" s="803"/>
      <c r="DP36" s="804"/>
      <c r="DQ36" s="802"/>
      <c r="DR36" s="803"/>
      <c r="DS36" s="803"/>
      <c r="DT36" s="803"/>
      <c r="DU36" s="804"/>
      <c r="DV36" s="805"/>
      <c r="DW36" s="806"/>
      <c r="DX36" s="806"/>
      <c r="DY36" s="806"/>
      <c r="DZ36" s="807"/>
      <c r="EA36" s="191"/>
    </row>
    <row r="37" spans="1:131" s="192" customFormat="1" ht="26.25" customHeight="1">
      <c r="A37" s="210">
        <v>10</v>
      </c>
      <c r="B37" s="732"/>
      <c r="C37" s="733"/>
      <c r="D37" s="733"/>
      <c r="E37" s="733"/>
      <c r="F37" s="733"/>
      <c r="G37" s="733"/>
      <c r="H37" s="733"/>
      <c r="I37" s="733"/>
      <c r="J37" s="733"/>
      <c r="K37" s="733"/>
      <c r="L37" s="733"/>
      <c r="M37" s="733"/>
      <c r="N37" s="733"/>
      <c r="O37" s="733"/>
      <c r="P37" s="734"/>
      <c r="Q37" s="711"/>
      <c r="R37" s="712"/>
      <c r="S37" s="712"/>
      <c r="T37" s="712"/>
      <c r="U37" s="712"/>
      <c r="V37" s="712"/>
      <c r="W37" s="712"/>
      <c r="X37" s="712"/>
      <c r="Y37" s="712"/>
      <c r="Z37" s="712"/>
      <c r="AA37" s="712"/>
      <c r="AB37" s="712"/>
      <c r="AC37" s="712"/>
      <c r="AD37" s="712"/>
      <c r="AE37" s="713"/>
      <c r="AF37" s="831"/>
      <c r="AG37" s="712"/>
      <c r="AH37" s="712"/>
      <c r="AI37" s="712"/>
      <c r="AJ37" s="832"/>
      <c r="AK37" s="826"/>
      <c r="AL37" s="833"/>
      <c r="AM37" s="833"/>
      <c r="AN37" s="833"/>
      <c r="AO37" s="833"/>
      <c r="AP37" s="833"/>
      <c r="AQ37" s="833"/>
      <c r="AR37" s="833"/>
      <c r="AS37" s="833"/>
      <c r="AT37" s="833"/>
      <c r="AU37" s="833"/>
      <c r="AV37" s="833"/>
      <c r="AW37" s="833"/>
      <c r="AX37" s="833"/>
      <c r="AY37" s="833"/>
      <c r="AZ37" s="834"/>
      <c r="BA37" s="834"/>
      <c r="BB37" s="834"/>
      <c r="BC37" s="834"/>
      <c r="BD37" s="834"/>
      <c r="BE37" s="835"/>
      <c r="BF37" s="835"/>
      <c r="BG37" s="835"/>
      <c r="BH37" s="835"/>
      <c r="BI37" s="836"/>
      <c r="BJ37" s="197"/>
      <c r="BK37" s="197"/>
      <c r="BL37" s="197"/>
      <c r="BM37" s="197"/>
      <c r="BN37" s="197"/>
      <c r="BO37" s="209"/>
      <c r="BP37" s="209"/>
      <c r="BQ37" s="206">
        <v>31</v>
      </c>
      <c r="BR37" s="207"/>
      <c r="BS37" s="799"/>
      <c r="BT37" s="800"/>
      <c r="BU37" s="800"/>
      <c r="BV37" s="800"/>
      <c r="BW37" s="800"/>
      <c r="BX37" s="800"/>
      <c r="BY37" s="800"/>
      <c r="BZ37" s="800"/>
      <c r="CA37" s="800"/>
      <c r="CB37" s="800"/>
      <c r="CC37" s="800"/>
      <c r="CD37" s="800"/>
      <c r="CE37" s="800"/>
      <c r="CF37" s="800"/>
      <c r="CG37" s="801"/>
      <c r="CH37" s="802"/>
      <c r="CI37" s="803"/>
      <c r="CJ37" s="803"/>
      <c r="CK37" s="803"/>
      <c r="CL37" s="804"/>
      <c r="CM37" s="802"/>
      <c r="CN37" s="803"/>
      <c r="CO37" s="803"/>
      <c r="CP37" s="803"/>
      <c r="CQ37" s="804"/>
      <c r="CR37" s="802"/>
      <c r="CS37" s="803"/>
      <c r="CT37" s="803"/>
      <c r="CU37" s="803"/>
      <c r="CV37" s="804"/>
      <c r="CW37" s="802"/>
      <c r="CX37" s="803"/>
      <c r="CY37" s="803"/>
      <c r="CZ37" s="803"/>
      <c r="DA37" s="804"/>
      <c r="DB37" s="802"/>
      <c r="DC37" s="803"/>
      <c r="DD37" s="803"/>
      <c r="DE37" s="803"/>
      <c r="DF37" s="804"/>
      <c r="DG37" s="802"/>
      <c r="DH37" s="803"/>
      <c r="DI37" s="803"/>
      <c r="DJ37" s="803"/>
      <c r="DK37" s="804"/>
      <c r="DL37" s="802"/>
      <c r="DM37" s="803"/>
      <c r="DN37" s="803"/>
      <c r="DO37" s="803"/>
      <c r="DP37" s="804"/>
      <c r="DQ37" s="802"/>
      <c r="DR37" s="803"/>
      <c r="DS37" s="803"/>
      <c r="DT37" s="803"/>
      <c r="DU37" s="804"/>
      <c r="DV37" s="805"/>
      <c r="DW37" s="806"/>
      <c r="DX37" s="806"/>
      <c r="DY37" s="806"/>
      <c r="DZ37" s="807"/>
      <c r="EA37" s="191"/>
    </row>
    <row r="38" spans="1:131" s="192" customFormat="1" ht="26.25" customHeight="1">
      <c r="A38" s="210">
        <v>11</v>
      </c>
      <c r="B38" s="732"/>
      <c r="C38" s="733"/>
      <c r="D38" s="733"/>
      <c r="E38" s="733"/>
      <c r="F38" s="733"/>
      <c r="G38" s="733"/>
      <c r="H38" s="733"/>
      <c r="I38" s="733"/>
      <c r="J38" s="733"/>
      <c r="K38" s="733"/>
      <c r="L38" s="733"/>
      <c r="M38" s="733"/>
      <c r="N38" s="733"/>
      <c r="O38" s="733"/>
      <c r="P38" s="734"/>
      <c r="Q38" s="711"/>
      <c r="R38" s="712"/>
      <c r="S38" s="712"/>
      <c r="T38" s="712"/>
      <c r="U38" s="712"/>
      <c r="V38" s="712"/>
      <c r="W38" s="712"/>
      <c r="X38" s="712"/>
      <c r="Y38" s="712"/>
      <c r="Z38" s="712"/>
      <c r="AA38" s="712"/>
      <c r="AB38" s="712"/>
      <c r="AC38" s="712"/>
      <c r="AD38" s="712"/>
      <c r="AE38" s="713"/>
      <c r="AF38" s="831"/>
      <c r="AG38" s="712"/>
      <c r="AH38" s="712"/>
      <c r="AI38" s="712"/>
      <c r="AJ38" s="832"/>
      <c r="AK38" s="826"/>
      <c r="AL38" s="833"/>
      <c r="AM38" s="833"/>
      <c r="AN38" s="833"/>
      <c r="AO38" s="833"/>
      <c r="AP38" s="833"/>
      <c r="AQ38" s="833"/>
      <c r="AR38" s="833"/>
      <c r="AS38" s="833"/>
      <c r="AT38" s="833"/>
      <c r="AU38" s="833"/>
      <c r="AV38" s="833"/>
      <c r="AW38" s="833"/>
      <c r="AX38" s="833"/>
      <c r="AY38" s="833"/>
      <c r="AZ38" s="834"/>
      <c r="BA38" s="834"/>
      <c r="BB38" s="834"/>
      <c r="BC38" s="834"/>
      <c r="BD38" s="834"/>
      <c r="BE38" s="835"/>
      <c r="BF38" s="835"/>
      <c r="BG38" s="835"/>
      <c r="BH38" s="835"/>
      <c r="BI38" s="836"/>
      <c r="BJ38" s="197"/>
      <c r="BK38" s="197"/>
      <c r="BL38" s="197"/>
      <c r="BM38" s="197"/>
      <c r="BN38" s="197"/>
      <c r="BO38" s="209"/>
      <c r="BP38" s="209"/>
      <c r="BQ38" s="206">
        <v>32</v>
      </c>
      <c r="BR38" s="207"/>
      <c r="BS38" s="799"/>
      <c r="BT38" s="800"/>
      <c r="BU38" s="800"/>
      <c r="BV38" s="800"/>
      <c r="BW38" s="800"/>
      <c r="BX38" s="800"/>
      <c r="BY38" s="800"/>
      <c r="BZ38" s="800"/>
      <c r="CA38" s="800"/>
      <c r="CB38" s="800"/>
      <c r="CC38" s="800"/>
      <c r="CD38" s="800"/>
      <c r="CE38" s="800"/>
      <c r="CF38" s="800"/>
      <c r="CG38" s="801"/>
      <c r="CH38" s="802"/>
      <c r="CI38" s="803"/>
      <c r="CJ38" s="803"/>
      <c r="CK38" s="803"/>
      <c r="CL38" s="804"/>
      <c r="CM38" s="802"/>
      <c r="CN38" s="803"/>
      <c r="CO38" s="803"/>
      <c r="CP38" s="803"/>
      <c r="CQ38" s="804"/>
      <c r="CR38" s="802"/>
      <c r="CS38" s="803"/>
      <c r="CT38" s="803"/>
      <c r="CU38" s="803"/>
      <c r="CV38" s="804"/>
      <c r="CW38" s="802"/>
      <c r="CX38" s="803"/>
      <c r="CY38" s="803"/>
      <c r="CZ38" s="803"/>
      <c r="DA38" s="804"/>
      <c r="DB38" s="802"/>
      <c r="DC38" s="803"/>
      <c r="DD38" s="803"/>
      <c r="DE38" s="803"/>
      <c r="DF38" s="804"/>
      <c r="DG38" s="802"/>
      <c r="DH38" s="803"/>
      <c r="DI38" s="803"/>
      <c r="DJ38" s="803"/>
      <c r="DK38" s="804"/>
      <c r="DL38" s="802"/>
      <c r="DM38" s="803"/>
      <c r="DN38" s="803"/>
      <c r="DO38" s="803"/>
      <c r="DP38" s="804"/>
      <c r="DQ38" s="802"/>
      <c r="DR38" s="803"/>
      <c r="DS38" s="803"/>
      <c r="DT38" s="803"/>
      <c r="DU38" s="804"/>
      <c r="DV38" s="805"/>
      <c r="DW38" s="806"/>
      <c r="DX38" s="806"/>
      <c r="DY38" s="806"/>
      <c r="DZ38" s="807"/>
      <c r="EA38" s="191"/>
    </row>
    <row r="39" spans="1:131" s="192" customFormat="1" ht="26.25" customHeight="1">
      <c r="A39" s="210">
        <v>12</v>
      </c>
      <c r="B39" s="732"/>
      <c r="C39" s="733"/>
      <c r="D39" s="733"/>
      <c r="E39" s="733"/>
      <c r="F39" s="733"/>
      <c r="G39" s="733"/>
      <c r="H39" s="733"/>
      <c r="I39" s="733"/>
      <c r="J39" s="733"/>
      <c r="K39" s="733"/>
      <c r="L39" s="733"/>
      <c r="M39" s="733"/>
      <c r="N39" s="733"/>
      <c r="O39" s="733"/>
      <c r="P39" s="734"/>
      <c r="Q39" s="711"/>
      <c r="R39" s="712"/>
      <c r="S39" s="712"/>
      <c r="T39" s="712"/>
      <c r="U39" s="712"/>
      <c r="V39" s="712"/>
      <c r="W39" s="712"/>
      <c r="X39" s="712"/>
      <c r="Y39" s="712"/>
      <c r="Z39" s="712"/>
      <c r="AA39" s="712"/>
      <c r="AB39" s="712"/>
      <c r="AC39" s="712"/>
      <c r="AD39" s="712"/>
      <c r="AE39" s="713"/>
      <c r="AF39" s="831"/>
      <c r="AG39" s="712"/>
      <c r="AH39" s="712"/>
      <c r="AI39" s="712"/>
      <c r="AJ39" s="832"/>
      <c r="AK39" s="826"/>
      <c r="AL39" s="833"/>
      <c r="AM39" s="833"/>
      <c r="AN39" s="833"/>
      <c r="AO39" s="833"/>
      <c r="AP39" s="833"/>
      <c r="AQ39" s="833"/>
      <c r="AR39" s="833"/>
      <c r="AS39" s="833"/>
      <c r="AT39" s="833"/>
      <c r="AU39" s="833"/>
      <c r="AV39" s="833"/>
      <c r="AW39" s="833"/>
      <c r="AX39" s="833"/>
      <c r="AY39" s="833"/>
      <c r="AZ39" s="834"/>
      <c r="BA39" s="834"/>
      <c r="BB39" s="834"/>
      <c r="BC39" s="834"/>
      <c r="BD39" s="834"/>
      <c r="BE39" s="835"/>
      <c r="BF39" s="835"/>
      <c r="BG39" s="835"/>
      <c r="BH39" s="835"/>
      <c r="BI39" s="836"/>
      <c r="BJ39" s="197"/>
      <c r="BK39" s="197"/>
      <c r="BL39" s="197"/>
      <c r="BM39" s="197"/>
      <c r="BN39" s="197"/>
      <c r="BO39" s="209"/>
      <c r="BP39" s="209"/>
      <c r="BQ39" s="206">
        <v>33</v>
      </c>
      <c r="BR39" s="207"/>
      <c r="BS39" s="799"/>
      <c r="BT39" s="800"/>
      <c r="BU39" s="800"/>
      <c r="BV39" s="800"/>
      <c r="BW39" s="800"/>
      <c r="BX39" s="800"/>
      <c r="BY39" s="800"/>
      <c r="BZ39" s="800"/>
      <c r="CA39" s="800"/>
      <c r="CB39" s="800"/>
      <c r="CC39" s="800"/>
      <c r="CD39" s="800"/>
      <c r="CE39" s="800"/>
      <c r="CF39" s="800"/>
      <c r="CG39" s="801"/>
      <c r="CH39" s="802"/>
      <c r="CI39" s="803"/>
      <c r="CJ39" s="803"/>
      <c r="CK39" s="803"/>
      <c r="CL39" s="804"/>
      <c r="CM39" s="802"/>
      <c r="CN39" s="803"/>
      <c r="CO39" s="803"/>
      <c r="CP39" s="803"/>
      <c r="CQ39" s="804"/>
      <c r="CR39" s="802"/>
      <c r="CS39" s="803"/>
      <c r="CT39" s="803"/>
      <c r="CU39" s="803"/>
      <c r="CV39" s="804"/>
      <c r="CW39" s="802"/>
      <c r="CX39" s="803"/>
      <c r="CY39" s="803"/>
      <c r="CZ39" s="803"/>
      <c r="DA39" s="804"/>
      <c r="DB39" s="802"/>
      <c r="DC39" s="803"/>
      <c r="DD39" s="803"/>
      <c r="DE39" s="803"/>
      <c r="DF39" s="804"/>
      <c r="DG39" s="802"/>
      <c r="DH39" s="803"/>
      <c r="DI39" s="803"/>
      <c r="DJ39" s="803"/>
      <c r="DK39" s="804"/>
      <c r="DL39" s="802"/>
      <c r="DM39" s="803"/>
      <c r="DN39" s="803"/>
      <c r="DO39" s="803"/>
      <c r="DP39" s="804"/>
      <c r="DQ39" s="802"/>
      <c r="DR39" s="803"/>
      <c r="DS39" s="803"/>
      <c r="DT39" s="803"/>
      <c r="DU39" s="804"/>
      <c r="DV39" s="805"/>
      <c r="DW39" s="806"/>
      <c r="DX39" s="806"/>
      <c r="DY39" s="806"/>
      <c r="DZ39" s="807"/>
      <c r="EA39" s="191"/>
    </row>
    <row r="40" spans="1:131" s="192" customFormat="1" ht="26.25" customHeight="1">
      <c r="A40" s="205">
        <v>13</v>
      </c>
      <c r="B40" s="732"/>
      <c r="C40" s="733"/>
      <c r="D40" s="733"/>
      <c r="E40" s="733"/>
      <c r="F40" s="733"/>
      <c r="G40" s="733"/>
      <c r="H40" s="733"/>
      <c r="I40" s="733"/>
      <c r="J40" s="733"/>
      <c r="K40" s="733"/>
      <c r="L40" s="733"/>
      <c r="M40" s="733"/>
      <c r="N40" s="733"/>
      <c r="O40" s="733"/>
      <c r="P40" s="734"/>
      <c r="Q40" s="711"/>
      <c r="R40" s="712"/>
      <c r="S40" s="712"/>
      <c r="T40" s="712"/>
      <c r="U40" s="712"/>
      <c r="V40" s="712"/>
      <c r="W40" s="712"/>
      <c r="X40" s="712"/>
      <c r="Y40" s="712"/>
      <c r="Z40" s="712"/>
      <c r="AA40" s="712"/>
      <c r="AB40" s="712"/>
      <c r="AC40" s="712"/>
      <c r="AD40" s="712"/>
      <c r="AE40" s="713"/>
      <c r="AF40" s="831"/>
      <c r="AG40" s="712"/>
      <c r="AH40" s="712"/>
      <c r="AI40" s="712"/>
      <c r="AJ40" s="832"/>
      <c r="AK40" s="826"/>
      <c r="AL40" s="833"/>
      <c r="AM40" s="833"/>
      <c r="AN40" s="833"/>
      <c r="AO40" s="833"/>
      <c r="AP40" s="833"/>
      <c r="AQ40" s="833"/>
      <c r="AR40" s="833"/>
      <c r="AS40" s="833"/>
      <c r="AT40" s="833"/>
      <c r="AU40" s="833"/>
      <c r="AV40" s="833"/>
      <c r="AW40" s="833"/>
      <c r="AX40" s="833"/>
      <c r="AY40" s="833"/>
      <c r="AZ40" s="834"/>
      <c r="BA40" s="834"/>
      <c r="BB40" s="834"/>
      <c r="BC40" s="834"/>
      <c r="BD40" s="834"/>
      <c r="BE40" s="835"/>
      <c r="BF40" s="835"/>
      <c r="BG40" s="835"/>
      <c r="BH40" s="835"/>
      <c r="BI40" s="836"/>
      <c r="BJ40" s="197"/>
      <c r="BK40" s="197"/>
      <c r="BL40" s="197"/>
      <c r="BM40" s="197"/>
      <c r="BN40" s="197"/>
      <c r="BO40" s="209"/>
      <c r="BP40" s="209"/>
      <c r="BQ40" s="206">
        <v>34</v>
      </c>
      <c r="BR40" s="207"/>
      <c r="BS40" s="799"/>
      <c r="BT40" s="800"/>
      <c r="BU40" s="800"/>
      <c r="BV40" s="800"/>
      <c r="BW40" s="800"/>
      <c r="BX40" s="800"/>
      <c r="BY40" s="800"/>
      <c r="BZ40" s="800"/>
      <c r="CA40" s="800"/>
      <c r="CB40" s="800"/>
      <c r="CC40" s="800"/>
      <c r="CD40" s="800"/>
      <c r="CE40" s="800"/>
      <c r="CF40" s="800"/>
      <c r="CG40" s="801"/>
      <c r="CH40" s="802"/>
      <c r="CI40" s="803"/>
      <c r="CJ40" s="803"/>
      <c r="CK40" s="803"/>
      <c r="CL40" s="804"/>
      <c r="CM40" s="802"/>
      <c r="CN40" s="803"/>
      <c r="CO40" s="803"/>
      <c r="CP40" s="803"/>
      <c r="CQ40" s="804"/>
      <c r="CR40" s="802"/>
      <c r="CS40" s="803"/>
      <c r="CT40" s="803"/>
      <c r="CU40" s="803"/>
      <c r="CV40" s="804"/>
      <c r="CW40" s="802"/>
      <c r="CX40" s="803"/>
      <c r="CY40" s="803"/>
      <c r="CZ40" s="803"/>
      <c r="DA40" s="804"/>
      <c r="DB40" s="802"/>
      <c r="DC40" s="803"/>
      <c r="DD40" s="803"/>
      <c r="DE40" s="803"/>
      <c r="DF40" s="804"/>
      <c r="DG40" s="802"/>
      <c r="DH40" s="803"/>
      <c r="DI40" s="803"/>
      <c r="DJ40" s="803"/>
      <c r="DK40" s="804"/>
      <c r="DL40" s="802"/>
      <c r="DM40" s="803"/>
      <c r="DN40" s="803"/>
      <c r="DO40" s="803"/>
      <c r="DP40" s="804"/>
      <c r="DQ40" s="802"/>
      <c r="DR40" s="803"/>
      <c r="DS40" s="803"/>
      <c r="DT40" s="803"/>
      <c r="DU40" s="804"/>
      <c r="DV40" s="805"/>
      <c r="DW40" s="806"/>
      <c r="DX40" s="806"/>
      <c r="DY40" s="806"/>
      <c r="DZ40" s="807"/>
      <c r="EA40" s="191"/>
    </row>
    <row r="41" spans="1:131" s="192" customFormat="1" ht="26.25" customHeight="1">
      <c r="A41" s="205">
        <v>14</v>
      </c>
      <c r="B41" s="732"/>
      <c r="C41" s="733"/>
      <c r="D41" s="733"/>
      <c r="E41" s="733"/>
      <c r="F41" s="733"/>
      <c r="G41" s="733"/>
      <c r="H41" s="733"/>
      <c r="I41" s="733"/>
      <c r="J41" s="733"/>
      <c r="K41" s="733"/>
      <c r="L41" s="733"/>
      <c r="M41" s="733"/>
      <c r="N41" s="733"/>
      <c r="O41" s="733"/>
      <c r="P41" s="734"/>
      <c r="Q41" s="711"/>
      <c r="R41" s="712"/>
      <c r="S41" s="712"/>
      <c r="T41" s="712"/>
      <c r="U41" s="712"/>
      <c r="V41" s="712"/>
      <c r="W41" s="712"/>
      <c r="X41" s="712"/>
      <c r="Y41" s="712"/>
      <c r="Z41" s="712"/>
      <c r="AA41" s="712"/>
      <c r="AB41" s="712"/>
      <c r="AC41" s="712"/>
      <c r="AD41" s="712"/>
      <c r="AE41" s="713"/>
      <c r="AF41" s="831"/>
      <c r="AG41" s="712"/>
      <c r="AH41" s="712"/>
      <c r="AI41" s="712"/>
      <c r="AJ41" s="832"/>
      <c r="AK41" s="826"/>
      <c r="AL41" s="833"/>
      <c r="AM41" s="833"/>
      <c r="AN41" s="833"/>
      <c r="AO41" s="833"/>
      <c r="AP41" s="833"/>
      <c r="AQ41" s="833"/>
      <c r="AR41" s="833"/>
      <c r="AS41" s="833"/>
      <c r="AT41" s="833"/>
      <c r="AU41" s="833"/>
      <c r="AV41" s="833"/>
      <c r="AW41" s="833"/>
      <c r="AX41" s="833"/>
      <c r="AY41" s="833"/>
      <c r="AZ41" s="834"/>
      <c r="BA41" s="834"/>
      <c r="BB41" s="834"/>
      <c r="BC41" s="834"/>
      <c r="BD41" s="834"/>
      <c r="BE41" s="835"/>
      <c r="BF41" s="835"/>
      <c r="BG41" s="835"/>
      <c r="BH41" s="835"/>
      <c r="BI41" s="836"/>
      <c r="BJ41" s="197"/>
      <c r="BK41" s="197"/>
      <c r="BL41" s="197"/>
      <c r="BM41" s="197"/>
      <c r="BN41" s="197"/>
      <c r="BO41" s="209"/>
      <c r="BP41" s="209"/>
      <c r="BQ41" s="206">
        <v>35</v>
      </c>
      <c r="BR41" s="207"/>
      <c r="BS41" s="799"/>
      <c r="BT41" s="800"/>
      <c r="BU41" s="800"/>
      <c r="BV41" s="800"/>
      <c r="BW41" s="800"/>
      <c r="BX41" s="800"/>
      <c r="BY41" s="800"/>
      <c r="BZ41" s="800"/>
      <c r="CA41" s="800"/>
      <c r="CB41" s="800"/>
      <c r="CC41" s="800"/>
      <c r="CD41" s="800"/>
      <c r="CE41" s="800"/>
      <c r="CF41" s="800"/>
      <c r="CG41" s="801"/>
      <c r="CH41" s="802"/>
      <c r="CI41" s="803"/>
      <c r="CJ41" s="803"/>
      <c r="CK41" s="803"/>
      <c r="CL41" s="804"/>
      <c r="CM41" s="802"/>
      <c r="CN41" s="803"/>
      <c r="CO41" s="803"/>
      <c r="CP41" s="803"/>
      <c r="CQ41" s="804"/>
      <c r="CR41" s="802"/>
      <c r="CS41" s="803"/>
      <c r="CT41" s="803"/>
      <c r="CU41" s="803"/>
      <c r="CV41" s="804"/>
      <c r="CW41" s="802"/>
      <c r="CX41" s="803"/>
      <c r="CY41" s="803"/>
      <c r="CZ41" s="803"/>
      <c r="DA41" s="804"/>
      <c r="DB41" s="802"/>
      <c r="DC41" s="803"/>
      <c r="DD41" s="803"/>
      <c r="DE41" s="803"/>
      <c r="DF41" s="804"/>
      <c r="DG41" s="802"/>
      <c r="DH41" s="803"/>
      <c r="DI41" s="803"/>
      <c r="DJ41" s="803"/>
      <c r="DK41" s="804"/>
      <c r="DL41" s="802"/>
      <c r="DM41" s="803"/>
      <c r="DN41" s="803"/>
      <c r="DO41" s="803"/>
      <c r="DP41" s="804"/>
      <c r="DQ41" s="802"/>
      <c r="DR41" s="803"/>
      <c r="DS41" s="803"/>
      <c r="DT41" s="803"/>
      <c r="DU41" s="804"/>
      <c r="DV41" s="805"/>
      <c r="DW41" s="806"/>
      <c r="DX41" s="806"/>
      <c r="DY41" s="806"/>
      <c r="DZ41" s="807"/>
      <c r="EA41" s="191"/>
    </row>
    <row r="42" spans="1:131" s="192" customFormat="1" ht="26.25" customHeight="1">
      <c r="A42" s="205">
        <v>15</v>
      </c>
      <c r="B42" s="732"/>
      <c r="C42" s="733"/>
      <c r="D42" s="733"/>
      <c r="E42" s="733"/>
      <c r="F42" s="733"/>
      <c r="G42" s="733"/>
      <c r="H42" s="733"/>
      <c r="I42" s="733"/>
      <c r="J42" s="733"/>
      <c r="K42" s="733"/>
      <c r="L42" s="733"/>
      <c r="M42" s="733"/>
      <c r="N42" s="733"/>
      <c r="O42" s="733"/>
      <c r="P42" s="734"/>
      <c r="Q42" s="711"/>
      <c r="R42" s="712"/>
      <c r="S42" s="712"/>
      <c r="T42" s="712"/>
      <c r="U42" s="712"/>
      <c r="V42" s="712"/>
      <c r="W42" s="712"/>
      <c r="X42" s="712"/>
      <c r="Y42" s="712"/>
      <c r="Z42" s="712"/>
      <c r="AA42" s="712"/>
      <c r="AB42" s="712"/>
      <c r="AC42" s="712"/>
      <c r="AD42" s="712"/>
      <c r="AE42" s="713"/>
      <c r="AF42" s="831"/>
      <c r="AG42" s="712"/>
      <c r="AH42" s="712"/>
      <c r="AI42" s="712"/>
      <c r="AJ42" s="832"/>
      <c r="AK42" s="826"/>
      <c r="AL42" s="833"/>
      <c r="AM42" s="833"/>
      <c r="AN42" s="833"/>
      <c r="AO42" s="833"/>
      <c r="AP42" s="833"/>
      <c r="AQ42" s="833"/>
      <c r="AR42" s="833"/>
      <c r="AS42" s="833"/>
      <c r="AT42" s="833"/>
      <c r="AU42" s="833"/>
      <c r="AV42" s="833"/>
      <c r="AW42" s="833"/>
      <c r="AX42" s="833"/>
      <c r="AY42" s="833"/>
      <c r="AZ42" s="834"/>
      <c r="BA42" s="834"/>
      <c r="BB42" s="834"/>
      <c r="BC42" s="834"/>
      <c r="BD42" s="834"/>
      <c r="BE42" s="835"/>
      <c r="BF42" s="835"/>
      <c r="BG42" s="835"/>
      <c r="BH42" s="835"/>
      <c r="BI42" s="836"/>
      <c r="BJ42" s="197"/>
      <c r="BK42" s="197"/>
      <c r="BL42" s="197"/>
      <c r="BM42" s="197"/>
      <c r="BN42" s="197"/>
      <c r="BO42" s="209"/>
      <c r="BP42" s="209"/>
      <c r="BQ42" s="206">
        <v>36</v>
      </c>
      <c r="BR42" s="207"/>
      <c r="BS42" s="799"/>
      <c r="BT42" s="800"/>
      <c r="BU42" s="800"/>
      <c r="BV42" s="800"/>
      <c r="BW42" s="800"/>
      <c r="BX42" s="800"/>
      <c r="BY42" s="800"/>
      <c r="BZ42" s="800"/>
      <c r="CA42" s="800"/>
      <c r="CB42" s="800"/>
      <c r="CC42" s="800"/>
      <c r="CD42" s="800"/>
      <c r="CE42" s="800"/>
      <c r="CF42" s="800"/>
      <c r="CG42" s="801"/>
      <c r="CH42" s="802"/>
      <c r="CI42" s="803"/>
      <c r="CJ42" s="803"/>
      <c r="CK42" s="803"/>
      <c r="CL42" s="804"/>
      <c r="CM42" s="802"/>
      <c r="CN42" s="803"/>
      <c r="CO42" s="803"/>
      <c r="CP42" s="803"/>
      <c r="CQ42" s="804"/>
      <c r="CR42" s="802"/>
      <c r="CS42" s="803"/>
      <c r="CT42" s="803"/>
      <c r="CU42" s="803"/>
      <c r="CV42" s="804"/>
      <c r="CW42" s="802"/>
      <c r="CX42" s="803"/>
      <c r="CY42" s="803"/>
      <c r="CZ42" s="803"/>
      <c r="DA42" s="804"/>
      <c r="DB42" s="802"/>
      <c r="DC42" s="803"/>
      <c r="DD42" s="803"/>
      <c r="DE42" s="803"/>
      <c r="DF42" s="804"/>
      <c r="DG42" s="802"/>
      <c r="DH42" s="803"/>
      <c r="DI42" s="803"/>
      <c r="DJ42" s="803"/>
      <c r="DK42" s="804"/>
      <c r="DL42" s="802"/>
      <c r="DM42" s="803"/>
      <c r="DN42" s="803"/>
      <c r="DO42" s="803"/>
      <c r="DP42" s="804"/>
      <c r="DQ42" s="802"/>
      <c r="DR42" s="803"/>
      <c r="DS42" s="803"/>
      <c r="DT42" s="803"/>
      <c r="DU42" s="804"/>
      <c r="DV42" s="805"/>
      <c r="DW42" s="806"/>
      <c r="DX42" s="806"/>
      <c r="DY42" s="806"/>
      <c r="DZ42" s="807"/>
      <c r="EA42" s="191"/>
    </row>
    <row r="43" spans="1:131" s="192" customFormat="1" ht="26.25" customHeight="1">
      <c r="A43" s="205">
        <v>16</v>
      </c>
      <c r="B43" s="732"/>
      <c r="C43" s="733"/>
      <c r="D43" s="733"/>
      <c r="E43" s="733"/>
      <c r="F43" s="733"/>
      <c r="G43" s="733"/>
      <c r="H43" s="733"/>
      <c r="I43" s="733"/>
      <c r="J43" s="733"/>
      <c r="K43" s="733"/>
      <c r="L43" s="733"/>
      <c r="M43" s="733"/>
      <c r="N43" s="733"/>
      <c r="O43" s="733"/>
      <c r="P43" s="734"/>
      <c r="Q43" s="711"/>
      <c r="R43" s="712"/>
      <c r="S43" s="712"/>
      <c r="T43" s="712"/>
      <c r="U43" s="712"/>
      <c r="V43" s="712"/>
      <c r="W43" s="712"/>
      <c r="X43" s="712"/>
      <c r="Y43" s="712"/>
      <c r="Z43" s="712"/>
      <c r="AA43" s="712"/>
      <c r="AB43" s="712"/>
      <c r="AC43" s="712"/>
      <c r="AD43" s="712"/>
      <c r="AE43" s="713"/>
      <c r="AF43" s="831"/>
      <c r="AG43" s="712"/>
      <c r="AH43" s="712"/>
      <c r="AI43" s="712"/>
      <c r="AJ43" s="832"/>
      <c r="AK43" s="826"/>
      <c r="AL43" s="833"/>
      <c r="AM43" s="833"/>
      <c r="AN43" s="833"/>
      <c r="AO43" s="833"/>
      <c r="AP43" s="833"/>
      <c r="AQ43" s="833"/>
      <c r="AR43" s="833"/>
      <c r="AS43" s="833"/>
      <c r="AT43" s="833"/>
      <c r="AU43" s="833"/>
      <c r="AV43" s="833"/>
      <c r="AW43" s="833"/>
      <c r="AX43" s="833"/>
      <c r="AY43" s="833"/>
      <c r="AZ43" s="834"/>
      <c r="BA43" s="834"/>
      <c r="BB43" s="834"/>
      <c r="BC43" s="834"/>
      <c r="BD43" s="834"/>
      <c r="BE43" s="835"/>
      <c r="BF43" s="835"/>
      <c r="BG43" s="835"/>
      <c r="BH43" s="835"/>
      <c r="BI43" s="836"/>
      <c r="BJ43" s="197"/>
      <c r="BK43" s="197"/>
      <c r="BL43" s="197"/>
      <c r="BM43" s="197"/>
      <c r="BN43" s="197"/>
      <c r="BO43" s="209"/>
      <c r="BP43" s="209"/>
      <c r="BQ43" s="206">
        <v>37</v>
      </c>
      <c r="BR43" s="207"/>
      <c r="BS43" s="799"/>
      <c r="BT43" s="800"/>
      <c r="BU43" s="800"/>
      <c r="BV43" s="800"/>
      <c r="BW43" s="800"/>
      <c r="BX43" s="800"/>
      <c r="BY43" s="800"/>
      <c r="BZ43" s="800"/>
      <c r="CA43" s="800"/>
      <c r="CB43" s="800"/>
      <c r="CC43" s="800"/>
      <c r="CD43" s="800"/>
      <c r="CE43" s="800"/>
      <c r="CF43" s="800"/>
      <c r="CG43" s="801"/>
      <c r="CH43" s="802"/>
      <c r="CI43" s="803"/>
      <c r="CJ43" s="803"/>
      <c r="CK43" s="803"/>
      <c r="CL43" s="804"/>
      <c r="CM43" s="802"/>
      <c r="CN43" s="803"/>
      <c r="CO43" s="803"/>
      <c r="CP43" s="803"/>
      <c r="CQ43" s="804"/>
      <c r="CR43" s="802"/>
      <c r="CS43" s="803"/>
      <c r="CT43" s="803"/>
      <c r="CU43" s="803"/>
      <c r="CV43" s="804"/>
      <c r="CW43" s="802"/>
      <c r="CX43" s="803"/>
      <c r="CY43" s="803"/>
      <c r="CZ43" s="803"/>
      <c r="DA43" s="804"/>
      <c r="DB43" s="802"/>
      <c r="DC43" s="803"/>
      <c r="DD43" s="803"/>
      <c r="DE43" s="803"/>
      <c r="DF43" s="804"/>
      <c r="DG43" s="802"/>
      <c r="DH43" s="803"/>
      <c r="DI43" s="803"/>
      <c r="DJ43" s="803"/>
      <c r="DK43" s="804"/>
      <c r="DL43" s="802"/>
      <c r="DM43" s="803"/>
      <c r="DN43" s="803"/>
      <c r="DO43" s="803"/>
      <c r="DP43" s="804"/>
      <c r="DQ43" s="802"/>
      <c r="DR43" s="803"/>
      <c r="DS43" s="803"/>
      <c r="DT43" s="803"/>
      <c r="DU43" s="804"/>
      <c r="DV43" s="805"/>
      <c r="DW43" s="806"/>
      <c r="DX43" s="806"/>
      <c r="DY43" s="806"/>
      <c r="DZ43" s="807"/>
      <c r="EA43" s="191"/>
    </row>
    <row r="44" spans="1:131" s="192" customFormat="1" ht="26.25" customHeight="1">
      <c r="A44" s="205">
        <v>17</v>
      </c>
      <c r="B44" s="732"/>
      <c r="C44" s="733"/>
      <c r="D44" s="733"/>
      <c r="E44" s="733"/>
      <c r="F44" s="733"/>
      <c r="G44" s="733"/>
      <c r="H44" s="733"/>
      <c r="I44" s="733"/>
      <c r="J44" s="733"/>
      <c r="K44" s="733"/>
      <c r="L44" s="733"/>
      <c r="M44" s="733"/>
      <c r="N44" s="733"/>
      <c r="O44" s="733"/>
      <c r="P44" s="734"/>
      <c r="Q44" s="711"/>
      <c r="R44" s="712"/>
      <c r="S44" s="712"/>
      <c r="T44" s="712"/>
      <c r="U44" s="712"/>
      <c r="V44" s="712"/>
      <c r="W44" s="712"/>
      <c r="X44" s="712"/>
      <c r="Y44" s="712"/>
      <c r="Z44" s="712"/>
      <c r="AA44" s="712"/>
      <c r="AB44" s="712"/>
      <c r="AC44" s="712"/>
      <c r="AD44" s="712"/>
      <c r="AE44" s="713"/>
      <c r="AF44" s="831"/>
      <c r="AG44" s="712"/>
      <c r="AH44" s="712"/>
      <c r="AI44" s="712"/>
      <c r="AJ44" s="832"/>
      <c r="AK44" s="826"/>
      <c r="AL44" s="833"/>
      <c r="AM44" s="833"/>
      <c r="AN44" s="833"/>
      <c r="AO44" s="833"/>
      <c r="AP44" s="833"/>
      <c r="AQ44" s="833"/>
      <c r="AR44" s="833"/>
      <c r="AS44" s="833"/>
      <c r="AT44" s="833"/>
      <c r="AU44" s="833"/>
      <c r="AV44" s="833"/>
      <c r="AW44" s="833"/>
      <c r="AX44" s="833"/>
      <c r="AY44" s="833"/>
      <c r="AZ44" s="834"/>
      <c r="BA44" s="834"/>
      <c r="BB44" s="834"/>
      <c r="BC44" s="834"/>
      <c r="BD44" s="834"/>
      <c r="BE44" s="835"/>
      <c r="BF44" s="835"/>
      <c r="BG44" s="835"/>
      <c r="BH44" s="835"/>
      <c r="BI44" s="836"/>
      <c r="BJ44" s="197"/>
      <c r="BK44" s="197"/>
      <c r="BL44" s="197"/>
      <c r="BM44" s="197"/>
      <c r="BN44" s="197"/>
      <c r="BO44" s="209"/>
      <c r="BP44" s="209"/>
      <c r="BQ44" s="206">
        <v>38</v>
      </c>
      <c r="BR44" s="207"/>
      <c r="BS44" s="799"/>
      <c r="BT44" s="800"/>
      <c r="BU44" s="800"/>
      <c r="BV44" s="800"/>
      <c r="BW44" s="800"/>
      <c r="BX44" s="800"/>
      <c r="BY44" s="800"/>
      <c r="BZ44" s="800"/>
      <c r="CA44" s="800"/>
      <c r="CB44" s="800"/>
      <c r="CC44" s="800"/>
      <c r="CD44" s="800"/>
      <c r="CE44" s="800"/>
      <c r="CF44" s="800"/>
      <c r="CG44" s="801"/>
      <c r="CH44" s="802"/>
      <c r="CI44" s="803"/>
      <c r="CJ44" s="803"/>
      <c r="CK44" s="803"/>
      <c r="CL44" s="804"/>
      <c r="CM44" s="802"/>
      <c r="CN44" s="803"/>
      <c r="CO44" s="803"/>
      <c r="CP44" s="803"/>
      <c r="CQ44" s="804"/>
      <c r="CR44" s="802"/>
      <c r="CS44" s="803"/>
      <c r="CT44" s="803"/>
      <c r="CU44" s="803"/>
      <c r="CV44" s="804"/>
      <c r="CW44" s="802"/>
      <c r="CX44" s="803"/>
      <c r="CY44" s="803"/>
      <c r="CZ44" s="803"/>
      <c r="DA44" s="804"/>
      <c r="DB44" s="802"/>
      <c r="DC44" s="803"/>
      <c r="DD44" s="803"/>
      <c r="DE44" s="803"/>
      <c r="DF44" s="804"/>
      <c r="DG44" s="802"/>
      <c r="DH44" s="803"/>
      <c r="DI44" s="803"/>
      <c r="DJ44" s="803"/>
      <c r="DK44" s="804"/>
      <c r="DL44" s="802"/>
      <c r="DM44" s="803"/>
      <c r="DN44" s="803"/>
      <c r="DO44" s="803"/>
      <c r="DP44" s="804"/>
      <c r="DQ44" s="802"/>
      <c r="DR44" s="803"/>
      <c r="DS44" s="803"/>
      <c r="DT44" s="803"/>
      <c r="DU44" s="804"/>
      <c r="DV44" s="805"/>
      <c r="DW44" s="806"/>
      <c r="DX44" s="806"/>
      <c r="DY44" s="806"/>
      <c r="DZ44" s="807"/>
      <c r="EA44" s="191"/>
    </row>
    <row r="45" spans="1:131" s="192" customFormat="1" ht="26.25" customHeight="1">
      <c r="A45" s="205">
        <v>18</v>
      </c>
      <c r="B45" s="732"/>
      <c r="C45" s="733"/>
      <c r="D45" s="733"/>
      <c r="E45" s="733"/>
      <c r="F45" s="733"/>
      <c r="G45" s="733"/>
      <c r="H45" s="733"/>
      <c r="I45" s="733"/>
      <c r="J45" s="733"/>
      <c r="K45" s="733"/>
      <c r="L45" s="733"/>
      <c r="M45" s="733"/>
      <c r="N45" s="733"/>
      <c r="O45" s="733"/>
      <c r="P45" s="734"/>
      <c r="Q45" s="711"/>
      <c r="R45" s="712"/>
      <c r="S45" s="712"/>
      <c r="T45" s="712"/>
      <c r="U45" s="712"/>
      <c r="V45" s="712"/>
      <c r="W45" s="712"/>
      <c r="X45" s="712"/>
      <c r="Y45" s="712"/>
      <c r="Z45" s="712"/>
      <c r="AA45" s="712"/>
      <c r="AB45" s="712"/>
      <c r="AC45" s="712"/>
      <c r="AD45" s="712"/>
      <c r="AE45" s="713"/>
      <c r="AF45" s="831"/>
      <c r="AG45" s="712"/>
      <c r="AH45" s="712"/>
      <c r="AI45" s="712"/>
      <c r="AJ45" s="832"/>
      <c r="AK45" s="826"/>
      <c r="AL45" s="833"/>
      <c r="AM45" s="833"/>
      <c r="AN45" s="833"/>
      <c r="AO45" s="833"/>
      <c r="AP45" s="833"/>
      <c r="AQ45" s="833"/>
      <c r="AR45" s="833"/>
      <c r="AS45" s="833"/>
      <c r="AT45" s="833"/>
      <c r="AU45" s="833"/>
      <c r="AV45" s="833"/>
      <c r="AW45" s="833"/>
      <c r="AX45" s="833"/>
      <c r="AY45" s="833"/>
      <c r="AZ45" s="834"/>
      <c r="BA45" s="834"/>
      <c r="BB45" s="834"/>
      <c r="BC45" s="834"/>
      <c r="BD45" s="834"/>
      <c r="BE45" s="835"/>
      <c r="BF45" s="835"/>
      <c r="BG45" s="835"/>
      <c r="BH45" s="835"/>
      <c r="BI45" s="836"/>
      <c r="BJ45" s="197"/>
      <c r="BK45" s="197"/>
      <c r="BL45" s="197"/>
      <c r="BM45" s="197"/>
      <c r="BN45" s="197"/>
      <c r="BO45" s="209"/>
      <c r="BP45" s="209"/>
      <c r="BQ45" s="206">
        <v>39</v>
      </c>
      <c r="BR45" s="207"/>
      <c r="BS45" s="799"/>
      <c r="BT45" s="800"/>
      <c r="BU45" s="800"/>
      <c r="BV45" s="800"/>
      <c r="BW45" s="800"/>
      <c r="BX45" s="800"/>
      <c r="BY45" s="800"/>
      <c r="BZ45" s="800"/>
      <c r="CA45" s="800"/>
      <c r="CB45" s="800"/>
      <c r="CC45" s="800"/>
      <c r="CD45" s="800"/>
      <c r="CE45" s="800"/>
      <c r="CF45" s="800"/>
      <c r="CG45" s="801"/>
      <c r="CH45" s="802"/>
      <c r="CI45" s="803"/>
      <c r="CJ45" s="803"/>
      <c r="CK45" s="803"/>
      <c r="CL45" s="804"/>
      <c r="CM45" s="802"/>
      <c r="CN45" s="803"/>
      <c r="CO45" s="803"/>
      <c r="CP45" s="803"/>
      <c r="CQ45" s="804"/>
      <c r="CR45" s="802"/>
      <c r="CS45" s="803"/>
      <c r="CT45" s="803"/>
      <c r="CU45" s="803"/>
      <c r="CV45" s="804"/>
      <c r="CW45" s="802"/>
      <c r="CX45" s="803"/>
      <c r="CY45" s="803"/>
      <c r="CZ45" s="803"/>
      <c r="DA45" s="804"/>
      <c r="DB45" s="802"/>
      <c r="DC45" s="803"/>
      <c r="DD45" s="803"/>
      <c r="DE45" s="803"/>
      <c r="DF45" s="804"/>
      <c r="DG45" s="802"/>
      <c r="DH45" s="803"/>
      <c r="DI45" s="803"/>
      <c r="DJ45" s="803"/>
      <c r="DK45" s="804"/>
      <c r="DL45" s="802"/>
      <c r="DM45" s="803"/>
      <c r="DN45" s="803"/>
      <c r="DO45" s="803"/>
      <c r="DP45" s="804"/>
      <c r="DQ45" s="802"/>
      <c r="DR45" s="803"/>
      <c r="DS45" s="803"/>
      <c r="DT45" s="803"/>
      <c r="DU45" s="804"/>
      <c r="DV45" s="805"/>
      <c r="DW45" s="806"/>
      <c r="DX45" s="806"/>
      <c r="DY45" s="806"/>
      <c r="DZ45" s="807"/>
      <c r="EA45" s="191"/>
    </row>
    <row r="46" spans="1:131" s="192" customFormat="1" ht="26.25" customHeight="1">
      <c r="A46" s="205">
        <v>19</v>
      </c>
      <c r="B46" s="732"/>
      <c r="C46" s="733"/>
      <c r="D46" s="733"/>
      <c r="E46" s="733"/>
      <c r="F46" s="733"/>
      <c r="G46" s="733"/>
      <c r="H46" s="733"/>
      <c r="I46" s="733"/>
      <c r="J46" s="733"/>
      <c r="K46" s="733"/>
      <c r="L46" s="733"/>
      <c r="M46" s="733"/>
      <c r="N46" s="733"/>
      <c r="O46" s="733"/>
      <c r="P46" s="734"/>
      <c r="Q46" s="711"/>
      <c r="R46" s="712"/>
      <c r="S46" s="712"/>
      <c r="T46" s="712"/>
      <c r="U46" s="712"/>
      <c r="V46" s="712"/>
      <c r="W46" s="712"/>
      <c r="X46" s="712"/>
      <c r="Y46" s="712"/>
      <c r="Z46" s="712"/>
      <c r="AA46" s="712"/>
      <c r="AB46" s="712"/>
      <c r="AC46" s="712"/>
      <c r="AD46" s="712"/>
      <c r="AE46" s="713"/>
      <c r="AF46" s="831"/>
      <c r="AG46" s="712"/>
      <c r="AH46" s="712"/>
      <c r="AI46" s="712"/>
      <c r="AJ46" s="832"/>
      <c r="AK46" s="826"/>
      <c r="AL46" s="833"/>
      <c r="AM46" s="833"/>
      <c r="AN46" s="833"/>
      <c r="AO46" s="833"/>
      <c r="AP46" s="833"/>
      <c r="AQ46" s="833"/>
      <c r="AR46" s="833"/>
      <c r="AS46" s="833"/>
      <c r="AT46" s="833"/>
      <c r="AU46" s="833"/>
      <c r="AV46" s="833"/>
      <c r="AW46" s="833"/>
      <c r="AX46" s="833"/>
      <c r="AY46" s="833"/>
      <c r="AZ46" s="834"/>
      <c r="BA46" s="834"/>
      <c r="BB46" s="834"/>
      <c r="BC46" s="834"/>
      <c r="BD46" s="834"/>
      <c r="BE46" s="835"/>
      <c r="BF46" s="835"/>
      <c r="BG46" s="835"/>
      <c r="BH46" s="835"/>
      <c r="BI46" s="836"/>
      <c r="BJ46" s="197"/>
      <c r="BK46" s="197"/>
      <c r="BL46" s="197"/>
      <c r="BM46" s="197"/>
      <c r="BN46" s="197"/>
      <c r="BO46" s="209"/>
      <c r="BP46" s="209"/>
      <c r="BQ46" s="206">
        <v>40</v>
      </c>
      <c r="BR46" s="207"/>
      <c r="BS46" s="799"/>
      <c r="BT46" s="800"/>
      <c r="BU46" s="800"/>
      <c r="BV46" s="800"/>
      <c r="BW46" s="800"/>
      <c r="BX46" s="800"/>
      <c r="BY46" s="800"/>
      <c r="BZ46" s="800"/>
      <c r="CA46" s="800"/>
      <c r="CB46" s="800"/>
      <c r="CC46" s="800"/>
      <c r="CD46" s="800"/>
      <c r="CE46" s="800"/>
      <c r="CF46" s="800"/>
      <c r="CG46" s="801"/>
      <c r="CH46" s="802"/>
      <c r="CI46" s="803"/>
      <c r="CJ46" s="803"/>
      <c r="CK46" s="803"/>
      <c r="CL46" s="804"/>
      <c r="CM46" s="802"/>
      <c r="CN46" s="803"/>
      <c r="CO46" s="803"/>
      <c r="CP46" s="803"/>
      <c r="CQ46" s="804"/>
      <c r="CR46" s="802"/>
      <c r="CS46" s="803"/>
      <c r="CT46" s="803"/>
      <c r="CU46" s="803"/>
      <c r="CV46" s="804"/>
      <c r="CW46" s="802"/>
      <c r="CX46" s="803"/>
      <c r="CY46" s="803"/>
      <c r="CZ46" s="803"/>
      <c r="DA46" s="804"/>
      <c r="DB46" s="802"/>
      <c r="DC46" s="803"/>
      <c r="DD46" s="803"/>
      <c r="DE46" s="803"/>
      <c r="DF46" s="804"/>
      <c r="DG46" s="802"/>
      <c r="DH46" s="803"/>
      <c r="DI46" s="803"/>
      <c r="DJ46" s="803"/>
      <c r="DK46" s="804"/>
      <c r="DL46" s="802"/>
      <c r="DM46" s="803"/>
      <c r="DN46" s="803"/>
      <c r="DO46" s="803"/>
      <c r="DP46" s="804"/>
      <c r="DQ46" s="802"/>
      <c r="DR46" s="803"/>
      <c r="DS46" s="803"/>
      <c r="DT46" s="803"/>
      <c r="DU46" s="804"/>
      <c r="DV46" s="805"/>
      <c r="DW46" s="806"/>
      <c r="DX46" s="806"/>
      <c r="DY46" s="806"/>
      <c r="DZ46" s="807"/>
      <c r="EA46" s="191"/>
    </row>
    <row r="47" spans="1:131" s="192" customFormat="1" ht="26.25" customHeight="1">
      <c r="A47" s="205">
        <v>20</v>
      </c>
      <c r="B47" s="732"/>
      <c r="C47" s="733"/>
      <c r="D47" s="733"/>
      <c r="E47" s="733"/>
      <c r="F47" s="733"/>
      <c r="G47" s="733"/>
      <c r="H47" s="733"/>
      <c r="I47" s="733"/>
      <c r="J47" s="733"/>
      <c r="K47" s="733"/>
      <c r="L47" s="733"/>
      <c r="M47" s="733"/>
      <c r="N47" s="733"/>
      <c r="O47" s="733"/>
      <c r="P47" s="734"/>
      <c r="Q47" s="711"/>
      <c r="R47" s="712"/>
      <c r="S47" s="712"/>
      <c r="T47" s="712"/>
      <c r="U47" s="712"/>
      <c r="V47" s="712"/>
      <c r="W47" s="712"/>
      <c r="X47" s="712"/>
      <c r="Y47" s="712"/>
      <c r="Z47" s="712"/>
      <c r="AA47" s="712"/>
      <c r="AB47" s="712"/>
      <c r="AC47" s="712"/>
      <c r="AD47" s="712"/>
      <c r="AE47" s="713"/>
      <c r="AF47" s="831"/>
      <c r="AG47" s="712"/>
      <c r="AH47" s="712"/>
      <c r="AI47" s="712"/>
      <c r="AJ47" s="832"/>
      <c r="AK47" s="826"/>
      <c r="AL47" s="833"/>
      <c r="AM47" s="833"/>
      <c r="AN47" s="833"/>
      <c r="AO47" s="833"/>
      <c r="AP47" s="833"/>
      <c r="AQ47" s="833"/>
      <c r="AR47" s="833"/>
      <c r="AS47" s="833"/>
      <c r="AT47" s="833"/>
      <c r="AU47" s="833"/>
      <c r="AV47" s="833"/>
      <c r="AW47" s="833"/>
      <c r="AX47" s="833"/>
      <c r="AY47" s="833"/>
      <c r="AZ47" s="834"/>
      <c r="BA47" s="834"/>
      <c r="BB47" s="834"/>
      <c r="BC47" s="834"/>
      <c r="BD47" s="834"/>
      <c r="BE47" s="835"/>
      <c r="BF47" s="835"/>
      <c r="BG47" s="835"/>
      <c r="BH47" s="835"/>
      <c r="BI47" s="836"/>
      <c r="BJ47" s="197"/>
      <c r="BK47" s="197"/>
      <c r="BL47" s="197"/>
      <c r="BM47" s="197"/>
      <c r="BN47" s="197"/>
      <c r="BO47" s="209"/>
      <c r="BP47" s="209"/>
      <c r="BQ47" s="206">
        <v>41</v>
      </c>
      <c r="BR47" s="207"/>
      <c r="BS47" s="799"/>
      <c r="BT47" s="800"/>
      <c r="BU47" s="800"/>
      <c r="BV47" s="800"/>
      <c r="BW47" s="800"/>
      <c r="BX47" s="800"/>
      <c r="BY47" s="800"/>
      <c r="BZ47" s="800"/>
      <c r="CA47" s="800"/>
      <c r="CB47" s="800"/>
      <c r="CC47" s="800"/>
      <c r="CD47" s="800"/>
      <c r="CE47" s="800"/>
      <c r="CF47" s="800"/>
      <c r="CG47" s="801"/>
      <c r="CH47" s="802"/>
      <c r="CI47" s="803"/>
      <c r="CJ47" s="803"/>
      <c r="CK47" s="803"/>
      <c r="CL47" s="804"/>
      <c r="CM47" s="802"/>
      <c r="CN47" s="803"/>
      <c r="CO47" s="803"/>
      <c r="CP47" s="803"/>
      <c r="CQ47" s="804"/>
      <c r="CR47" s="802"/>
      <c r="CS47" s="803"/>
      <c r="CT47" s="803"/>
      <c r="CU47" s="803"/>
      <c r="CV47" s="804"/>
      <c r="CW47" s="802"/>
      <c r="CX47" s="803"/>
      <c r="CY47" s="803"/>
      <c r="CZ47" s="803"/>
      <c r="DA47" s="804"/>
      <c r="DB47" s="802"/>
      <c r="DC47" s="803"/>
      <c r="DD47" s="803"/>
      <c r="DE47" s="803"/>
      <c r="DF47" s="804"/>
      <c r="DG47" s="802"/>
      <c r="DH47" s="803"/>
      <c r="DI47" s="803"/>
      <c r="DJ47" s="803"/>
      <c r="DK47" s="804"/>
      <c r="DL47" s="802"/>
      <c r="DM47" s="803"/>
      <c r="DN47" s="803"/>
      <c r="DO47" s="803"/>
      <c r="DP47" s="804"/>
      <c r="DQ47" s="802"/>
      <c r="DR47" s="803"/>
      <c r="DS47" s="803"/>
      <c r="DT47" s="803"/>
      <c r="DU47" s="804"/>
      <c r="DV47" s="805"/>
      <c r="DW47" s="806"/>
      <c r="DX47" s="806"/>
      <c r="DY47" s="806"/>
      <c r="DZ47" s="807"/>
      <c r="EA47" s="191"/>
    </row>
    <row r="48" spans="1:131" s="192" customFormat="1" ht="26.25" customHeight="1">
      <c r="A48" s="205">
        <v>21</v>
      </c>
      <c r="B48" s="732"/>
      <c r="C48" s="733"/>
      <c r="D48" s="733"/>
      <c r="E48" s="733"/>
      <c r="F48" s="733"/>
      <c r="G48" s="733"/>
      <c r="H48" s="733"/>
      <c r="I48" s="733"/>
      <c r="J48" s="733"/>
      <c r="K48" s="733"/>
      <c r="L48" s="733"/>
      <c r="M48" s="733"/>
      <c r="N48" s="733"/>
      <c r="O48" s="733"/>
      <c r="P48" s="734"/>
      <c r="Q48" s="711"/>
      <c r="R48" s="712"/>
      <c r="S48" s="712"/>
      <c r="T48" s="712"/>
      <c r="U48" s="712"/>
      <c r="V48" s="712"/>
      <c r="W48" s="712"/>
      <c r="X48" s="712"/>
      <c r="Y48" s="712"/>
      <c r="Z48" s="712"/>
      <c r="AA48" s="712"/>
      <c r="AB48" s="712"/>
      <c r="AC48" s="712"/>
      <c r="AD48" s="712"/>
      <c r="AE48" s="713"/>
      <c r="AF48" s="831"/>
      <c r="AG48" s="712"/>
      <c r="AH48" s="712"/>
      <c r="AI48" s="712"/>
      <c r="AJ48" s="832"/>
      <c r="AK48" s="826"/>
      <c r="AL48" s="833"/>
      <c r="AM48" s="833"/>
      <c r="AN48" s="833"/>
      <c r="AO48" s="833"/>
      <c r="AP48" s="833"/>
      <c r="AQ48" s="833"/>
      <c r="AR48" s="833"/>
      <c r="AS48" s="833"/>
      <c r="AT48" s="833"/>
      <c r="AU48" s="833"/>
      <c r="AV48" s="833"/>
      <c r="AW48" s="833"/>
      <c r="AX48" s="833"/>
      <c r="AY48" s="833"/>
      <c r="AZ48" s="834"/>
      <c r="BA48" s="834"/>
      <c r="BB48" s="834"/>
      <c r="BC48" s="834"/>
      <c r="BD48" s="834"/>
      <c r="BE48" s="835"/>
      <c r="BF48" s="835"/>
      <c r="BG48" s="835"/>
      <c r="BH48" s="835"/>
      <c r="BI48" s="836"/>
      <c r="BJ48" s="197"/>
      <c r="BK48" s="197"/>
      <c r="BL48" s="197"/>
      <c r="BM48" s="197"/>
      <c r="BN48" s="197"/>
      <c r="BO48" s="209"/>
      <c r="BP48" s="209"/>
      <c r="BQ48" s="206">
        <v>42</v>
      </c>
      <c r="BR48" s="207"/>
      <c r="BS48" s="799"/>
      <c r="BT48" s="800"/>
      <c r="BU48" s="800"/>
      <c r="BV48" s="800"/>
      <c r="BW48" s="800"/>
      <c r="BX48" s="800"/>
      <c r="BY48" s="800"/>
      <c r="BZ48" s="800"/>
      <c r="CA48" s="800"/>
      <c r="CB48" s="800"/>
      <c r="CC48" s="800"/>
      <c r="CD48" s="800"/>
      <c r="CE48" s="800"/>
      <c r="CF48" s="800"/>
      <c r="CG48" s="801"/>
      <c r="CH48" s="802"/>
      <c r="CI48" s="803"/>
      <c r="CJ48" s="803"/>
      <c r="CK48" s="803"/>
      <c r="CL48" s="804"/>
      <c r="CM48" s="802"/>
      <c r="CN48" s="803"/>
      <c r="CO48" s="803"/>
      <c r="CP48" s="803"/>
      <c r="CQ48" s="804"/>
      <c r="CR48" s="802"/>
      <c r="CS48" s="803"/>
      <c r="CT48" s="803"/>
      <c r="CU48" s="803"/>
      <c r="CV48" s="804"/>
      <c r="CW48" s="802"/>
      <c r="CX48" s="803"/>
      <c r="CY48" s="803"/>
      <c r="CZ48" s="803"/>
      <c r="DA48" s="804"/>
      <c r="DB48" s="802"/>
      <c r="DC48" s="803"/>
      <c r="DD48" s="803"/>
      <c r="DE48" s="803"/>
      <c r="DF48" s="804"/>
      <c r="DG48" s="802"/>
      <c r="DH48" s="803"/>
      <c r="DI48" s="803"/>
      <c r="DJ48" s="803"/>
      <c r="DK48" s="804"/>
      <c r="DL48" s="802"/>
      <c r="DM48" s="803"/>
      <c r="DN48" s="803"/>
      <c r="DO48" s="803"/>
      <c r="DP48" s="804"/>
      <c r="DQ48" s="802"/>
      <c r="DR48" s="803"/>
      <c r="DS48" s="803"/>
      <c r="DT48" s="803"/>
      <c r="DU48" s="804"/>
      <c r="DV48" s="805"/>
      <c r="DW48" s="806"/>
      <c r="DX48" s="806"/>
      <c r="DY48" s="806"/>
      <c r="DZ48" s="807"/>
      <c r="EA48" s="191"/>
    </row>
    <row r="49" spans="1:131" s="192" customFormat="1" ht="26.25" customHeight="1">
      <c r="A49" s="205">
        <v>22</v>
      </c>
      <c r="B49" s="732"/>
      <c r="C49" s="733"/>
      <c r="D49" s="733"/>
      <c r="E49" s="733"/>
      <c r="F49" s="733"/>
      <c r="G49" s="733"/>
      <c r="H49" s="733"/>
      <c r="I49" s="733"/>
      <c r="J49" s="733"/>
      <c r="K49" s="733"/>
      <c r="L49" s="733"/>
      <c r="M49" s="733"/>
      <c r="N49" s="733"/>
      <c r="O49" s="733"/>
      <c r="P49" s="734"/>
      <c r="Q49" s="711"/>
      <c r="R49" s="712"/>
      <c r="S49" s="712"/>
      <c r="T49" s="712"/>
      <c r="U49" s="712"/>
      <c r="V49" s="712"/>
      <c r="W49" s="712"/>
      <c r="X49" s="712"/>
      <c r="Y49" s="712"/>
      <c r="Z49" s="712"/>
      <c r="AA49" s="712"/>
      <c r="AB49" s="712"/>
      <c r="AC49" s="712"/>
      <c r="AD49" s="712"/>
      <c r="AE49" s="713"/>
      <c r="AF49" s="831"/>
      <c r="AG49" s="712"/>
      <c r="AH49" s="712"/>
      <c r="AI49" s="712"/>
      <c r="AJ49" s="832"/>
      <c r="AK49" s="826"/>
      <c r="AL49" s="833"/>
      <c r="AM49" s="833"/>
      <c r="AN49" s="833"/>
      <c r="AO49" s="833"/>
      <c r="AP49" s="833"/>
      <c r="AQ49" s="833"/>
      <c r="AR49" s="833"/>
      <c r="AS49" s="833"/>
      <c r="AT49" s="833"/>
      <c r="AU49" s="833"/>
      <c r="AV49" s="833"/>
      <c r="AW49" s="833"/>
      <c r="AX49" s="833"/>
      <c r="AY49" s="833"/>
      <c r="AZ49" s="834"/>
      <c r="BA49" s="834"/>
      <c r="BB49" s="834"/>
      <c r="BC49" s="834"/>
      <c r="BD49" s="834"/>
      <c r="BE49" s="835"/>
      <c r="BF49" s="835"/>
      <c r="BG49" s="835"/>
      <c r="BH49" s="835"/>
      <c r="BI49" s="836"/>
      <c r="BJ49" s="197"/>
      <c r="BK49" s="197"/>
      <c r="BL49" s="197"/>
      <c r="BM49" s="197"/>
      <c r="BN49" s="197"/>
      <c r="BO49" s="209"/>
      <c r="BP49" s="209"/>
      <c r="BQ49" s="206">
        <v>43</v>
      </c>
      <c r="BR49" s="207"/>
      <c r="BS49" s="799"/>
      <c r="BT49" s="800"/>
      <c r="BU49" s="800"/>
      <c r="BV49" s="800"/>
      <c r="BW49" s="800"/>
      <c r="BX49" s="800"/>
      <c r="BY49" s="800"/>
      <c r="BZ49" s="800"/>
      <c r="CA49" s="800"/>
      <c r="CB49" s="800"/>
      <c r="CC49" s="800"/>
      <c r="CD49" s="800"/>
      <c r="CE49" s="800"/>
      <c r="CF49" s="800"/>
      <c r="CG49" s="801"/>
      <c r="CH49" s="802"/>
      <c r="CI49" s="803"/>
      <c r="CJ49" s="803"/>
      <c r="CK49" s="803"/>
      <c r="CL49" s="804"/>
      <c r="CM49" s="802"/>
      <c r="CN49" s="803"/>
      <c r="CO49" s="803"/>
      <c r="CP49" s="803"/>
      <c r="CQ49" s="804"/>
      <c r="CR49" s="802"/>
      <c r="CS49" s="803"/>
      <c r="CT49" s="803"/>
      <c r="CU49" s="803"/>
      <c r="CV49" s="804"/>
      <c r="CW49" s="802"/>
      <c r="CX49" s="803"/>
      <c r="CY49" s="803"/>
      <c r="CZ49" s="803"/>
      <c r="DA49" s="804"/>
      <c r="DB49" s="802"/>
      <c r="DC49" s="803"/>
      <c r="DD49" s="803"/>
      <c r="DE49" s="803"/>
      <c r="DF49" s="804"/>
      <c r="DG49" s="802"/>
      <c r="DH49" s="803"/>
      <c r="DI49" s="803"/>
      <c r="DJ49" s="803"/>
      <c r="DK49" s="804"/>
      <c r="DL49" s="802"/>
      <c r="DM49" s="803"/>
      <c r="DN49" s="803"/>
      <c r="DO49" s="803"/>
      <c r="DP49" s="804"/>
      <c r="DQ49" s="802"/>
      <c r="DR49" s="803"/>
      <c r="DS49" s="803"/>
      <c r="DT49" s="803"/>
      <c r="DU49" s="804"/>
      <c r="DV49" s="805"/>
      <c r="DW49" s="806"/>
      <c r="DX49" s="806"/>
      <c r="DY49" s="806"/>
      <c r="DZ49" s="807"/>
      <c r="EA49" s="191"/>
    </row>
    <row r="50" spans="1:131" s="192" customFormat="1" ht="26.25" customHeight="1">
      <c r="A50" s="205">
        <v>23</v>
      </c>
      <c r="B50" s="732"/>
      <c r="C50" s="733"/>
      <c r="D50" s="733"/>
      <c r="E50" s="733"/>
      <c r="F50" s="733"/>
      <c r="G50" s="733"/>
      <c r="H50" s="733"/>
      <c r="I50" s="733"/>
      <c r="J50" s="733"/>
      <c r="K50" s="733"/>
      <c r="L50" s="733"/>
      <c r="M50" s="733"/>
      <c r="N50" s="733"/>
      <c r="O50" s="733"/>
      <c r="P50" s="734"/>
      <c r="Q50" s="837"/>
      <c r="R50" s="838"/>
      <c r="S50" s="838"/>
      <c r="T50" s="838"/>
      <c r="U50" s="838"/>
      <c r="V50" s="838"/>
      <c r="W50" s="838"/>
      <c r="X50" s="838"/>
      <c r="Y50" s="838"/>
      <c r="Z50" s="838"/>
      <c r="AA50" s="838"/>
      <c r="AB50" s="838"/>
      <c r="AC50" s="838"/>
      <c r="AD50" s="838"/>
      <c r="AE50" s="839"/>
      <c r="AF50" s="831"/>
      <c r="AG50" s="712"/>
      <c r="AH50" s="712"/>
      <c r="AI50" s="712"/>
      <c r="AJ50" s="832"/>
      <c r="AK50" s="840"/>
      <c r="AL50" s="838"/>
      <c r="AM50" s="838"/>
      <c r="AN50" s="838"/>
      <c r="AO50" s="838"/>
      <c r="AP50" s="838"/>
      <c r="AQ50" s="838"/>
      <c r="AR50" s="838"/>
      <c r="AS50" s="838"/>
      <c r="AT50" s="838"/>
      <c r="AU50" s="838"/>
      <c r="AV50" s="838"/>
      <c r="AW50" s="838"/>
      <c r="AX50" s="838"/>
      <c r="AY50" s="838"/>
      <c r="AZ50" s="841"/>
      <c r="BA50" s="841"/>
      <c r="BB50" s="841"/>
      <c r="BC50" s="841"/>
      <c r="BD50" s="841"/>
      <c r="BE50" s="835"/>
      <c r="BF50" s="835"/>
      <c r="BG50" s="835"/>
      <c r="BH50" s="835"/>
      <c r="BI50" s="836"/>
      <c r="BJ50" s="197"/>
      <c r="BK50" s="197"/>
      <c r="BL50" s="197"/>
      <c r="BM50" s="197"/>
      <c r="BN50" s="197"/>
      <c r="BO50" s="209"/>
      <c r="BP50" s="209"/>
      <c r="BQ50" s="206">
        <v>44</v>
      </c>
      <c r="BR50" s="207"/>
      <c r="BS50" s="799"/>
      <c r="BT50" s="800"/>
      <c r="BU50" s="800"/>
      <c r="BV50" s="800"/>
      <c r="BW50" s="800"/>
      <c r="BX50" s="800"/>
      <c r="BY50" s="800"/>
      <c r="BZ50" s="800"/>
      <c r="CA50" s="800"/>
      <c r="CB50" s="800"/>
      <c r="CC50" s="800"/>
      <c r="CD50" s="800"/>
      <c r="CE50" s="800"/>
      <c r="CF50" s="800"/>
      <c r="CG50" s="801"/>
      <c r="CH50" s="802"/>
      <c r="CI50" s="803"/>
      <c r="CJ50" s="803"/>
      <c r="CK50" s="803"/>
      <c r="CL50" s="804"/>
      <c r="CM50" s="802"/>
      <c r="CN50" s="803"/>
      <c r="CO50" s="803"/>
      <c r="CP50" s="803"/>
      <c r="CQ50" s="804"/>
      <c r="CR50" s="802"/>
      <c r="CS50" s="803"/>
      <c r="CT50" s="803"/>
      <c r="CU50" s="803"/>
      <c r="CV50" s="804"/>
      <c r="CW50" s="802"/>
      <c r="CX50" s="803"/>
      <c r="CY50" s="803"/>
      <c r="CZ50" s="803"/>
      <c r="DA50" s="804"/>
      <c r="DB50" s="802"/>
      <c r="DC50" s="803"/>
      <c r="DD50" s="803"/>
      <c r="DE50" s="803"/>
      <c r="DF50" s="804"/>
      <c r="DG50" s="802"/>
      <c r="DH50" s="803"/>
      <c r="DI50" s="803"/>
      <c r="DJ50" s="803"/>
      <c r="DK50" s="804"/>
      <c r="DL50" s="802"/>
      <c r="DM50" s="803"/>
      <c r="DN50" s="803"/>
      <c r="DO50" s="803"/>
      <c r="DP50" s="804"/>
      <c r="DQ50" s="802"/>
      <c r="DR50" s="803"/>
      <c r="DS50" s="803"/>
      <c r="DT50" s="803"/>
      <c r="DU50" s="804"/>
      <c r="DV50" s="805"/>
      <c r="DW50" s="806"/>
      <c r="DX50" s="806"/>
      <c r="DY50" s="806"/>
      <c r="DZ50" s="807"/>
      <c r="EA50" s="191"/>
    </row>
    <row r="51" spans="1:131" s="192" customFormat="1" ht="26.25" customHeight="1">
      <c r="A51" s="205">
        <v>24</v>
      </c>
      <c r="B51" s="732"/>
      <c r="C51" s="733"/>
      <c r="D51" s="733"/>
      <c r="E51" s="733"/>
      <c r="F51" s="733"/>
      <c r="G51" s="733"/>
      <c r="H51" s="733"/>
      <c r="I51" s="733"/>
      <c r="J51" s="733"/>
      <c r="K51" s="733"/>
      <c r="L51" s="733"/>
      <c r="M51" s="733"/>
      <c r="N51" s="733"/>
      <c r="O51" s="733"/>
      <c r="P51" s="734"/>
      <c r="Q51" s="837"/>
      <c r="R51" s="838"/>
      <c r="S51" s="838"/>
      <c r="T51" s="838"/>
      <c r="U51" s="838"/>
      <c r="V51" s="838"/>
      <c r="W51" s="838"/>
      <c r="X51" s="838"/>
      <c r="Y51" s="838"/>
      <c r="Z51" s="838"/>
      <c r="AA51" s="838"/>
      <c r="AB51" s="838"/>
      <c r="AC51" s="838"/>
      <c r="AD51" s="838"/>
      <c r="AE51" s="839"/>
      <c r="AF51" s="831"/>
      <c r="AG51" s="712"/>
      <c r="AH51" s="712"/>
      <c r="AI51" s="712"/>
      <c r="AJ51" s="832"/>
      <c r="AK51" s="840"/>
      <c r="AL51" s="838"/>
      <c r="AM51" s="838"/>
      <c r="AN51" s="838"/>
      <c r="AO51" s="838"/>
      <c r="AP51" s="838"/>
      <c r="AQ51" s="838"/>
      <c r="AR51" s="838"/>
      <c r="AS51" s="838"/>
      <c r="AT51" s="838"/>
      <c r="AU51" s="838"/>
      <c r="AV51" s="838"/>
      <c r="AW51" s="838"/>
      <c r="AX51" s="838"/>
      <c r="AY51" s="838"/>
      <c r="AZ51" s="841"/>
      <c r="BA51" s="841"/>
      <c r="BB51" s="841"/>
      <c r="BC51" s="841"/>
      <c r="BD51" s="841"/>
      <c r="BE51" s="835"/>
      <c r="BF51" s="835"/>
      <c r="BG51" s="835"/>
      <c r="BH51" s="835"/>
      <c r="BI51" s="836"/>
      <c r="BJ51" s="197"/>
      <c r="BK51" s="197"/>
      <c r="BL51" s="197"/>
      <c r="BM51" s="197"/>
      <c r="BN51" s="197"/>
      <c r="BO51" s="209"/>
      <c r="BP51" s="209"/>
      <c r="BQ51" s="206">
        <v>45</v>
      </c>
      <c r="BR51" s="207"/>
      <c r="BS51" s="799"/>
      <c r="BT51" s="800"/>
      <c r="BU51" s="800"/>
      <c r="BV51" s="800"/>
      <c r="BW51" s="800"/>
      <c r="BX51" s="800"/>
      <c r="BY51" s="800"/>
      <c r="BZ51" s="800"/>
      <c r="CA51" s="800"/>
      <c r="CB51" s="800"/>
      <c r="CC51" s="800"/>
      <c r="CD51" s="800"/>
      <c r="CE51" s="800"/>
      <c r="CF51" s="800"/>
      <c r="CG51" s="801"/>
      <c r="CH51" s="802"/>
      <c r="CI51" s="803"/>
      <c r="CJ51" s="803"/>
      <c r="CK51" s="803"/>
      <c r="CL51" s="804"/>
      <c r="CM51" s="802"/>
      <c r="CN51" s="803"/>
      <c r="CO51" s="803"/>
      <c r="CP51" s="803"/>
      <c r="CQ51" s="804"/>
      <c r="CR51" s="802"/>
      <c r="CS51" s="803"/>
      <c r="CT51" s="803"/>
      <c r="CU51" s="803"/>
      <c r="CV51" s="804"/>
      <c r="CW51" s="802"/>
      <c r="CX51" s="803"/>
      <c r="CY51" s="803"/>
      <c r="CZ51" s="803"/>
      <c r="DA51" s="804"/>
      <c r="DB51" s="802"/>
      <c r="DC51" s="803"/>
      <c r="DD51" s="803"/>
      <c r="DE51" s="803"/>
      <c r="DF51" s="804"/>
      <c r="DG51" s="802"/>
      <c r="DH51" s="803"/>
      <c r="DI51" s="803"/>
      <c r="DJ51" s="803"/>
      <c r="DK51" s="804"/>
      <c r="DL51" s="802"/>
      <c r="DM51" s="803"/>
      <c r="DN51" s="803"/>
      <c r="DO51" s="803"/>
      <c r="DP51" s="804"/>
      <c r="DQ51" s="802"/>
      <c r="DR51" s="803"/>
      <c r="DS51" s="803"/>
      <c r="DT51" s="803"/>
      <c r="DU51" s="804"/>
      <c r="DV51" s="805"/>
      <c r="DW51" s="806"/>
      <c r="DX51" s="806"/>
      <c r="DY51" s="806"/>
      <c r="DZ51" s="807"/>
      <c r="EA51" s="191"/>
    </row>
    <row r="52" spans="1:131" s="192" customFormat="1" ht="26.25" customHeight="1">
      <c r="A52" s="205">
        <v>25</v>
      </c>
      <c r="B52" s="732"/>
      <c r="C52" s="733"/>
      <c r="D52" s="733"/>
      <c r="E52" s="733"/>
      <c r="F52" s="733"/>
      <c r="G52" s="733"/>
      <c r="H52" s="733"/>
      <c r="I52" s="733"/>
      <c r="J52" s="733"/>
      <c r="K52" s="733"/>
      <c r="L52" s="733"/>
      <c r="M52" s="733"/>
      <c r="N52" s="733"/>
      <c r="O52" s="733"/>
      <c r="P52" s="734"/>
      <c r="Q52" s="837"/>
      <c r="R52" s="838"/>
      <c r="S52" s="838"/>
      <c r="T52" s="838"/>
      <c r="U52" s="838"/>
      <c r="V52" s="838"/>
      <c r="W52" s="838"/>
      <c r="X52" s="838"/>
      <c r="Y52" s="838"/>
      <c r="Z52" s="838"/>
      <c r="AA52" s="838"/>
      <c r="AB52" s="838"/>
      <c r="AC52" s="838"/>
      <c r="AD52" s="838"/>
      <c r="AE52" s="839"/>
      <c r="AF52" s="831"/>
      <c r="AG52" s="712"/>
      <c r="AH52" s="712"/>
      <c r="AI52" s="712"/>
      <c r="AJ52" s="832"/>
      <c r="AK52" s="840"/>
      <c r="AL52" s="838"/>
      <c r="AM52" s="838"/>
      <c r="AN52" s="838"/>
      <c r="AO52" s="838"/>
      <c r="AP52" s="838"/>
      <c r="AQ52" s="838"/>
      <c r="AR52" s="838"/>
      <c r="AS52" s="838"/>
      <c r="AT52" s="838"/>
      <c r="AU52" s="838"/>
      <c r="AV52" s="838"/>
      <c r="AW52" s="838"/>
      <c r="AX52" s="838"/>
      <c r="AY52" s="838"/>
      <c r="AZ52" s="841"/>
      <c r="BA52" s="841"/>
      <c r="BB52" s="841"/>
      <c r="BC52" s="841"/>
      <c r="BD52" s="841"/>
      <c r="BE52" s="835"/>
      <c r="BF52" s="835"/>
      <c r="BG52" s="835"/>
      <c r="BH52" s="835"/>
      <c r="BI52" s="836"/>
      <c r="BJ52" s="197"/>
      <c r="BK52" s="197"/>
      <c r="BL52" s="197"/>
      <c r="BM52" s="197"/>
      <c r="BN52" s="197"/>
      <c r="BO52" s="209"/>
      <c r="BP52" s="209"/>
      <c r="BQ52" s="206">
        <v>46</v>
      </c>
      <c r="BR52" s="207"/>
      <c r="BS52" s="799"/>
      <c r="BT52" s="800"/>
      <c r="BU52" s="800"/>
      <c r="BV52" s="800"/>
      <c r="BW52" s="800"/>
      <c r="BX52" s="800"/>
      <c r="BY52" s="800"/>
      <c r="BZ52" s="800"/>
      <c r="CA52" s="800"/>
      <c r="CB52" s="800"/>
      <c r="CC52" s="800"/>
      <c r="CD52" s="800"/>
      <c r="CE52" s="800"/>
      <c r="CF52" s="800"/>
      <c r="CG52" s="801"/>
      <c r="CH52" s="802"/>
      <c r="CI52" s="803"/>
      <c r="CJ52" s="803"/>
      <c r="CK52" s="803"/>
      <c r="CL52" s="804"/>
      <c r="CM52" s="802"/>
      <c r="CN52" s="803"/>
      <c r="CO52" s="803"/>
      <c r="CP52" s="803"/>
      <c r="CQ52" s="804"/>
      <c r="CR52" s="802"/>
      <c r="CS52" s="803"/>
      <c r="CT52" s="803"/>
      <c r="CU52" s="803"/>
      <c r="CV52" s="804"/>
      <c r="CW52" s="802"/>
      <c r="CX52" s="803"/>
      <c r="CY52" s="803"/>
      <c r="CZ52" s="803"/>
      <c r="DA52" s="804"/>
      <c r="DB52" s="802"/>
      <c r="DC52" s="803"/>
      <c r="DD52" s="803"/>
      <c r="DE52" s="803"/>
      <c r="DF52" s="804"/>
      <c r="DG52" s="802"/>
      <c r="DH52" s="803"/>
      <c r="DI52" s="803"/>
      <c r="DJ52" s="803"/>
      <c r="DK52" s="804"/>
      <c r="DL52" s="802"/>
      <c r="DM52" s="803"/>
      <c r="DN52" s="803"/>
      <c r="DO52" s="803"/>
      <c r="DP52" s="804"/>
      <c r="DQ52" s="802"/>
      <c r="DR52" s="803"/>
      <c r="DS52" s="803"/>
      <c r="DT52" s="803"/>
      <c r="DU52" s="804"/>
      <c r="DV52" s="805"/>
      <c r="DW52" s="806"/>
      <c r="DX52" s="806"/>
      <c r="DY52" s="806"/>
      <c r="DZ52" s="807"/>
      <c r="EA52" s="191"/>
    </row>
    <row r="53" spans="1:131" s="192" customFormat="1" ht="26.25" customHeight="1">
      <c r="A53" s="205">
        <v>26</v>
      </c>
      <c r="B53" s="732"/>
      <c r="C53" s="733"/>
      <c r="D53" s="733"/>
      <c r="E53" s="733"/>
      <c r="F53" s="733"/>
      <c r="G53" s="733"/>
      <c r="H53" s="733"/>
      <c r="I53" s="733"/>
      <c r="J53" s="733"/>
      <c r="K53" s="733"/>
      <c r="L53" s="733"/>
      <c r="M53" s="733"/>
      <c r="N53" s="733"/>
      <c r="O53" s="733"/>
      <c r="P53" s="734"/>
      <c r="Q53" s="837"/>
      <c r="R53" s="838"/>
      <c r="S53" s="838"/>
      <c r="T53" s="838"/>
      <c r="U53" s="838"/>
      <c r="V53" s="838"/>
      <c r="W53" s="838"/>
      <c r="X53" s="838"/>
      <c r="Y53" s="838"/>
      <c r="Z53" s="838"/>
      <c r="AA53" s="838"/>
      <c r="AB53" s="838"/>
      <c r="AC53" s="838"/>
      <c r="AD53" s="838"/>
      <c r="AE53" s="839"/>
      <c r="AF53" s="831"/>
      <c r="AG53" s="712"/>
      <c r="AH53" s="712"/>
      <c r="AI53" s="712"/>
      <c r="AJ53" s="832"/>
      <c r="AK53" s="840"/>
      <c r="AL53" s="838"/>
      <c r="AM53" s="838"/>
      <c r="AN53" s="838"/>
      <c r="AO53" s="838"/>
      <c r="AP53" s="838"/>
      <c r="AQ53" s="838"/>
      <c r="AR53" s="838"/>
      <c r="AS53" s="838"/>
      <c r="AT53" s="838"/>
      <c r="AU53" s="838"/>
      <c r="AV53" s="838"/>
      <c r="AW53" s="838"/>
      <c r="AX53" s="838"/>
      <c r="AY53" s="838"/>
      <c r="AZ53" s="841"/>
      <c r="BA53" s="841"/>
      <c r="BB53" s="841"/>
      <c r="BC53" s="841"/>
      <c r="BD53" s="841"/>
      <c r="BE53" s="835"/>
      <c r="BF53" s="835"/>
      <c r="BG53" s="835"/>
      <c r="BH53" s="835"/>
      <c r="BI53" s="836"/>
      <c r="BJ53" s="197"/>
      <c r="BK53" s="197"/>
      <c r="BL53" s="197"/>
      <c r="BM53" s="197"/>
      <c r="BN53" s="197"/>
      <c r="BO53" s="209"/>
      <c r="BP53" s="209"/>
      <c r="BQ53" s="206">
        <v>47</v>
      </c>
      <c r="BR53" s="207"/>
      <c r="BS53" s="799"/>
      <c r="BT53" s="800"/>
      <c r="BU53" s="800"/>
      <c r="BV53" s="800"/>
      <c r="BW53" s="800"/>
      <c r="BX53" s="800"/>
      <c r="BY53" s="800"/>
      <c r="BZ53" s="800"/>
      <c r="CA53" s="800"/>
      <c r="CB53" s="800"/>
      <c r="CC53" s="800"/>
      <c r="CD53" s="800"/>
      <c r="CE53" s="800"/>
      <c r="CF53" s="800"/>
      <c r="CG53" s="801"/>
      <c r="CH53" s="802"/>
      <c r="CI53" s="803"/>
      <c r="CJ53" s="803"/>
      <c r="CK53" s="803"/>
      <c r="CL53" s="804"/>
      <c r="CM53" s="802"/>
      <c r="CN53" s="803"/>
      <c r="CO53" s="803"/>
      <c r="CP53" s="803"/>
      <c r="CQ53" s="804"/>
      <c r="CR53" s="802"/>
      <c r="CS53" s="803"/>
      <c r="CT53" s="803"/>
      <c r="CU53" s="803"/>
      <c r="CV53" s="804"/>
      <c r="CW53" s="802"/>
      <c r="CX53" s="803"/>
      <c r="CY53" s="803"/>
      <c r="CZ53" s="803"/>
      <c r="DA53" s="804"/>
      <c r="DB53" s="802"/>
      <c r="DC53" s="803"/>
      <c r="DD53" s="803"/>
      <c r="DE53" s="803"/>
      <c r="DF53" s="804"/>
      <c r="DG53" s="802"/>
      <c r="DH53" s="803"/>
      <c r="DI53" s="803"/>
      <c r="DJ53" s="803"/>
      <c r="DK53" s="804"/>
      <c r="DL53" s="802"/>
      <c r="DM53" s="803"/>
      <c r="DN53" s="803"/>
      <c r="DO53" s="803"/>
      <c r="DP53" s="804"/>
      <c r="DQ53" s="802"/>
      <c r="DR53" s="803"/>
      <c r="DS53" s="803"/>
      <c r="DT53" s="803"/>
      <c r="DU53" s="804"/>
      <c r="DV53" s="805"/>
      <c r="DW53" s="806"/>
      <c r="DX53" s="806"/>
      <c r="DY53" s="806"/>
      <c r="DZ53" s="807"/>
      <c r="EA53" s="191"/>
    </row>
    <row r="54" spans="1:131" s="192" customFormat="1" ht="26.25" customHeight="1">
      <c r="A54" s="205">
        <v>27</v>
      </c>
      <c r="B54" s="732"/>
      <c r="C54" s="733"/>
      <c r="D54" s="733"/>
      <c r="E54" s="733"/>
      <c r="F54" s="733"/>
      <c r="G54" s="733"/>
      <c r="H54" s="733"/>
      <c r="I54" s="733"/>
      <c r="J54" s="733"/>
      <c r="K54" s="733"/>
      <c r="L54" s="733"/>
      <c r="M54" s="733"/>
      <c r="N54" s="733"/>
      <c r="O54" s="733"/>
      <c r="P54" s="734"/>
      <c r="Q54" s="837"/>
      <c r="R54" s="838"/>
      <c r="S54" s="838"/>
      <c r="T54" s="838"/>
      <c r="U54" s="838"/>
      <c r="V54" s="838"/>
      <c r="W54" s="838"/>
      <c r="X54" s="838"/>
      <c r="Y54" s="838"/>
      <c r="Z54" s="838"/>
      <c r="AA54" s="838"/>
      <c r="AB54" s="838"/>
      <c r="AC54" s="838"/>
      <c r="AD54" s="838"/>
      <c r="AE54" s="839"/>
      <c r="AF54" s="831"/>
      <c r="AG54" s="712"/>
      <c r="AH54" s="712"/>
      <c r="AI54" s="712"/>
      <c r="AJ54" s="832"/>
      <c r="AK54" s="840"/>
      <c r="AL54" s="838"/>
      <c r="AM54" s="838"/>
      <c r="AN54" s="838"/>
      <c r="AO54" s="838"/>
      <c r="AP54" s="838"/>
      <c r="AQ54" s="838"/>
      <c r="AR54" s="838"/>
      <c r="AS54" s="838"/>
      <c r="AT54" s="838"/>
      <c r="AU54" s="838"/>
      <c r="AV54" s="838"/>
      <c r="AW54" s="838"/>
      <c r="AX54" s="838"/>
      <c r="AY54" s="838"/>
      <c r="AZ54" s="841"/>
      <c r="BA54" s="841"/>
      <c r="BB54" s="841"/>
      <c r="BC54" s="841"/>
      <c r="BD54" s="841"/>
      <c r="BE54" s="835"/>
      <c r="BF54" s="835"/>
      <c r="BG54" s="835"/>
      <c r="BH54" s="835"/>
      <c r="BI54" s="836"/>
      <c r="BJ54" s="197"/>
      <c r="BK54" s="197"/>
      <c r="BL54" s="197"/>
      <c r="BM54" s="197"/>
      <c r="BN54" s="197"/>
      <c r="BO54" s="209"/>
      <c r="BP54" s="209"/>
      <c r="BQ54" s="206">
        <v>48</v>
      </c>
      <c r="BR54" s="207"/>
      <c r="BS54" s="799"/>
      <c r="BT54" s="800"/>
      <c r="BU54" s="800"/>
      <c r="BV54" s="800"/>
      <c r="BW54" s="800"/>
      <c r="BX54" s="800"/>
      <c r="BY54" s="800"/>
      <c r="BZ54" s="800"/>
      <c r="CA54" s="800"/>
      <c r="CB54" s="800"/>
      <c r="CC54" s="800"/>
      <c r="CD54" s="800"/>
      <c r="CE54" s="800"/>
      <c r="CF54" s="800"/>
      <c r="CG54" s="801"/>
      <c r="CH54" s="802"/>
      <c r="CI54" s="803"/>
      <c r="CJ54" s="803"/>
      <c r="CK54" s="803"/>
      <c r="CL54" s="804"/>
      <c r="CM54" s="802"/>
      <c r="CN54" s="803"/>
      <c r="CO54" s="803"/>
      <c r="CP54" s="803"/>
      <c r="CQ54" s="804"/>
      <c r="CR54" s="802"/>
      <c r="CS54" s="803"/>
      <c r="CT54" s="803"/>
      <c r="CU54" s="803"/>
      <c r="CV54" s="804"/>
      <c r="CW54" s="802"/>
      <c r="CX54" s="803"/>
      <c r="CY54" s="803"/>
      <c r="CZ54" s="803"/>
      <c r="DA54" s="804"/>
      <c r="DB54" s="802"/>
      <c r="DC54" s="803"/>
      <c r="DD54" s="803"/>
      <c r="DE54" s="803"/>
      <c r="DF54" s="804"/>
      <c r="DG54" s="802"/>
      <c r="DH54" s="803"/>
      <c r="DI54" s="803"/>
      <c r="DJ54" s="803"/>
      <c r="DK54" s="804"/>
      <c r="DL54" s="802"/>
      <c r="DM54" s="803"/>
      <c r="DN54" s="803"/>
      <c r="DO54" s="803"/>
      <c r="DP54" s="804"/>
      <c r="DQ54" s="802"/>
      <c r="DR54" s="803"/>
      <c r="DS54" s="803"/>
      <c r="DT54" s="803"/>
      <c r="DU54" s="804"/>
      <c r="DV54" s="805"/>
      <c r="DW54" s="806"/>
      <c r="DX54" s="806"/>
      <c r="DY54" s="806"/>
      <c r="DZ54" s="807"/>
      <c r="EA54" s="191"/>
    </row>
    <row r="55" spans="1:131" s="192" customFormat="1" ht="26.25" customHeight="1">
      <c r="A55" s="205">
        <v>28</v>
      </c>
      <c r="B55" s="732"/>
      <c r="C55" s="733"/>
      <c r="D55" s="733"/>
      <c r="E55" s="733"/>
      <c r="F55" s="733"/>
      <c r="G55" s="733"/>
      <c r="H55" s="733"/>
      <c r="I55" s="733"/>
      <c r="J55" s="733"/>
      <c r="K55" s="733"/>
      <c r="L55" s="733"/>
      <c r="M55" s="733"/>
      <c r="N55" s="733"/>
      <c r="O55" s="733"/>
      <c r="P55" s="734"/>
      <c r="Q55" s="837"/>
      <c r="R55" s="838"/>
      <c r="S55" s="838"/>
      <c r="T55" s="838"/>
      <c r="U55" s="838"/>
      <c r="V55" s="838"/>
      <c r="W55" s="838"/>
      <c r="X55" s="838"/>
      <c r="Y55" s="838"/>
      <c r="Z55" s="838"/>
      <c r="AA55" s="838"/>
      <c r="AB55" s="838"/>
      <c r="AC55" s="838"/>
      <c r="AD55" s="838"/>
      <c r="AE55" s="839"/>
      <c r="AF55" s="831"/>
      <c r="AG55" s="712"/>
      <c r="AH55" s="712"/>
      <c r="AI55" s="712"/>
      <c r="AJ55" s="832"/>
      <c r="AK55" s="840"/>
      <c r="AL55" s="838"/>
      <c r="AM55" s="838"/>
      <c r="AN55" s="838"/>
      <c r="AO55" s="838"/>
      <c r="AP55" s="838"/>
      <c r="AQ55" s="838"/>
      <c r="AR55" s="838"/>
      <c r="AS55" s="838"/>
      <c r="AT55" s="838"/>
      <c r="AU55" s="838"/>
      <c r="AV55" s="838"/>
      <c r="AW55" s="838"/>
      <c r="AX55" s="838"/>
      <c r="AY55" s="838"/>
      <c r="AZ55" s="841"/>
      <c r="BA55" s="841"/>
      <c r="BB55" s="841"/>
      <c r="BC55" s="841"/>
      <c r="BD55" s="841"/>
      <c r="BE55" s="835"/>
      <c r="BF55" s="835"/>
      <c r="BG55" s="835"/>
      <c r="BH55" s="835"/>
      <c r="BI55" s="836"/>
      <c r="BJ55" s="197"/>
      <c r="BK55" s="197"/>
      <c r="BL55" s="197"/>
      <c r="BM55" s="197"/>
      <c r="BN55" s="197"/>
      <c r="BO55" s="209"/>
      <c r="BP55" s="209"/>
      <c r="BQ55" s="206">
        <v>49</v>
      </c>
      <c r="BR55" s="207"/>
      <c r="BS55" s="799"/>
      <c r="BT55" s="800"/>
      <c r="BU55" s="800"/>
      <c r="BV55" s="800"/>
      <c r="BW55" s="800"/>
      <c r="BX55" s="800"/>
      <c r="BY55" s="800"/>
      <c r="BZ55" s="800"/>
      <c r="CA55" s="800"/>
      <c r="CB55" s="800"/>
      <c r="CC55" s="800"/>
      <c r="CD55" s="800"/>
      <c r="CE55" s="800"/>
      <c r="CF55" s="800"/>
      <c r="CG55" s="801"/>
      <c r="CH55" s="802"/>
      <c r="CI55" s="803"/>
      <c r="CJ55" s="803"/>
      <c r="CK55" s="803"/>
      <c r="CL55" s="804"/>
      <c r="CM55" s="802"/>
      <c r="CN55" s="803"/>
      <c r="CO55" s="803"/>
      <c r="CP55" s="803"/>
      <c r="CQ55" s="804"/>
      <c r="CR55" s="802"/>
      <c r="CS55" s="803"/>
      <c r="CT55" s="803"/>
      <c r="CU55" s="803"/>
      <c r="CV55" s="804"/>
      <c r="CW55" s="802"/>
      <c r="CX55" s="803"/>
      <c r="CY55" s="803"/>
      <c r="CZ55" s="803"/>
      <c r="DA55" s="804"/>
      <c r="DB55" s="802"/>
      <c r="DC55" s="803"/>
      <c r="DD55" s="803"/>
      <c r="DE55" s="803"/>
      <c r="DF55" s="804"/>
      <c r="DG55" s="802"/>
      <c r="DH55" s="803"/>
      <c r="DI55" s="803"/>
      <c r="DJ55" s="803"/>
      <c r="DK55" s="804"/>
      <c r="DL55" s="802"/>
      <c r="DM55" s="803"/>
      <c r="DN55" s="803"/>
      <c r="DO55" s="803"/>
      <c r="DP55" s="804"/>
      <c r="DQ55" s="802"/>
      <c r="DR55" s="803"/>
      <c r="DS55" s="803"/>
      <c r="DT55" s="803"/>
      <c r="DU55" s="804"/>
      <c r="DV55" s="805"/>
      <c r="DW55" s="806"/>
      <c r="DX55" s="806"/>
      <c r="DY55" s="806"/>
      <c r="DZ55" s="807"/>
      <c r="EA55" s="191"/>
    </row>
    <row r="56" spans="1:131" s="192" customFormat="1" ht="26.25" customHeight="1">
      <c r="A56" s="205">
        <v>29</v>
      </c>
      <c r="B56" s="732"/>
      <c r="C56" s="733"/>
      <c r="D56" s="733"/>
      <c r="E56" s="733"/>
      <c r="F56" s="733"/>
      <c r="G56" s="733"/>
      <c r="H56" s="733"/>
      <c r="I56" s="733"/>
      <c r="J56" s="733"/>
      <c r="K56" s="733"/>
      <c r="L56" s="733"/>
      <c r="M56" s="733"/>
      <c r="N56" s="733"/>
      <c r="O56" s="733"/>
      <c r="P56" s="734"/>
      <c r="Q56" s="837"/>
      <c r="R56" s="838"/>
      <c r="S56" s="838"/>
      <c r="T56" s="838"/>
      <c r="U56" s="838"/>
      <c r="V56" s="838"/>
      <c r="W56" s="838"/>
      <c r="X56" s="838"/>
      <c r="Y56" s="838"/>
      <c r="Z56" s="838"/>
      <c r="AA56" s="838"/>
      <c r="AB56" s="838"/>
      <c r="AC56" s="838"/>
      <c r="AD56" s="838"/>
      <c r="AE56" s="839"/>
      <c r="AF56" s="831"/>
      <c r="AG56" s="712"/>
      <c r="AH56" s="712"/>
      <c r="AI56" s="712"/>
      <c r="AJ56" s="832"/>
      <c r="AK56" s="840"/>
      <c r="AL56" s="838"/>
      <c r="AM56" s="838"/>
      <c r="AN56" s="838"/>
      <c r="AO56" s="838"/>
      <c r="AP56" s="838"/>
      <c r="AQ56" s="838"/>
      <c r="AR56" s="838"/>
      <c r="AS56" s="838"/>
      <c r="AT56" s="838"/>
      <c r="AU56" s="838"/>
      <c r="AV56" s="838"/>
      <c r="AW56" s="838"/>
      <c r="AX56" s="838"/>
      <c r="AY56" s="838"/>
      <c r="AZ56" s="841"/>
      <c r="BA56" s="841"/>
      <c r="BB56" s="841"/>
      <c r="BC56" s="841"/>
      <c r="BD56" s="841"/>
      <c r="BE56" s="835"/>
      <c r="BF56" s="835"/>
      <c r="BG56" s="835"/>
      <c r="BH56" s="835"/>
      <c r="BI56" s="836"/>
      <c r="BJ56" s="197"/>
      <c r="BK56" s="197"/>
      <c r="BL56" s="197"/>
      <c r="BM56" s="197"/>
      <c r="BN56" s="197"/>
      <c r="BO56" s="209"/>
      <c r="BP56" s="209"/>
      <c r="BQ56" s="206">
        <v>50</v>
      </c>
      <c r="BR56" s="207"/>
      <c r="BS56" s="799"/>
      <c r="BT56" s="800"/>
      <c r="BU56" s="800"/>
      <c r="BV56" s="800"/>
      <c r="BW56" s="800"/>
      <c r="BX56" s="800"/>
      <c r="BY56" s="800"/>
      <c r="BZ56" s="800"/>
      <c r="CA56" s="800"/>
      <c r="CB56" s="800"/>
      <c r="CC56" s="800"/>
      <c r="CD56" s="800"/>
      <c r="CE56" s="800"/>
      <c r="CF56" s="800"/>
      <c r="CG56" s="801"/>
      <c r="CH56" s="802"/>
      <c r="CI56" s="803"/>
      <c r="CJ56" s="803"/>
      <c r="CK56" s="803"/>
      <c r="CL56" s="804"/>
      <c r="CM56" s="802"/>
      <c r="CN56" s="803"/>
      <c r="CO56" s="803"/>
      <c r="CP56" s="803"/>
      <c r="CQ56" s="804"/>
      <c r="CR56" s="802"/>
      <c r="CS56" s="803"/>
      <c r="CT56" s="803"/>
      <c r="CU56" s="803"/>
      <c r="CV56" s="804"/>
      <c r="CW56" s="802"/>
      <c r="CX56" s="803"/>
      <c r="CY56" s="803"/>
      <c r="CZ56" s="803"/>
      <c r="DA56" s="804"/>
      <c r="DB56" s="802"/>
      <c r="DC56" s="803"/>
      <c r="DD56" s="803"/>
      <c r="DE56" s="803"/>
      <c r="DF56" s="804"/>
      <c r="DG56" s="802"/>
      <c r="DH56" s="803"/>
      <c r="DI56" s="803"/>
      <c r="DJ56" s="803"/>
      <c r="DK56" s="804"/>
      <c r="DL56" s="802"/>
      <c r="DM56" s="803"/>
      <c r="DN56" s="803"/>
      <c r="DO56" s="803"/>
      <c r="DP56" s="804"/>
      <c r="DQ56" s="802"/>
      <c r="DR56" s="803"/>
      <c r="DS56" s="803"/>
      <c r="DT56" s="803"/>
      <c r="DU56" s="804"/>
      <c r="DV56" s="805"/>
      <c r="DW56" s="806"/>
      <c r="DX56" s="806"/>
      <c r="DY56" s="806"/>
      <c r="DZ56" s="807"/>
      <c r="EA56" s="191"/>
    </row>
    <row r="57" spans="1:131" s="192" customFormat="1" ht="26.25" customHeight="1">
      <c r="A57" s="205">
        <v>30</v>
      </c>
      <c r="B57" s="732"/>
      <c r="C57" s="733"/>
      <c r="D57" s="733"/>
      <c r="E57" s="733"/>
      <c r="F57" s="733"/>
      <c r="G57" s="733"/>
      <c r="H57" s="733"/>
      <c r="I57" s="733"/>
      <c r="J57" s="733"/>
      <c r="K57" s="733"/>
      <c r="L57" s="733"/>
      <c r="M57" s="733"/>
      <c r="N57" s="733"/>
      <c r="O57" s="733"/>
      <c r="P57" s="734"/>
      <c r="Q57" s="837"/>
      <c r="R57" s="838"/>
      <c r="S57" s="838"/>
      <c r="T57" s="838"/>
      <c r="U57" s="838"/>
      <c r="V57" s="838"/>
      <c r="W57" s="838"/>
      <c r="X57" s="838"/>
      <c r="Y57" s="838"/>
      <c r="Z57" s="838"/>
      <c r="AA57" s="838"/>
      <c r="AB57" s="838"/>
      <c r="AC57" s="838"/>
      <c r="AD57" s="838"/>
      <c r="AE57" s="839"/>
      <c r="AF57" s="831"/>
      <c r="AG57" s="712"/>
      <c r="AH57" s="712"/>
      <c r="AI57" s="712"/>
      <c r="AJ57" s="832"/>
      <c r="AK57" s="840"/>
      <c r="AL57" s="838"/>
      <c r="AM57" s="838"/>
      <c r="AN57" s="838"/>
      <c r="AO57" s="838"/>
      <c r="AP57" s="838"/>
      <c r="AQ57" s="838"/>
      <c r="AR57" s="838"/>
      <c r="AS57" s="838"/>
      <c r="AT57" s="838"/>
      <c r="AU57" s="838"/>
      <c r="AV57" s="838"/>
      <c r="AW57" s="838"/>
      <c r="AX57" s="838"/>
      <c r="AY57" s="838"/>
      <c r="AZ57" s="841"/>
      <c r="BA57" s="841"/>
      <c r="BB57" s="841"/>
      <c r="BC57" s="841"/>
      <c r="BD57" s="841"/>
      <c r="BE57" s="835"/>
      <c r="BF57" s="835"/>
      <c r="BG57" s="835"/>
      <c r="BH57" s="835"/>
      <c r="BI57" s="836"/>
      <c r="BJ57" s="197"/>
      <c r="BK57" s="197"/>
      <c r="BL57" s="197"/>
      <c r="BM57" s="197"/>
      <c r="BN57" s="197"/>
      <c r="BO57" s="209"/>
      <c r="BP57" s="209"/>
      <c r="BQ57" s="206">
        <v>51</v>
      </c>
      <c r="BR57" s="207"/>
      <c r="BS57" s="799"/>
      <c r="BT57" s="800"/>
      <c r="BU57" s="800"/>
      <c r="BV57" s="800"/>
      <c r="BW57" s="800"/>
      <c r="BX57" s="800"/>
      <c r="BY57" s="800"/>
      <c r="BZ57" s="800"/>
      <c r="CA57" s="800"/>
      <c r="CB57" s="800"/>
      <c r="CC57" s="800"/>
      <c r="CD57" s="800"/>
      <c r="CE57" s="800"/>
      <c r="CF57" s="800"/>
      <c r="CG57" s="801"/>
      <c r="CH57" s="802"/>
      <c r="CI57" s="803"/>
      <c r="CJ57" s="803"/>
      <c r="CK57" s="803"/>
      <c r="CL57" s="804"/>
      <c r="CM57" s="802"/>
      <c r="CN57" s="803"/>
      <c r="CO57" s="803"/>
      <c r="CP57" s="803"/>
      <c r="CQ57" s="804"/>
      <c r="CR57" s="802"/>
      <c r="CS57" s="803"/>
      <c r="CT57" s="803"/>
      <c r="CU57" s="803"/>
      <c r="CV57" s="804"/>
      <c r="CW57" s="802"/>
      <c r="CX57" s="803"/>
      <c r="CY57" s="803"/>
      <c r="CZ57" s="803"/>
      <c r="DA57" s="804"/>
      <c r="DB57" s="802"/>
      <c r="DC57" s="803"/>
      <c r="DD57" s="803"/>
      <c r="DE57" s="803"/>
      <c r="DF57" s="804"/>
      <c r="DG57" s="802"/>
      <c r="DH57" s="803"/>
      <c r="DI57" s="803"/>
      <c r="DJ57" s="803"/>
      <c r="DK57" s="804"/>
      <c r="DL57" s="802"/>
      <c r="DM57" s="803"/>
      <c r="DN57" s="803"/>
      <c r="DO57" s="803"/>
      <c r="DP57" s="804"/>
      <c r="DQ57" s="802"/>
      <c r="DR57" s="803"/>
      <c r="DS57" s="803"/>
      <c r="DT57" s="803"/>
      <c r="DU57" s="804"/>
      <c r="DV57" s="805"/>
      <c r="DW57" s="806"/>
      <c r="DX57" s="806"/>
      <c r="DY57" s="806"/>
      <c r="DZ57" s="807"/>
      <c r="EA57" s="191"/>
    </row>
    <row r="58" spans="1:131" s="192" customFormat="1" ht="26.25" customHeight="1">
      <c r="A58" s="205">
        <v>31</v>
      </c>
      <c r="B58" s="732"/>
      <c r="C58" s="733"/>
      <c r="D58" s="733"/>
      <c r="E58" s="733"/>
      <c r="F58" s="733"/>
      <c r="G58" s="733"/>
      <c r="H58" s="733"/>
      <c r="I58" s="733"/>
      <c r="J58" s="733"/>
      <c r="K58" s="733"/>
      <c r="L58" s="733"/>
      <c r="M58" s="733"/>
      <c r="N58" s="733"/>
      <c r="O58" s="733"/>
      <c r="P58" s="734"/>
      <c r="Q58" s="837"/>
      <c r="R58" s="838"/>
      <c r="S58" s="838"/>
      <c r="T58" s="838"/>
      <c r="U58" s="838"/>
      <c r="V58" s="838"/>
      <c r="W58" s="838"/>
      <c r="X58" s="838"/>
      <c r="Y58" s="838"/>
      <c r="Z58" s="838"/>
      <c r="AA58" s="838"/>
      <c r="AB58" s="838"/>
      <c r="AC58" s="838"/>
      <c r="AD58" s="838"/>
      <c r="AE58" s="839"/>
      <c r="AF58" s="831"/>
      <c r="AG58" s="712"/>
      <c r="AH58" s="712"/>
      <c r="AI58" s="712"/>
      <c r="AJ58" s="832"/>
      <c r="AK58" s="840"/>
      <c r="AL58" s="838"/>
      <c r="AM58" s="838"/>
      <c r="AN58" s="838"/>
      <c r="AO58" s="838"/>
      <c r="AP58" s="838"/>
      <c r="AQ58" s="838"/>
      <c r="AR58" s="838"/>
      <c r="AS58" s="838"/>
      <c r="AT58" s="838"/>
      <c r="AU58" s="838"/>
      <c r="AV58" s="838"/>
      <c r="AW58" s="838"/>
      <c r="AX58" s="838"/>
      <c r="AY58" s="838"/>
      <c r="AZ58" s="841"/>
      <c r="BA58" s="841"/>
      <c r="BB58" s="841"/>
      <c r="BC58" s="841"/>
      <c r="BD58" s="841"/>
      <c r="BE58" s="835"/>
      <c r="BF58" s="835"/>
      <c r="BG58" s="835"/>
      <c r="BH58" s="835"/>
      <c r="BI58" s="836"/>
      <c r="BJ58" s="197"/>
      <c r="BK58" s="197"/>
      <c r="BL58" s="197"/>
      <c r="BM58" s="197"/>
      <c r="BN58" s="197"/>
      <c r="BO58" s="209"/>
      <c r="BP58" s="209"/>
      <c r="BQ58" s="206">
        <v>52</v>
      </c>
      <c r="BR58" s="207"/>
      <c r="BS58" s="799"/>
      <c r="BT58" s="800"/>
      <c r="BU58" s="800"/>
      <c r="BV58" s="800"/>
      <c r="BW58" s="800"/>
      <c r="BX58" s="800"/>
      <c r="BY58" s="800"/>
      <c r="BZ58" s="800"/>
      <c r="CA58" s="800"/>
      <c r="CB58" s="800"/>
      <c r="CC58" s="800"/>
      <c r="CD58" s="800"/>
      <c r="CE58" s="800"/>
      <c r="CF58" s="800"/>
      <c r="CG58" s="801"/>
      <c r="CH58" s="802"/>
      <c r="CI58" s="803"/>
      <c r="CJ58" s="803"/>
      <c r="CK58" s="803"/>
      <c r="CL58" s="804"/>
      <c r="CM58" s="802"/>
      <c r="CN58" s="803"/>
      <c r="CO58" s="803"/>
      <c r="CP58" s="803"/>
      <c r="CQ58" s="804"/>
      <c r="CR58" s="802"/>
      <c r="CS58" s="803"/>
      <c r="CT58" s="803"/>
      <c r="CU58" s="803"/>
      <c r="CV58" s="804"/>
      <c r="CW58" s="802"/>
      <c r="CX58" s="803"/>
      <c r="CY58" s="803"/>
      <c r="CZ58" s="803"/>
      <c r="DA58" s="804"/>
      <c r="DB58" s="802"/>
      <c r="DC58" s="803"/>
      <c r="DD58" s="803"/>
      <c r="DE58" s="803"/>
      <c r="DF58" s="804"/>
      <c r="DG58" s="802"/>
      <c r="DH58" s="803"/>
      <c r="DI58" s="803"/>
      <c r="DJ58" s="803"/>
      <c r="DK58" s="804"/>
      <c r="DL58" s="802"/>
      <c r="DM58" s="803"/>
      <c r="DN58" s="803"/>
      <c r="DO58" s="803"/>
      <c r="DP58" s="804"/>
      <c r="DQ58" s="802"/>
      <c r="DR58" s="803"/>
      <c r="DS58" s="803"/>
      <c r="DT58" s="803"/>
      <c r="DU58" s="804"/>
      <c r="DV58" s="805"/>
      <c r="DW58" s="806"/>
      <c r="DX58" s="806"/>
      <c r="DY58" s="806"/>
      <c r="DZ58" s="807"/>
      <c r="EA58" s="191"/>
    </row>
    <row r="59" spans="1:131" s="192" customFormat="1" ht="26.25" customHeight="1">
      <c r="A59" s="205">
        <v>32</v>
      </c>
      <c r="B59" s="732"/>
      <c r="C59" s="733"/>
      <c r="D59" s="733"/>
      <c r="E59" s="733"/>
      <c r="F59" s="733"/>
      <c r="G59" s="733"/>
      <c r="H59" s="733"/>
      <c r="I59" s="733"/>
      <c r="J59" s="733"/>
      <c r="K59" s="733"/>
      <c r="L59" s="733"/>
      <c r="M59" s="733"/>
      <c r="N59" s="733"/>
      <c r="O59" s="733"/>
      <c r="P59" s="734"/>
      <c r="Q59" s="837"/>
      <c r="R59" s="838"/>
      <c r="S59" s="838"/>
      <c r="T59" s="838"/>
      <c r="U59" s="838"/>
      <c r="V59" s="838"/>
      <c r="W59" s="838"/>
      <c r="X59" s="838"/>
      <c r="Y59" s="838"/>
      <c r="Z59" s="838"/>
      <c r="AA59" s="838"/>
      <c r="AB59" s="838"/>
      <c r="AC59" s="838"/>
      <c r="AD59" s="838"/>
      <c r="AE59" s="839"/>
      <c r="AF59" s="831"/>
      <c r="AG59" s="712"/>
      <c r="AH59" s="712"/>
      <c r="AI59" s="712"/>
      <c r="AJ59" s="832"/>
      <c r="AK59" s="840"/>
      <c r="AL59" s="838"/>
      <c r="AM59" s="838"/>
      <c r="AN59" s="838"/>
      <c r="AO59" s="838"/>
      <c r="AP59" s="838"/>
      <c r="AQ59" s="838"/>
      <c r="AR59" s="838"/>
      <c r="AS59" s="838"/>
      <c r="AT59" s="838"/>
      <c r="AU59" s="838"/>
      <c r="AV59" s="838"/>
      <c r="AW59" s="838"/>
      <c r="AX59" s="838"/>
      <c r="AY59" s="838"/>
      <c r="AZ59" s="841"/>
      <c r="BA59" s="841"/>
      <c r="BB59" s="841"/>
      <c r="BC59" s="841"/>
      <c r="BD59" s="841"/>
      <c r="BE59" s="835"/>
      <c r="BF59" s="835"/>
      <c r="BG59" s="835"/>
      <c r="BH59" s="835"/>
      <c r="BI59" s="836"/>
      <c r="BJ59" s="197"/>
      <c r="BK59" s="197"/>
      <c r="BL59" s="197"/>
      <c r="BM59" s="197"/>
      <c r="BN59" s="197"/>
      <c r="BO59" s="209"/>
      <c r="BP59" s="209"/>
      <c r="BQ59" s="206">
        <v>53</v>
      </c>
      <c r="BR59" s="207"/>
      <c r="BS59" s="799"/>
      <c r="BT59" s="800"/>
      <c r="BU59" s="800"/>
      <c r="BV59" s="800"/>
      <c r="BW59" s="800"/>
      <c r="BX59" s="800"/>
      <c r="BY59" s="800"/>
      <c r="BZ59" s="800"/>
      <c r="CA59" s="800"/>
      <c r="CB59" s="800"/>
      <c r="CC59" s="800"/>
      <c r="CD59" s="800"/>
      <c r="CE59" s="800"/>
      <c r="CF59" s="800"/>
      <c r="CG59" s="801"/>
      <c r="CH59" s="802"/>
      <c r="CI59" s="803"/>
      <c r="CJ59" s="803"/>
      <c r="CK59" s="803"/>
      <c r="CL59" s="804"/>
      <c r="CM59" s="802"/>
      <c r="CN59" s="803"/>
      <c r="CO59" s="803"/>
      <c r="CP59" s="803"/>
      <c r="CQ59" s="804"/>
      <c r="CR59" s="802"/>
      <c r="CS59" s="803"/>
      <c r="CT59" s="803"/>
      <c r="CU59" s="803"/>
      <c r="CV59" s="804"/>
      <c r="CW59" s="802"/>
      <c r="CX59" s="803"/>
      <c r="CY59" s="803"/>
      <c r="CZ59" s="803"/>
      <c r="DA59" s="804"/>
      <c r="DB59" s="802"/>
      <c r="DC59" s="803"/>
      <c r="DD59" s="803"/>
      <c r="DE59" s="803"/>
      <c r="DF59" s="804"/>
      <c r="DG59" s="802"/>
      <c r="DH59" s="803"/>
      <c r="DI59" s="803"/>
      <c r="DJ59" s="803"/>
      <c r="DK59" s="804"/>
      <c r="DL59" s="802"/>
      <c r="DM59" s="803"/>
      <c r="DN59" s="803"/>
      <c r="DO59" s="803"/>
      <c r="DP59" s="804"/>
      <c r="DQ59" s="802"/>
      <c r="DR59" s="803"/>
      <c r="DS59" s="803"/>
      <c r="DT59" s="803"/>
      <c r="DU59" s="804"/>
      <c r="DV59" s="805"/>
      <c r="DW59" s="806"/>
      <c r="DX59" s="806"/>
      <c r="DY59" s="806"/>
      <c r="DZ59" s="807"/>
      <c r="EA59" s="191"/>
    </row>
    <row r="60" spans="1:131" s="192" customFormat="1" ht="26.25" customHeight="1">
      <c r="A60" s="205">
        <v>33</v>
      </c>
      <c r="B60" s="732"/>
      <c r="C60" s="733"/>
      <c r="D60" s="733"/>
      <c r="E60" s="733"/>
      <c r="F60" s="733"/>
      <c r="G60" s="733"/>
      <c r="H60" s="733"/>
      <c r="I60" s="733"/>
      <c r="J60" s="733"/>
      <c r="K60" s="733"/>
      <c r="L60" s="733"/>
      <c r="M60" s="733"/>
      <c r="N60" s="733"/>
      <c r="O60" s="733"/>
      <c r="P60" s="734"/>
      <c r="Q60" s="837"/>
      <c r="R60" s="838"/>
      <c r="S60" s="838"/>
      <c r="T60" s="838"/>
      <c r="U60" s="838"/>
      <c r="V60" s="838"/>
      <c r="W60" s="838"/>
      <c r="X60" s="838"/>
      <c r="Y60" s="838"/>
      <c r="Z60" s="838"/>
      <c r="AA60" s="838"/>
      <c r="AB60" s="838"/>
      <c r="AC60" s="838"/>
      <c r="AD60" s="838"/>
      <c r="AE60" s="839"/>
      <c r="AF60" s="831"/>
      <c r="AG60" s="712"/>
      <c r="AH60" s="712"/>
      <c r="AI60" s="712"/>
      <c r="AJ60" s="832"/>
      <c r="AK60" s="840"/>
      <c r="AL60" s="838"/>
      <c r="AM60" s="838"/>
      <c r="AN60" s="838"/>
      <c r="AO60" s="838"/>
      <c r="AP60" s="838"/>
      <c r="AQ60" s="838"/>
      <c r="AR60" s="838"/>
      <c r="AS60" s="838"/>
      <c r="AT60" s="838"/>
      <c r="AU60" s="838"/>
      <c r="AV60" s="838"/>
      <c r="AW60" s="838"/>
      <c r="AX60" s="838"/>
      <c r="AY60" s="838"/>
      <c r="AZ60" s="841"/>
      <c r="BA60" s="841"/>
      <c r="BB60" s="841"/>
      <c r="BC60" s="841"/>
      <c r="BD60" s="841"/>
      <c r="BE60" s="835"/>
      <c r="BF60" s="835"/>
      <c r="BG60" s="835"/>
      <c r="BH60" s="835"/>
      <c r="BI60" s="836"/>
      <c r="BJ60" s="197"/>
      <c r="BK60" s="197"/>
      <c r="BL60" s="197"/>
      <c r="BM60" s="197"/>
      <c r="BN60" s="197"/>
      <c r="BO60" s="209"/>
      <c r="BP60" s="209"/>
      <c r="BQ60" s="206">
        <v>54</v>
      </c>
      <c r="BR60" s="207"/>
      <c r="BS60" s="799"/>
      <c r="BT60" s="800"/>
      <c r="BU60" s="800"/>
      <c r="BV60" s="800"/>
      <c r="BW60" s="800"/>
      <c r="BX60" s="800"/>
      <c r="BY60" s="800"/>
      <c r="BZ60" s="800"/>
      <c r="CA60" s="800"/>
      <c r="CB60" s="800"/>
      <c r="CC60" s="800"/>
      <c r="CD60" s="800"/>
      <c r="CE60" s="800"/>
      <c r="CF60" s="800"/>
      <c r="CG60" s="801"/>
      <c r="CH60" s="802"/>
      <c r="CI60" s="803"/>
      <c r="CJ60" s="803"/>
      <c r="CK60" s="803"/>
      <c r="CL60" s="804"/>
      <c r="CM60" s="802"/>
      <c r="CN60" s="803"/>
      <c r="CO60" s="803"/>
      <c r="CP60" s="803"/>
      <c r="CQ60" s="804"/>
      <c r="CR60" s="802"/>
      <c r="CS60" s="803"/>
      <c r="CT60" s="803"/>
      <c r="CU60" s="803"/>
      <c r="CV60" s="804"/>
      <c r="CW60" s="802"/>
      <c r="CX60" s="803"/>
      <c r="CY60" s="803"/>
      <c r="CZ60" s="803"/>
      <c r="DA60" s="804"/>
      <c r="DB60" s="802"/>
      <c r="DC60" s="803"/>
      <c r="DD60" s="803"/>
      <c r="DE60" s="803"/>
      <c r="DF60" s="804"/>
      <c r="DG60" s="802"/>
      <c r="DH60" s="803"/>
      <c r="DI60" s="803"/>
      <c r="DJ60" s="803"/>
      <c r="DK60" s="804"/>
      <c r="DL60" s="802"/>
      <c r="DM60" s="803"/>
      <c r="DN60" s="803"/>
      <c r="DO60" s="803"/>
      <c r="DP60" s="804"/>
      <c r="DQ60" s="802"/>
      <c r="DR60" s="803"/>
      <c r="DS60" s="803"/>
      <c r="DT60" s="803"/>
      <c r="DU60" s="804"/>
      <c r="DV60" s="805"/>
      <c r="DW60" s="806"/>
      <c r="DX60" s="806"/>
      <c r="DY60" s="806"/>
      <c r="DZ60" s="807"/>
      <c r="EA60" s="191"/>
    </row>
    <row r="61" spans="1:131" s="192" customFormat="1" ht="26.25" customHeight="1" thickBot="1">
      <c r="A61" s="205">
        <v>34</v>
      </c>
      <c r="B61" s="732"/>
      <c r="C61" s="733"/>
      <c r="D61" s="733"/>
      <c r="E61" s="733"/>
      <c r="F61" s="733"/>
      <c r="G61" s="733"/>
      <c r="H61" s="733"/>
      <c r="I61" s="733"/>
      <c r="J61" s="733"/>
      <c r="K61" s="733"/>
      <c r="L61" s="733"/>
      <c r="M61" s="733"/>
      <c r="N61" s="733"/>
      <c r="O61" s="733"/>
      <c r="P61" s="734"/>
      <c r="Q61" s="837"/>
      <c r="R61" s="838"/>
      <c r="S61" s="838"/>
      <c r="T61" s="838"/>
      <c r="U61" s="838"/>
      <c r="V61" s="838"/>
      <c r="W61" s="838"/>
      <c r="X61" s="838"/>
      <c r="Y61" s="838"/>
      <c r="Z61" s="838"/>
      <c r="AA61" s="838"/>
      <c r="AB61" s="838"/>
      <c r="AC61" s="838"/>
      <c r="AD61" s="838"/>
      <c r="AE61" s="839"/>
      <c r="AF61" s="831"/>
      <c r="AG61" s="712"/>
      <c r="AH61" s="712"/>
      <c r="AI61" s="712"/>
      <c r="AJ61" s="832"/>
      <c r="AK61" s="840"/>
      <c r="AL61" s="838"/>
      <c r="AM61" s="838"/>
      <c r="AN61" s="838"/>
      <c r="AO61" s="838"/>
      <c r="AP61" s="838"/>
      <c r="AQ61" s="838"/>
      <c r="AR61" s="838"/>
      <c r="AS61" s="838"/>
      <c r="AT61" s="838"/>
      <c r="AU61" s="838"/>
      <c r="AV61" s="838"/>
      <c r="AW61" s="838"/>
      <c r="AX61" s="838"/>
      <c r="AY61" s="838"/>
      <c r="AZ61" s="841"/>
      <c r="BA61" s="841"/>
      <c r="BB61" s="841"/>
      <c r="BC61" s="841"/>
      <c r="BD61" s="841"/>
      <c r="BE61" s="835"/>
      <c r="BF61" s="835"/>
      <c r="BG61" s="835"/>
      <c r="BH61" s="835"/>
      <c r="BI61" s="836"/>
      <c r="BJ61" s="197"/>
      <c r="BK61" s="197"/>
      <c r="BL61" s="197"/>
      <c r="BM61" s="197"/>
      <c r="BN61" s="197"/>
      <c r="BO61" s="209"/>
      <c r="BP61" s="209"/>
      <c r="BQ61" s="206">
        <v>55</v>
      </c>
      <c r="BR61" s="207"/>
      <c r="BS61" s="799"/>
      <c r="BT61" s="800"/>
      <c r="BU61" s="800"/>
      <c r="BV61" s="800"/>
      <c r="BW61" s="800"/>
      <c r="BX61" s="800"/>
      <c r="BY61" s="800"/>
      <c r="BZ61" s="800"/>
      <c r="CA61" s="800"/>
      <c r="CB61" s="800"/>
      <c r="CC61" s="800"/>
      <c r="CD61" s="800"/>
      <c r="CE61" s="800"/>
      <c r="CF61" s="800"/>
      <c r="CG61" s="801"/>
      <c r="CH61" s="802"/>
      <c r="CI61" s="803"/>
      <c r="CJ61" s="803"/>
      <c r="CK61" s="803"/>
      <c r="CL61" s="804"/>
      <c r="CM61" s="802"/>
      <c r="CN61" s="803"/>
      <c r="CO61" s="803"/>
      <c r="CP61" s="803"/>
      <c r="CQ61" s="804"/>
      <c r="CR61" s="802"/>
      <c r="CS61" s="803"/>
      <c r="CT61" s="803"/>
      <c r="CU61" s="803"/>
      <c r="CV61" s="804"/>
      <c r="CW61" s="802"/>
      <c r="CX61" s="803"/>
      <c r="CY61" s="803"/>
      <c r="CZ61" s="803"/>
      <c r="DA61" s="804"/>
      <c r="DB61" s="802"/>
      <c r="DC61" s="803"/>
      <c r="DD61" s="803"/>
      <c r="DE61" s="803"/>
      <c r="DF61" s="804"/>
      <c r="DG61" s="802"/>
      <c r="DH61" s="803"/>
      <c r="DI61" s="803"/>
      <c r="DJ61" s="803"/>
      <c r="DK61" s="804"/>
      <c r="DL61" s="802"/>
      <c r="DM61" s="803"/>
      <c r="DN61" s="803"/>
      <c r="DO61" s="803"/>
      <c r="DP61" s="804"/>
      <c r="DQ61" s="802"/>
      <c r="DR61" s="803"/>
      <c r="DS61" s="803"/>
      <c r="DT61" s="803"/>
      <c r="DU61" s="804"/>
      <c r="DV61" s="805"/>
      <c r="DW61" s="806"/>
      <c r="DX61" s="806"/>
      <c r="DY61" s="806"/>
      <c r="DZ61" s="807"/>
      <c r="EA61" s="191"/>
    </row>
    <row r="62" spans="1:131" s="192" customFormat="1" ht="26.25" customHeight="1">
      <c r="A62" s="205">
        <v>35</v>
      </c>
      <c r="B62" s="852"/>
      <c r="C62" s="853"/>
      <c r="D62" s="853"/>
      <c r="E62" s="853"/>
      <c r="F62" s="853"/>
      <c r="G62" s="853"/>
      <c r="H62" s="853"/>
      <c r="I62" s="853"/>
      <c r="J62" s="853"/>
      <c r="K62" s="853"/>
      <c r="L62" s="853"/>
      <c r="M62" s="853"/>
      <c r="N62" s="853"/>
      <c r="O62" s="853"/>
      <c r="P62" s="854"/>
      <c r="Q62" s="837"/>
      <c r="R62" s="838"/>
      <c r="S62" s="838"/>
      <c r="T62" s="838"/>
      <c r="U62" s="838"/>
      <c r="V62" s="838"/>
      <c r="W62" s="838"/>
      <c r="X62" s="838"/>
      <c r="Y62" s="838"/>
      <c r="Z62" s="838"/>
      <c r="AA62" s="838"/>
      <c r="AB62" s="838"/>
      <c r="AC62" s="838"/>
      <c r="AD62" s="838"/>
      <c r="AE62" s="839"/>
      <c r="AF62" s="855"/>
      <c r="AG62" s="838"/>
      <c r="AH62" s="838"/>
      <c r="AI62" s="838"/>
      <c r="AJ62" s="856"/>
      <c r="AK62" s="840"/>
      <c r="AL62" s="838"/>
      <c r="AM62" s="838"/>
      <c r="AN62" s="838"/>
      <c r="AO62" s="838"/>
      <c r="AP62" s="838"/>
      <c r="AQ62" s="838"/>
      <c r="AR62" s="838"/>
      <c r="AS62" s="838"/>
      <c r="AT62" s="838"/>
      <c r="AU62" s="838"/>
      <c r="AV62" s="838"/>
      <c r="AW62" s="838"/>
      <c r="AX62" s="838"/>
      <c r="AY62" s="838"/>
      <c r="AZ62" s="841"/>
      <c r="BA62" s="841"/>
      <c r="BB62" s="841"/>
      <c r="BC62" s="841"/>
      <c r="BD62" s="841"/>
      <c r="BE62" s="849"/>
      <c r="BF62" s="849"/>
      <c r="BG62" s="849"/>
      <c r="BH62" s="849"/>
      <c r="BI62" s="850"/>
      <c r="BJ62" s="851" t="s">
        <v>362</v>
      </c>
      <c r="BK62" s="778"/>
      <c r="BL62" s="778"/>
      <c r="BM62" s="778"/>
      <c r="BN62" s="779"/>
      <c r="BO62" s="209"/>
      <c r="BP62" s="209"/>
      <c r="BQ62" s="206">
        <v>56</v>
      </c>
      <c r="BR62" s="207"/>
      <c r="BS62" s="799"/>
      <c r="BT62" s="800"/>
      <c r="BU62" s="800"/>
      <c r="BV62" s="800"/>
      <c r="BW62" s="800"/>
      <c r="BX62" s="800"/>
      <c r="BY62" s="800"/>
      <c r="BZ62" s="800"/>
      <c r="CA62" s="800"/>
      <c r="CB62" s="800"/>
      <c r="CC62" s="800"/>
      <c r="CD62" s="800"/>
      <c r="CE62" s="800"/>
      <c r="CF62" s="800"/>
      <c r="CG62" s="801"/>
      <c r="CH62" s="802"/>
      <c r="CI62" s="803"/>
      <c r="CJ62" s="803"/>
      <c r="CK62" s="803"/>
      <c r="CL62" s="804"/>
      <c r="CM62" s="802"/>
      <c r="CN62" s="803"/>
      <c r="CO62" s="803"/>
      <c r="CP62" s="803"/>
      <c r="CQ62" s="804"/>
      <c r="CR62" s="802"/>
      <c r="CS62" s="803"/>
      <c r="CT62" s="803"/>
      <c r="CU62" s="803"/>
      <c r="CV62" s="804"/>
      <c r="CW62" s="802"/>
      <c r="CX62" s="803"/>
      <c r="CY62" s="803"/>
      <c r="CZ62" s="803"/>
      <c r="DA62" s="804"/>
      <c r="DB62" s="802"/>
      <c r="DC62" s="803"/>
      <c r="DD62" s="803"/>
      <c r="DE62" s="803"/>
      <c r="DF62" s="804"/>
      <c r="DG62" s="802"/>
      <c r="DH62" s="803"/>
      <c r="DI62" s="803"/>
      <c r="DJ62" s="803"/>
      <c r="DK62" s="804"/>
      <c r="DL62" s="802"/>
      <c r="DM62" s="803"/>
      <c r="DN62" s="803"/>
      <c r="DO62" s="803"/>
      <c r="DP62" s="804"/>
      <c r="DQ62" s="802"/>
      <c r="DR62" s="803"/>
      <c r="DS62" s="803"/>
      <c r="DT62" s="803"/>
      <c r="DU62" s="804"/>
      <c r="DV62" s="805"/>
      <c r="DW62" s="806"/>
      <c r="DX62" s="806"/>
      <c r="DY62" s="806"/>
      <c r="DZ62" s="807"/>
      <c r="EA62" s="191"/>
    </row>
    <row r="63" spans="1:131" s="192" customFormat="1" ht="26.25" customHeight="1" thickBot="1">
      <c r="A63" s="208" t="s">
        <v>344</v>
      </c>
      <c r="B63" s="762" t="s">
        <v>363</v>
      </c>
      <c r="C63" s="763"/>
      <c r="D63" s="763"/>
      <c r="E63" s="763"/>
      <c r="F63" s="763"/>
      <c r="G63" s="763"/>
      <c r="H63" s="763"/>
      <c r="I63" s="763"/>
      <c r="J63" s="763"/>
      <c r="K63" s="763"/>
      <c r="L63" s="763"/>
      <c r="M63" s="763"/>
      <c r="N63" s="763"/>
      <c r="O63" s="763"/>
      <c r="P63" s="764"/>
      <c r="Q63" s="842"/>
      <c r="R63" s="843"/>
      <c r="S63" s="843"/>
      <c r="T63" s="843"/>
      <c r="U63" s="843"/>
      <c r="V63" s="843"/>
      <c r="W63" s="843"/>
      <c r="X63" s="843"/>
      <c r="Y63" s="843"/>
      <c r="Z63" s="843"/>
      <c r="AA63" s="843"/>
      <c r="AB63" s="843"/>
      <c r="AC63" s="843"/>
      <c r="AD63" s="843"/>
      <c r="AE63" s="844"/>
      <c r="AF63" s="845">
        <v>18600</v>
      </c>
      <c r="AG63" s="846"/>
      <c r="AH63" s="846"/>
      <c r="AI63" s="846"/>
      <c r="AJ63" s="847"/>
      <c r="AK63" s="848"/>
      <c r="AL63" s="843"/>
      <c r="AM63" s="843"/>
      <c r="AN63" s="843"/>
      <c r="AO63" s="843"/>
      <c r="AP63" s="846">
        <v>59106</v>
      </c>
      <c r="AQ63" s="846"/>
      <c r="AR63" s="846"/>
      <c r="AS63" s="846"/>
      <c r="AT63" s="846"/>
      <c r="AU63" s="846">
        <v>786</v>
      </c>
      <c r="AV63" s="846"/>
      <c r="AW63" s="846"/>
      <c r="AX63" s="846"/>
      <c r="AY63" s="846"/>
      <c r="AZ63" s="857"/>
      <c r="BA63" s="857"/>
      <c r="BB63" s="857"/>
      <c r="BC63" s="857"/>
      <c r="BD63" s="857"/>
      <c r="BE63" s="858"/>
      <c r="BF63" s="858"/>
      <c r="BG63" s="858"/>
      <c r="BH63" s="858"/>
      <c r="BI63" s="859"/>
      <c r="BJ63" s="860" t="s">
        <v>364</v>
      </c>
      <c r="BK63" s="861"/>
      <c r="BL63" s="861"/>
      <c r="BM63" s="861"/>
      <c r="BN63" s="862"/>
      <c r="BO63" s="209"/>
      <c r="BP63" s="209"/>
      <c r="BQ63" s="206">
        <v>57</v>
      </c>
      <c r="BR63" s="207"/>
      <c r="BS63" s="799"/>
      <c r="BT63" s="800"/>
      <c r="BU63" s="800"/>
      <c r="BV63" s="800"/>
      <c r="BW63" s="800"/>
      <c r="BX63" s="800"/>
      <c r="BY63" s="800"/>
      <c r="BZ63" s="800"/>
      <c r="CA63" s="800"/>
      <c r="CB63" s="800"/>
      <c r="CC63" s="800"/>
      <c r="CD63" s="800"/>
      <c r="CE63" s="800"/>
      <c r="CF63" s="800"/>
      <c r="CG63" s="801"/>
      <c r="CH63" s="802"/>
      <c r="CI63" s="803"/>
      <c r="CJ63" s="803"/>
      <c r="CK63" s="803"/>
      <c r="CL63" s="804"/>
      <c r="CM63" s="802"/>
      <c r="CN63" s="803"/>
      <c r="CO63" s="803"/>
      <c r="CP63" s="803"/>
      <c r="CQ63" s="804"/>
      <c r="CR63" s="802"/>
      <c r="CS63" s="803"/>
      <c r="CT63" s="803"/>
      <c r="CU63" s="803"/>
      <c r="CV63" s="804"/>
      <c r="CW63" s="802"/>
      <c r="CX63" s="803"/>
      <c r="CY63" s="803"/>
      <c r="CZ63" s="803"/>
      <c r="DA63" s="804"/>
      <c r="DB63" s="802"/>
      <c r="DC63" s="803"/>
      <c r="DD63" s="803"/>
      <c r="DE63" s="803"/>
      <c r="DF63" s="804"/>
      <c r="DG63" s="802"/>
      <c r="DH63" s="803"/>
      <c r="DI63" s="803"/>
      <c r="DJ63" s="803"/>
      <c r="DK63" s="804"/>
      <c r="DL63" s="802"/>
      <c r="DM63" s="803"/>
      <c r="DN63" s="803"/>
      <c r="DO63" s="803"/>
      <c r="DP63" s="804"/>
      <c r="DQ63" s="802"/>
      <c r="DR63" s="803"/>
      <c r="DS63" s="803"/>
      <c r="DT63" s="803"/>
      <c r="DU63" s="804"/>
      <c r="DV63" s="805"/>
      <c r="DW63" s="806"/>
      <c r="DX63" s="806"/>
      <c r="DY63" s="806"/>
      <c r="DZ63" s="807"/>
      <c r="EA63" s="191"/>
    </row>
    <row r="64" spans="1:131" s="192" customFormat="1" ht="26.25" customHeight="1">
      <c r="A64" s="209"/>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c r="BJ64" s="209"/>
      <c r="BK64" s="209"/>
      <c r="BL64" s="209"/>
      <c r="BM64" s="209"/>
      <c r="BN64" s="209"/>
      <c r="BO64" s="209"/>
      <c r="BP64" s="209"/>
      <c r="BQ64" s="206">
        <v>58</v>
      </c>
      <c r="BR64" s="207"/>
      <c r="BS64" s="799"/>
      <c r="BT64" s="800"/>
      <c r="BU64" s="800"/>
      <c r="BV64" s="800"/>
      <c r="BW64" s="800"/>
      <c r="BX64" s="800"/>
      <c r="BY64" s="800"/>
      <c r="BZ64" s="800"/>
      <c r="CA64" s="800"/>
      <c r="CB64" s="800"/>
      <c r="CC64" s="800"/>
      <c r="CD64" s="800"/>
      <c r="CE64" s="800"/>
      <c r="CF64" s="800"/>
      <c r="CG64" s="801"/>
      <c r="CH64" s="802"/>
      <c r="CI64" s="803"/>
      <c r="CJ64" s="803"/>
      <c r="CK64" s="803"/>
      <c r="CL64" s="804"/>
      <c r="CM64" s="802"/>
      <c r="CN64" s="803"/>
      <c r="CO64" s="803"/>
      <c r="CP64" s="803"/>
      <c r="CQ64" s="804"/>
      <c r="CR64" s="802"/>
      <c r="CS64" s="803"/>
      <c r="CT64" s="803"/>
      <c r="CU64" s="803"/>
      <c r="CV64" s="804"/>
      <c r="CW64" s="802"/>
      <c r="CX64" s="803"/>
      <c r="CY64" s="803"/>
      <c r="CZ64" s="803"/>
      <c r="DA64" s="804"/>
      <c r="DB64" s="802"/>
      <c r="DC64" s="803"/>
      <c r="DD64" s="803"/>
      <c r="DE64" s="803"/>
      <c r="DF64" s="804"/>
      <c r="DG64" s="802"/>
      <c r="DH64" s="803"/>
      <c r="DI64" s="803"/>
      <c r="DJ64" s="803"/>
      <c r="DK64" s="804"/>
      <c r="DL64" s="802"/>
      <c r="DM64" s="803"/>
      <c r="DN64" s="803"/>
      <c r="DO64" s="803"/>
      <c r="DP64" s="804"/>
      <c r="DQ64" s="802"/>
      <c r="DR64" s="803"/>
      <c r="DS64" s="803"/>
      <c r="DT64" s="803"/>
      <c r="DU64" s="804"/>
      <c r="DV64" s="805"/>
      <c r="DW64" s="806"/>
      <c r="DX64" s="806"/>
      <c r="DY64" s="806"/>
      <c r="DZ64" s="807"/>
      <c r="EA64" s="191"/>
    </row>
    <row r="65" spans="1:131" s="192" customFormat="1" ht="26.25" customHeight="1" thickBot="1">
      <c r="A65" s="197" t="s">
        <v>365</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09"/>
      <c r="BF65" s="209"/>
      <c r="BG65" s="209"/>
      <c r="BH65" s="209"/>
      <c r="BI65" s="209"/>
      <c r="BJ65" s="209"/>
      <c r="BK65" s="209"/>
      <c r="BL65" s="209"/>
      <c r="BM65" s="209"/>
      <c r="BN65" s="209"/>
      <c r="BO65" s="209"/>
      <c r="BP65" s="209"/>
      <c r="BQ65" s="206">
        <v>59</v>
      </c>
      <c r="BR65" s="207"/>
      <c r="BS65" s="799"/>
      <c r="BT65" s="800"/>
      <c r="BU65" s="800"/>
      <c r="BV65" s="800"/>
      <c r="BW65" s="800"/>
      <c r="BX65" s="800"/>
      <c r="BY65" s="800"/>
      <c r="BZ65" s="800"/>
      <c r="CA65" s="800"/>
      <c r="CB65" s="800"/>
      <c r="CC65" s="800"/>
      <c r="CD65" s="800"/>
      <c r="CE65" s="800"/>
      <c r="CF65" s="800"/>
      <c r="CG65" s="801"/>
      <c r="CH65" s="802"/>
      <c r="CI65" s="803"/>
      <c r="CJ65" s="803"/>
      <c r="CK65" s="803"/>
      <c r="CL65" s="804"/>
      <c r="CM65" s="802"/>
      <c r="CN65" s="803"/>
      <c r="CO65" s="803"/>
      <c r="CP65" s="803"/>
      <c r="CQ65" s="804"/>
      <c r="CR65" s="802"/>
      <c r="CS65" s="803"/>
      <c r="CT65" s="803"/>
      <c r="CU65" s="803"/>
      <c r="CV65" s="804"/>
      <c r="CW65" s="802"/>
      <c r="CX65" s="803"/>
      <c r="CY65" s="803"/>
      <c r="CZ65" s="803"/>
      <c r="DA65" s="804"/>
      <c r="DB65" s="802"/>
      <c r="DC65" s="803"/>
      <c r="DD65" s="803"/>
      <c r="DE65" s="803"/>
      <c r="DF65" s="804"/>
      <c r="DG65" s="802"/>
      <c r="DH65" s="803"/>
      <c r="DI65" s="803"/>
      <c r="DJ65" s="803"/>
      <c r="DK65" s="804"/>
      <c r="DL65" s="802"/>
      <c r="DM65" s="803"/>
      <c r="DN65" s="803"/>
      <c r="DO65" s="803"/>
      <c r="DP65" s="804"/>
      <c r="DQ65" s="802"/>
      <c r="DR65" s="803"/>
      <c r="DS65" s="803"/>
      <c r="DT65" s="803"/>
      <c r="DU65" s="804"/>
      <c r="DV65" s="805"/>
      <c r="DW65" s="806"/>
      <c r="DX65" s="806"/>
      <c r="DY65" s="806"/>
      <c r="DZ65" s="807"/>
      <c r="EA65" s="191"/>
    </row>
    <row r="66" spans="1:131" s="192" customFormat="1" ht="26.25" customHeight="1">
      <c r="A66" s="717" t="s">
        <v>366</v>
      </c>
      <c r="B66" s="718"/>
      <c r="C66" s="718"/>
      <c r="D66" s="718"/>
      <c r="E66" s="718"/>
      <c r="F66" s="718"/>
      <c r="G66" s="718"/>
      <c r="H66" s="718"/>
      <c r="I66" s="718"/>
      <c r="J66" s="718"/>
      <c r="K66" s="718"/>
      <c r="L66" s="718"/>
      <c r="M66" s="718"/>
      <c r="N66" s="718"/>
      <c r="O66" s="718"/>
      <c r="P66" s="719"/>
      <c r="Q66" s="694" t="s">
        <v>367</v>
      </c>
      <c r="R66" s="695"/>
      <c r="S66" s="695"/>
      <c r="T66" s="695"/>
      <c r="U66" s="696"/>
      <c r="V66" s="694" t="s">
        <v>368</v>
      </c>
      <c r="W66" s="695"/>
      <c r="X66" s="695"/>
      <c r="Y66" s="695"/>
      <c r="Z66" s="696"/>
      <c r="AA66" s="694" t="s">
        <v>369</v>
      </c>
      <c r="AB66" s="695"/>
      <c r="AC66" s="695"/>
      <c r="AD66" s="695"/>
      <c r="AE66" s="696"/>
      <c r="AF66" s="863" t="s">
        <v>370</v>
      </c>
      <c r="AG66" s="785"/>
      <c r="AH66" s="785"/>
      <c r="AI66" s="785"/>
      <c r="AJ66" s="864"/>
      <c r="AK66" s="694" t="s">
        <v>371</v>
      </c>
      <c r="AL66" s="718"/>
      <c r="AM66" s="718"/>
      <c r="AN66" s="718"/>
      <c r="AO66" s="719"/>
      <c r="AP66" s="694" t="s">
        <v>372</v>
      </c>
      <c r="AQ66" s="695"/>
      <c r="AR66" s="695"/>
      <c r="AS66" s="695"/>
      <c r="AT66" s="696"/>
      <c r="AU66" s="694" t="s">
        <v>373</v>
      </c>
      <c r="AV66" s="695"/>
      <c r="AW66" s="695"/>
      <c r="AX66" s="695"/>
      <c r="AY66" s="696"/>
      <c r="AZ66" s="694" t="s">
        <v>322</v>
      </c>
      <c r="BA66" s="695"/>
      <c r="BB66" s="695"/>
      <c r="BC66" s="695"/>
      <c r="BD66" s="706"/>
      <c r="BE66" s="209"/>
      <c r="BF66" s="209"/>
      <c r="BG66" s="209"/>
      <c r="BH66" s="209"/>
      <c r="BI66" s="209"/>
      <c r="BJ66" s="209"/>
      <c r="BK66" s="209"/>
      <c r="BL66" s="209"/>
      <c r="BM66" s="209"/>
      <c r="BN66" s="209"/>
      <c r="BO66" s="209"/>
      <c r="BP66" s="209"/>
      <c r="BQ66" s="206">
        <v>60</v>
      </c>
      <c r="BR66" s="211"/>
      <c r="BS66" s="874"/>
      <c r="BT66" s="875"/>
      <c r="BU66" s="875"/>
      <c r="BV66" s="875"/>
      <c r="BW66" s="875"/>
      <c r="BX66" s="875"/>
      <c r="BY66" s="875"/>
      <c r="BZ66" s="875"/>
      <c r="CA66" s="875"/>
      <c r="CB66" s="875"/>
      <c r="CC66" s="875"/>
      <c r="CD66" s="875"/>
      <c r="CE66" s="875"/>
      <c r="CF66" s="875"/>
      <c r="CG66" s="876"/>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191"/>
    </row>
    <row r="67" spans="1:131" s="192" customFormat="1" ht="26.25" customHeight="1" thickBot="1">
      <c r="A67" s="720"/>
      <c r="B67" s="721"/>
      <c r="C67" s="721"/>
      <c r="D67" s="721"/>
      <c r="E67" s="721"/>
      <c r="F67" s="721"/>
      <c r="G67" s="721"/>
      <c r="H67" s="721"/>
      <c r="I67" s="721"/>
      <c r="J67" s="721"/>
      <c r="K67" s="721"/>
      <c r="L67" s="721"/>
      <c r="M67" s="721"/>
      <c r="N67" s="721"/>
      <c r="O67" s="721"/>
      <c r="P67" s="722"/>
      <c r="Q67" s="697"/>
      <c r="R67" s="698"/>
      <c r="S67" s="698"/>
      <c r="T67" s="698"/>
      <c r="U67" s="699"/>
      <c r="V67" s="697"/>
      <c r="W67" s="698"/>
      <c r="X67" s="698"/>
      <c r="Y67" s="698"/>
      <c r="Z67" s="699"/>
      <c r="AA67" s="697"/>
      <c r="AB67" s="698"/>
      <c r="AC67" s="698"/>
      <c r="AD67" s="698"/>
      <c r="AE67" s="699"/>
      <c r="AF67" s="865"/>
      <c r="AG67" s="788"/>
      <c r="AH67" s="788"/>
      <c r="AI67" s="788"/>
      <c r="AJ67" s="866"/>
      <c r="AK67" s="867"/>
      <c r="AL67" s="721"/>
      <c r="AM67" s="721"/>
      <c r="AN67" s="721"/>
      <c r="AO67" s="722"/>
      <c r="AP67" s="697"/>
      <c r="AQ67" s="698"/>
      <c r="AR67" s="698"/>
      <c r="AS67" s="698"/>
      <c r="AT67" s="699"/>
      <c r="AU67" s="697"/>
      <c r="AV67" s="698"/>
      <c r="AW67" s="698"/>
      <c r="AX67" s="698"/>
      <c r="AY67" s="699"/>
      <c r="AZ67" s="697"/>
      <c r="BA67" s="698"/>
      <c r="BB67" s="698"/>
      <c r="BC67" s="698"/>
      <c r="BD67" s="707"/>
      <c r="BE67" s="209"/>
      <c r="BF67" s="209"/>
      <c r="BG67" s="209"/>
      <c r="BH67" s="209"/>
      <c r="BI67" s="209"/>
      <c r="BJ67" s="209"/>
      <c r="BK67" s="209"/>
      <c r="BL67" s="209"/>
      <c r="BM67" s="209"/>
      <c r="BN67" s="209"/>
      <c r="BO67" s="209"/>
      <c r="BP67" s="209"/>
      <c r="BQ67" s="206">
        <v>61</v>
      </c>
      <c r="BR67" s="211"/>
      <c r="BS67" s="874"/>
      <c r="BT67" s="875"/>
      <c r="BU67" s="875"/>
      <c r="BV67" s="875"/>
      <c r="BW67" s="875"/>
      <c r="BX67" s="875"/>
      <c r="BY67" s="875"/>
      <c r="BZ67" s="875"/>
      <c r="CA67" s="875"/>
      <c r="CB67" s="875"/>
      <c r="CC67" s="875"/>
      <c r="CD67" s="875"/>
      <c r="CE67" s="875"/>
      <c r="CF67" s="875"/>
      <c r="CG67" s="876"/>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191"/>
    </row>
    <row r="68" spans="1:131" s="192" customFormat="1" ht="26.25" customHeight="1" thickTop="1">
      <c r="A68" s="203">
        <v>1</v>
      </c>
      <c r="B68" s="883" t="s">
        <v>538</v>
      </c>
      <c r="C68" s="797"/>
      <c r="D68" s="797"/>
      <c r="E68" s="797"/>
      <c r="F68" s="797"/>
      <c r="G68" s="797"/>
      <c r="H68" s="797"/>
      <c r="I68" s="797"/>
      <c r="J68" s="797"/>
      <c r="K68" s="797"/>
      <c r="L68" s="797"/>
      <c r="M68" s="797"/>
      <c r="N68" s="797"/>
      <c r="O68" s="797"/>
      <c r="P68" s="884"/>
      <c r="Q68" s="885">
        <v>7434</v>
      </c>
      <c r="R68" s="878"/>
      <c r="S68" s="878"/>
      <c r="T68" s="878"/>
      <c r="U68" s="879"/>
      <c r="V68" s="877">
        <v>8203</v>
      </c>
      <c r="W68" s="878"/>
      <c r="X68" s="878"/>
      <c r="Y68" s="878"/>
      <c r="Z68" s="879"/>
      <c r="AA68" s="877">
        <v>-769</v>
      </c>
      <c r="AB68" s="878"/>
      <c r="AC68" s="878"/>
      <c r="AD68" s="878"/>
      <c r="AE68" s="879"/>
      <c r="AF68" s="877">
        <v>2189</v>
      </c>
      <c r="AG68" s="878"/>
      <c r="AH68" s="878"/>
      <c r="AI68" s="878"/>
      <c r="AJ68" s="879"/>
      <c r="AK68" s="877" t="s">
        <v>540</v>
      </c>
      <c r="AL68" s="878"/>
      <c r="AM68" s="878"/>
      <c r="AN68" s="878"/>
      <c r="AO68" s="879"/>
      <c r="AP68" s="877">
        <v>6761</v>
      </c>
      <c r="AQ68" s="878"/>
      <c r="AR68" s="878"/>
      <c r="AS68" s="878"/>
      <c r="AT68" s="879"/>
      <c r="AU68" s="877">
        <v>2564</v>
      </c>
      <c r="AV68" s="878"/>
      <c r="AW68" s="878"/>
      <c r="AX68" s="878"/>
      <c r="AY68" s="879"/>
      <c r="AZ68" s="880" t="s">
        <v>548</v>
      </c>
      <c r="BA68" s="881"/>
      <c r="BB68" s="881"/>
      <c r="BC68" s="881"/>
      <c r="BD68" s="882"/>
      <c r="BE68" s="209"/>
      <c r="BF68" s="209"/>
      <c r="BG68" s="209"/>
      <c r="BH68" s="209"/>
      <c r="BI68" s="209"/>
      <c r="BJ68" s="209"/>
      <c r="BK68" s="209"/>
      <c r="BL68" s="209"/>
      <c r="BM68" s="209"/>
      <c r="BN68" s="209"/>
      <c r="BO68" s="209"/>
      <c r="BP68" s="209"/>
      <c r="BQ68" s="206">
        <v>62</v>
      </c>
      <c r="BR68" s="211"/>
      <c r="BS68" s="874"/>
      <c r="BT68" s="875"/>
      <c r="BU68" s="875"/>
      <c r="BV68" s="875"/>
      <c r="BW68" s="875"/>
      <c r="BX68" s="875"/>
      <c r="BY68" s="875"/>
      <c r="BZ68" s="875"/>
      <c r="CA68" s="875"/>
      <c r="CB68" s="875"/>
      <c r="CC68" s="875"/>
      <c r="CD68" s="875"/>
      <c r="CE68" s="875"/>
      <c r="CF68" s="875"/>
      <c r="CG68" s="876"/>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191"/>
    </row>
    <row r="69" spans="1:131" s="192" customFormat="1" ht="26.25" customHeight="1">
      <c r="A69" s="205">
        <v>2</v>
      </c>
      <c r="B69" s="886" t="s">
        <v>539</v>
      </c>
      <c r="C69" s="820"/>
      <c r="D69" s="820"/>
      <c r="E69" s="820"/>
      <c r="F69" s="820"/>
      <c r="G69" s="820"/>
      <c r="H69" s="820"/>
      <c r="I69" s="820"/>
      <c r="J69" s="820"/>
      <c r="K69" s="820"/>
      <c r="L69" s="820"/>
      <c r="M69" s="820"/>
      <c r="N69" s="820"/>
      <c r="O69" s="820"/>
      <c r="P69" s="887"/>
      <c r="Q69" s="889">
        <v>1913</v>
      </c>
      <c r="R69" s="890"/>
      <c r="S69" s="890"/>
      <c r="T69" s="890"/>
      <c r="U69" s="891"/>
      <c r="V69" s="892">
        <v>1851</v>
      </c>
      <c r="W69" s="890"/>
      <c r="X69" s="890"/>
      <c r="Y69" s="890"/>
      <c r="Z69" s="891"/>
      <c r="AA69" s="892">
        <v>62</v>
      </c>
      <c r="AB69" s="890"/>
      <c r="AC69" s="890"/>
      <c r="AD69" s="890"/>
      <c r="AE69" s="891"/>
      <c r="AF69" s="892">
        <v>62</v>
      </c>
      <c r="AG69" s="890"/>
      <c r="AH69" s="890"/>
      <c r="AI69" s="890"/>
      <c r="AJ69" s="891"/>
      <c r="AK69" s="892" t="s">
        <v>540</v>
      </c>
      <c r="AL69" s="890"/>
      <c r="AM69" s="890"/>
      <c r="AN69" s="890"/>
      <c r="AO69" s="891"/>
      <c r="AP69" s="892">
        <v>131</v>
      </c>
      <c r="AQ69" s="890"/>
      <c r="AR69" s="890"/>
      <c r="AS69" s="890"/>
      <c r="AT69" s="891"/>
      <c r="AU69" s="892">
        <v>1</v>
      </c>
      <c r="AV69" s="890"/>
      <c r="AW69" s="890"/>
      <c r="AX69" s="890"/>
      <c r="AY69" s="891"/>
      <c r="AZ69" s="893"/>
      <c r="BA69" s="894"/>
      <c r="BB69" s="894"/>
      <c r="BC69" s="894"/>
      <c r="BD69" s="895"/>
      <c r="BE69" s="209"/>
      <c r="BF69" s="209"/>
      <c r="BG69" s="209"/>
      <c r="BH69" s="209"/>
      <c r="BI69" s="209"/>
      <c r="BJ69" s="209"/>
      <c r="BK69" s="209"/>
      <c r="BL69" s="209"/>
      <c r="BM69" s="209"/>
      <c r="BN69" s="209"/>
      <c r="BO69" s="209"/>
      <c r="BP69" s="209"/>
      <c r="BQ69" s="206">
        <v>63</v>
      </c>
      <c r="BR69" s="211"/>
      <c r="BS69" s="874"/>
      <c r="BT69" s="875"/>
      <c r="BU69" s="875"/>
      <c r="BV69" s="875"/>
      <c r="BW69" s="875"/>
      <c r="BX69" s="875"/>
      <c r="BY69" s="875"/>
      <c r="BZ69" s="875"/>
      <c r="CA69" s="875"/>
      <c r="CB69" s="875"/>
      <c r="CC69" s="875"/>
      <c r="CD69" s="875"/>
      <c r="CE69" s="875"/>
      <c r="CF69" s="875"/>
      <c r="CG69" s="876"/>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191"/>
    </row>
    <row r="70" spans="1:131" s="192" customFormat="1" ht="26.25" customHeight="1">
      <c r="A70" s="205">
        <v>3</v>
      </c>
      <c r="B70" s="886"/>
      <c r="C70" s="820"/>
      <c r="D70" s="820"/>
      <c r="E70" s="820"/>
      <c r="F70" s="820"/>
      <c r="G70" s="820"/>
      <c r="H70" s="820"/>
      <c r="I70" s="820"/>
      <c r="J70" s="820"/>
      <c r="K70" s="820"/>
      <c r="L70" s="820"/>
      <c r="M70" s="820"/>
      <c r="N70" s="820"/>
      <c r="O70" s="820"/>
      <c r="P70" s="887"/>
      <c r="Q70" s="888"/>
      <c r="R70" s="833"/>
      <c r="S70" s="833"/>
      <c r="T70" s="833"/>
      <c r="U70" s="833"/>
      <c r="V70" s="833"/>
      <c r="W70" s="833"/>
      <c r="X70" s="833"/>
      <c r="Y70" s="833"/>
      <c r="Z70" s="833"/>
      <c r="AA70" s="833"/>
      <c r="AB70" s="833"/>
      <c r="AC70" s="833"/>
      <c r="AD70" s="833"/>
      <c r="AE70" s="833"/>
      <c r="AF70" s="833"/>
      <c r="AG70" s="833"/>
      <c r="AH70" s="833"/>
      <c r="AI70" s="833"/>
      <c r="AJ70" s="833"/>
      <c r="AK70" s="833"/>
      <c r="AL70" s="833"/>
      <c r="AM70" s="833"/>
      <c r="AN70" s="833"/>
      <c r="AO70" s="833"/>
      <c r="AP70" s="833"/>
      <c r="AQ70" s="833"/>
      <c r="AR70" s="833"/>
      <c r="AS70" s="833"/>
      <c r="AT70" s="833"/>
      <c r="AU70" s="833"/>
      <c r="AV70" s="833"/>
      <c r="AW70" s="833"/>
      <c r="AX70" s="833"/>
      <c r="AY70" s="833"/>
      <c r="AZ70" s="896"/>
      <c r="BA70" s="896"/>
      <c r="BB70" s="896"/>
      <c r="BC70" s="896"/>
      <c r="BD70" s="897"/>
      <c r="BE70" s="209"/>
      <c r="BF70" s="209"/>
      <c r="BG70" s="209"/>
      <c r="BH70" s="209"/>
      <c r="BI70" s="209"/>
      <c r="BJ70" s="209"/>
      <c r="BK70" s="209"/>
      <c r="BL70" s="209"/>
      <c r="BM70" s="209"/>
      <c r="BN70" s="209"/>
      <c r="BO70" s="209"/>
      <c r="BP70" s="209"/>
      <c r="BQ70" s="206">
        <v>64</v>
      </c>
      <c r="BR70" s="211"/>
      <c r="BS70" s="874"/>
      <c r="BT70" s="875"/>
      <c r="BU70" s="875"/>
      <c r="BV70" s="875"/>
      <c r="BW70" s="875"/>
      <c r="BX70" s="875"/>
      <c r="BY70" s="875"/>
      <c r="BZ70" s="875"/>
      <c r="CA70" s="875"/>
      <c r="CB70" s="875"/>
      <c r="CC70" s="875"/>
      <c r="CD70" s="875"/>
      <c r="CE70" s="875"/>
      <c r="CF70" s="875"/>
      <c r="CG70" s="876"/>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191"/>
    </row>
    <row r="71" spans="1:131" s="192" customFormat="1" ht="26.25" customHeight="1">
      <c r="A71" s="205">
        <v>4</v>
      </c>
      <c r="B71" s="886"/>
      <c r="C71" s="820"/>
      <c r="D71" s="820"/>
      <c r="E71" s="820"/>
      <c r="F71" s="820"/>
      <c r="G71" s="820"/>
      <c r="H71" s="820"/>
      <c r="I71" s="820"/>
      <c r="J71" s="820"/>
      <c r="K71" s="820"/>
      <c r="L71" s="820"/>
      <c r="M71" s="820"/>
      <c r="N71" s="820"/>
      <c r="O71" s="820"/>
      <c r="P71" s="887"/>
      <c r="Q71" s="888"/>
      <c r="R71" s="833"/>
      <c r="S71" s="833"/>
      <c r="T71" s="833"/>
      <c r="U71" s="833"/>
      <c r="V71" s="833"/>
      <c r="W71" s="833"/>
      <c r="X71" s="833"/>
      <c r="Y71" s="833"/>
      <c r="Z71" s="833"/>
      <c r="AA71" s="833"/>
      <c r="AB71" s="833"/>
      <c r="AC71" s="833"/>
      <c r="AD71" s="833"/>
      <c r="AE71" s="833"/>
      <c r="AF71" s="833"/>
      <c r="AG71" s="833"/>
      <c r="AH71" s="833"/>
      <c r="AI71" s="833"/>
      <c r="AJ71" s="833"/>
      <c r="AK71" s="833"/>
      <c r="AL71" s="833"/>
      <c r="AM71" s="833"/>
      <c r="AN71" s="833"/>
      <c r="AO71" s="833"/>
      <c r="AP71" s="833"/>
      <c r="AQ71" s="833"/>
      <c r="AR71" s="833"/>
      <c r="AS71" s="833"/>
      <c r="AT71" s="833"/>
      <c r="AU71" s="833"/>
      <c r="AV71" s="833"/>
      <c r="AW71" s="833"/>
      <c r="AX71" s="833"/>
      <c r="AY71" s="833"/>
      <c r="AZ71" s="896"/>
      <c r="BA71" s="896"/>
      <c r="BB71" s="896"/>
      <c r="BC71" s="896"/>
      <c r="BD71" s="897"/>
      <c r="BE71" s="209"/>
      <c r="BF71" s="209"/>
      <c r="BG71" s="209"/>
      <c r="BH71" s="209"/>
      <c r="BI71" s="209"/>
      <c r="BJ71" s="209"/>
      <c r="BK71" s="209"/>
      <c r="BL71" s="209"/>
      <c r="BM71" s="209"/>
      <c r="BN71" s="209"/>
      <c r="BO71" s="209"/>
      <c r="BP71" s="209"/>
      <c r="BQ71" s="206">
        <v>65</v>
      </c>
      <c r="BR71" s="211"/>
      <c r="BS71" s="874"/>
      <c r="BT71" s="875"/>
      <c r="BU71" s="875"/>
      <c r="BV71" s="875"/>
      <c r="BW71" s="875"/>
      <c r="BX71" s="875"/>
      <c r="BY71" s="875"/>
      <c r="BZ71" s="875"/>
      <c r="CA71" s="875"/>
      <c r="CB71" s="875"/>
      <c r="CC71" s="875"/>
      <c r="CD71" s="875"/>
      <c r="CE71" s="875"/>
      <c r="CF71" s="875"/>
      <c r="CG71" s="876"/>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191"/>
    </row>
    <row r="72" spans="1:131" s="192" customFormat="1" ht="26.25" customHeight="1">
      <c r="A72" s="205">
        <v>5</v>
      </c>
      <c r="B72" s="886"/>
      <c r="C72" s="820"/>
      <c r="D72" s="820"/>
      <c r="E72" s="820"/>
      <c r="F72" s="820"/>
      <c r="G72" s="820"/>
      <c r="H72" s="820"/>
      <c r="I72" s="820"/>
      <c r="J72" s="820"/>
      <c r="K72" s="820"/>
      <c r="L72" s="820"/>
      <c r="M72" s="820"/>
      <c r="N72" s="820"/>
      <c r="O72" s="820"/>
      <c r="P72" s="887"/>
      <c r="Q72" s="888"/>
      <c r="R72" s="833"/>
      <c r="S72" s="833"/>
      <c r="T72" s="833"/>
      <c r="U72" s="833"/>
      <c r="V72" s="833"/>
      <c r="W72" s="833"/>
      <c r="X72" s="833"/>
      <c r="Y72" s="833"/>
      <c r="Z72" s="833"/>
      <c r="AA72" s="833"/>
      <c r="AB72" s="833"/>
      <c r="AC72" s="833"/>
      <c r="AD72" s="833"/>
      <c r="AE72" s="833"/>
      <c r="AF72" s="833"/>
      <c r="AG72" s="833"/>
      <c r="AH72" s="833"/>
      <c r="AI72" s="833"/>
      <c r="AJ72" s="833"/>
      <c r="AK72" s="833"/>
      <c r="AL72" s="833"/>
      <c r="AM72" s="833"/>
      <c r="AN72" s="833"/>
      <c r="AO72" s="833"/>
      <c r="AP72" s="833"/>
      <c r="AQ72" s="833"/>
      <c r="AR72" s="833"/>
      <c r="AS72" s="833"/>
      <c r="AT72" s="833"/>
      <c r="AU72" s="833"/>
      <c r="AV72" s="833"/>
      <c r="AW72" s="833"/>
      <c r="AX72" s="833"/>
      <c r="AY72" s="833"/>
      <c r="AZ72" s="896"/>
      <c r="BA72" s="896"/>
      <c r="BB72" s="896"/>
      <c r="BC72" s="896"/>
      <c r="BD72" s="897"/>
      <c r="BE72" s="209"/>
      <c r="BF72" s="209"/>
      <c r="BG72" s="209"/>
      <c r="BH72" s="209"/>
      <c r="BI72" s="209"/>
      <c r="BJ72" s="209"/>
      <c r="BK72" s="209"/>
      <c r="BL72" s="209"/>
      <c r="BM72" s="209"/>
      <c r="BN72" s="209"/>
      <c r="BO72" s="209"/>
      <c r="BP72" s="209"/>
      <c r="BQ72" s="206">
        <v>66</v>
      </c>
      <c r="BR72" s="211"/>
      <c r="BS72" s="874"/>
      <c r="BT72" s="875"/>
      <c r="BU72" s="875"/>
      <c r="BV72" s="875"/>
      <c r="BW72" s="875"/>
      <c r="BX72" s="875"/>
      <c r="BY72" s="875"/>
      <c r="BZ72" s="875"/>
      <c r="CA72" s="875"/>
      <c r="CB72" s="875"/>
      <c r="CC72" s="875"/>
      <c r="CD72" s="875"/>
      <c r="CE72" s="875"/>
      <c r="CF72" s="875"/>
      <c r="CG72" s="876"/>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191"/>
    </row>
    <row r="73" spans="1:131" s="192" customFormat="1" ht="26.25" customHeight="1">
      <c r="A73" s="205">
        <v>6</v>
      </c>
      <c r="B73" s="886"/>
      <c r="C73" s="820"/>
      <c r="D73" s="820"/>
      <c r="E73" s="820"/>
      <c r="F73" s="820"/>
      <c r="G73" s="820"/>
      <c r="H73" s="820"/>
      <c r="I73" s="820"/>
      <c r="J73" s="820"/>
      <c r="K73" s="820"/>
      <c r="L73" s="820"/>
      <c r="M73" s="820"/>
      <c r="N73" s="820"/>
      <c r="O73" s="820"/>
      <c r="P73" s="887"/>
      <c r="Q73" s="888"/>
      <c r="R73" s="833"/>
      <c r="S73" s="833"/>
      <c r="T73" s="833"/>
      <c r="U73" s="833"/>
      <c r="V73" s="833"/>
      <c r="W73" s="833"/>
      <c r="X73" s="833"/>
      <c r="Y73" s="833"/>
      <c r="Z73" s="833"/>
      <c r="AA73" s="833"/>
      <c r="AB73" s="833"/>
      <c r="AC73" s="833"/>
      <c r="AD73" s="833"/>
      <c r="AE73" s="833"/>
      <c r="AF73" s="833"/>
      <c r="AG73" s="833"/>
      <c r="AH73" s="833"/>
      <c r="AI73" s="833"/>
      <c r="AJ73" s="833"/>
      <c r="AK73" s="833"/>
      <c r="AL73" s="833"/>
      <c r="AM73" s="833"/>
      <c r="AN73" s="833"/>
      <c r="AO73" s="833"/>
      <c r="AP73" s="833"/>
      <c r="AQ73" s="833"/>
      <c r="AR73" s="833"/>
      <c r="AS73" s="833"/>
      <c r="AT73" s="833"/>
      <c r="AU73" s="833"/>
      <c r="AV73" s="833"/>
      <c r="AW73" s="833"/>
      <c r="AX73" s="833"/>
      <c r="AY73" s="833"/>
      <c r="AZ73" s="896"/>
      <c r="BA73" s="896"/>
      <c r="BB73" s="896"/>
      <c r="BC73" s="896"/>
      <c r="BD73" s="897"/>
      <c r="BE73" s="209"/>
      <c r="BF73" s="209"/>
      <c r="BG73" s="209"/>
      <c r="BH73" s="209"/>
      <c r="BI73" s="209"/>
      <c r="BJ73" s="209"/>
      <c r="BK73" s="209"/>
      <c r="BL73" s="209"/>
      <c r="BM73" s="209"/>
      <c r="BN73" s="209"/>
      <c r="BO73" s="209"/>
      <c r="BP73" s="209"/>
      <c r="BQ73" s="206">
        <v>67</v>
      </c>
      <c r="BR73" s="211"/>
      <c r="BS73" s="874"/>
      <c r="BT73" s="875"/>
      <c r="BU73" s="875"/>
      <c r="BV73" s="875"/>
      <c r="BW73" s="875"/>
      <c r="BX73" s="875"/>
      <c r="BY73" s="875"/>
      <c r="BZ73" s="875"/>
      <c r="CA73" s="875"/>
      <c r="CB73" s="875"/>
      <c r="CC73" s="875"/>
      <c r="CD73" s="875"/>
      <c r="CE73" s="875"/>
      <c r="CF73" s="875"/>
      <c r="CG73" s="876"/>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191"/>
    </row>
    <row r="74" spans="1:131" s="192" customFormat="1" ht="26.25" customHeight="1">
      <c r="A74" s="205">
        <v>7</v>
      </c>
      <c r="B74" s="886"/>
      <c r="C74" s="820"/>
      <c r="D74" s="820"/>
      <c r="E74" s="820"/>
      <c r="F74" s="820"/>
      <c r="G74" s="820"/>
      <c r="H74" s="820"/>
      <c r="I74" s="820"/>
      <c r="J74" s="820"/>
      <c r="K74" s="820"/>
      <c r="L74" s="820"/>
      <c r="M74" s="820"/>
      <c r="N74" s="820"/>
      <c r="O74" s="820"/>
      <c r="P74" s="887"/>
      <c r="Q74" s="888"/>
      <c r="R74" s="833"/>
      <c r="S74" s="833"/>
      <c r="T74" s="833"/>
      <c r="U74" s="833"/>
      <c r="V74" s="833"/>
      <c r="W74" s="833"/>
      <c r="X74" s="833"/>
      <c r="Y74" s="833"/>
      <c r="Z74" s="833"/>
      <c r="AA74" s="833"/>
      <c r="AB74" s="833"/>
      <c r="AC74" s="833"/>
      <c r="AD74" s="833"/>
      <c r="AE74" s="833"/>
      <c r="AF74" s="833"/>
      <c r="AG74" s="833"/>
      <c r="AH74" s="833"/>
      <c r="AI74" s="833"/>
      <c r="AJ74" s="833"/>
      <c r="AK74" s="833"/>
      <c r="AL74" s="833"/>
      <c r="AM74" s="833"/>
      <c r="AN74" s="833"/>
      <c r="AO74" s="833"/>
      <c r="AP74" s="833"/>
      <c r="AQ74" s="833"/>
      <c r="AR74" s="833"/>
      <c r="AS74" s="833"/>
      <c r="AT74" s="833"/>
      <c r="AU74" s="833"/>
      <c r="AV74" s="833"/>
      <c r="AW74" s="833"/>
      <c r="AX74" s="833"/>
      <c r="AY74" s="833"/>
      <c r="AZ74" s="896"/>
      <c r="BA74" s="896"/>
      <c r="BB74" s="896"/>
      <c r="BC74" s="896"/>
      <c r="BD74" s="897"/>
      <c r="BE74" s="209"/>
      <c r="BF74" s="209"/>
      <c r="BG74" s="209"/>
      <c r="BH74" s="209"/>
      <c r="BI74" s="209"/>
      <c r="BJ74" s="209"/>
      <c r="BK74" s="209"/>
      <c r="BL74" s="209"/>
      <c r="BM74" s="209"/>
      <c r="BN74" s="209"/>
      <c r="BO74" s="209"/>
      <c r="BP74" s="209"/>
      <c r="BQ74" s="206">
        <v>68</v>
      </c>
      <c r="BR74" s="211"/>
      <c r="BS74" s="874"/>
      <c r="BT74" s="875"/>
      <c r="BU74" s="875"/>
      <c r="BV74" s="875"/>
      <c r="BW74" s="875"/>
      <c r="BX74" s="875"/>
      <c r="BY74" s="875"/>
      <c r="BZ74" s="875"/>
      <c r="CA74" s="875"/>
      <c r="CB74" s="875"/>
      <c r="CC74" s="875"/>
      <c r="CD74" s="875"/>
      <c r="CE74" s="875"/>
      <c r="CF74" s="875"/>
      <c r="CG74" s="876"/>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191"/>
    </row>
    <row r="75" spans="1:131" s="192" customFormat="1" ht="26.25" customHeight="1">
      <c r="A75" s="205">
        <v>8</v>
      </c>
      <c r="B75" s="886"/>
      <c r="C75" s="820"/>
      <c r="D75" s="820"/>
      <c r="E75" s="820"/>
      <c r="F75" s="820"/>
      <c r="G75" s="820"/>
      <c r="H75" s="820"/>
      <c r="I75" s="820"/>
      <c r="J75" s="820"/>
      <c r="K75" s="820"/>
      <c r="L75" s="820"/>
      <c r="M75" s="820"/>
      <c r="N75" s="820"/>
      <c r="O75" s="820"/>
      <c r="P75" s="887"/>
      <c r="Q75" s="898"/>
      <c r="R75" s="825"/>
      <c r="S75" s="825"/>
      <c r="T75" s="825"/>
      <c r="U75" s="826"/>
      <c r="V75" s="827"/>
      <c r="W75" s="825"/>
      <c r="X75" s="825"/>
      <c r="Y75" s="825"/>
      <c r="Z75" s="826"/>
      <c r="AA75" s="827"/>
      <c r="AB75" s="825"/>
      <c r="AC75" s="825"/>
      <c r="AD75" s="825"/>
      <c r="AE75" s="826"/>
      <c r="AF75" s="827"/>
      <c r="AG75" s="825"/>
      <c r="AH75" s="825"/>
      <c r="AI75" s="825"/>
      <c r="AJ75" s="826"/>
      <c r="AK75" s="827"/>
      <c r="AL75" s="825"/>
      <c r="AM75" s="825"/>
      <c r="AN75" s="825"/>
      <c r="AO75" s="826"/>
      <c r="AP75" s="827"/>
      <c r="AQ75" s="825"/>
      <c r="AR75" s="825"/>
      <c r="AS75" s="825"/>
      <c r="AT75" s="826"/>
      <c r="AU75" s="827"/>
      <c r="AV75" s="825"/>
      <c r="AW75" s="825"/>
      <c r="AX75" s="825"/>
      <c r="AY75" s="826"/>
      <c r="AZ75" s="896"/>
      <c r="BA75" s="896"/>
      <c r="BB75" s="896"/>
      <c r="BC75" s="896"/>
      <c r="BD75" s="897"/>
      <c r="BE75" s="209"/>
      <c r="BF75" s="209"/>
      <c r="BG75" s="209"/>
      <c r="BH75" s="209"/>
      <c r="BI75" s="209"/>
      <c r="BJ75" s="209"/>
      <c r="BK75" s="209"/>
      <c r="BL75" s="209"/>
      <c r="BM75" s="209"/>
      <c r="BN75" s="209"/>
      <c r="BO75" s="209"/>
      <c r="BP75" s="209"/>
      <c r="BQ75" s="206">
        <v>69</v>
      </c>
      <c r="BR75" s="211"/>
      <c r="BS75" s="874"/>
      <c r="BT75" s="875"/>
      <c r="BU75" s="875"/>
      <c r="BV75" s="875"/>
      <c r="BW75" s="875"/>
      <c r="BX75" s="875"/>
      <c r="BY75" s="875"/>
      <c r="BZ75" s="875"/>
      <c r="CA75" s="875"/>
      <c r="CB75" s="875"/>
      <c r="CC75" s="875"/>
      <c r="CD75" s="875"/>
      <c r="CE75" s="875"/>
      <c r="CF75" s="875"/>
      <c r="CG75" s="876"/>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191"/>
    </row>
    <row r="76" spans="1:131" s="192" customFormat="1" ht="26.25" customHeight="1">
      <c r="A76" s="205">
        <v>9</v>
      </c>
      <c r="B76" s="886"/>
      <c r="C76" s="820"/>
      <c r="D76" s="820"/>
      <c r="E76" s="820"/>
      <c r="F76" s="820"/>
      <c r="G76" s="820"/>
      <c r="H76" s="820"/>
      <c r="I76" s="820"/>
      <c r="J76" s="820"/>
      <c r="K76" s="820"/>
      <c r="L76" s="820"/>
      <c r="M76" s="820"/>
      <c r="N76" s="820"/>
      <c r="O76" s="820"/>
      <c r="P76" s="887"/>
      <c r="Q76" s="898"/>
      <c r="R76" s="825"/>
      <c r="S76" s="825"/>
      <c r="T76" s="825"/>
      <c r="U76" s="826"/>
      <c r="V76" s="827"/>
      <c r="W76" s="825"/>
      <c r="X76" s="825"/>
      <c r="Y76" s="825"/>
      <c r="Z76" s="826"/>
      <c r="AA76" s="827"/>
      <c r="AB76" s="825"/>
      <c r="AC76" s="825"/>
      <c r="AD76" s="825"/>
      <c r="AE76" s="826"/>
      <c r="AF76" s="827"/>
      <c r="AG76" s="825"/>
      <c r="AH76" s="825"/>
      <c r="AI76" s="825"/>
      <c r="AJ76" s="826"/>
      <c r="AK76" s="827"/>
      <c r="AL76" s="825"/>
      <c r="AM76" s="825"/>
      <c r="AN76" s="825"/>
      <c r="AO76" s="826"/>
      <c r="AP76" s="827"/>
      <c r="AQ76" s="825"/>
      <c r="AR76" s="825"/>
      <c r="AS76" s="825"/>
      <c r="AT76" s="826"/>
      <c r="AU76" s="827"/>
      <c r="AV76" s="825"/>
      <c r="AW76" s="825"/>
      <c r="AX76" s="825"/>
      <c r="AY76" s="826"/>
      <c r="AZ76" s="896"/>
      <c r="BA76" s="896"/>
      <c r="BB76" s="896"/>
      <c r="BC76" s="896"/>
      <c r="BD76" s="897"/>
      <c r="BE76" s="209"/>
      <c r="BF76" s="209"/>
      <c r="BG76" s="209"/>
      <c r="BH76" s="209"/>
      <c r="BI76" s="209"/>
      <c r="BJ76" s="209"/>
      <c r="BK76" s="209"/>
      <c r="BL76" s="209"/>
      <c r="BM76" s="209"/>
      <c r="BN76" s="209"/>
      <c r="BO76" s="209"/>
      <c r="BP76" s="209"/>
      <c r="BQ76" s="206">
        <v>70</v>
      </c>
      <c r="BR76" s="211"/>
      <c r="BS76" s="874"/>
      <c r="BT76" s="875"/>
      <c r="BU76" s="875"/>
      <c r="BV76" s="875"/>
      <c r="BW76" s="875"/>
      <c r="BX76" s="875"/>
      <c r="BY76" s="875"/>
      <c r="BZ76" s="875"/>
      <c r="CA76" s="875"/>
      <c r="CB76" s="875"/>
      <c r="CC76" s="875"/>
      <c r="CD76" s="875"/>
      <c r="CE76" s="875"/>
      <c r="CF76" s="875"/>
      <c r="CG76" s="876"/>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191"/>
    </row>
    <row r="77" spans="1:131" s="192" customFormat="1" ht="26.25" customHeight="1">
      <c r="A77" s="205">
        <v>10</v>
      </c>
      <c r="B77" s="886"/>
      <c r="C77" s="820"/>
      <c r="D77" s="820"/>
      <c r="E77" s="820"/>
      <c r="F77" s="820"/>
      <c r="G77" s="820"/>
      <c r="H77" s="820"/>
      <c r="I77" s="820"/>
      <c r="J77" s="820"/>
      <c r="K77" s="820"/>
      <c r="L77" s="820"/>
      <c r="M77" s="820"/>
      <c r="N77" s="820"/>
      <c r="O77" s="820"/>
      <c r="P77" s="887"/>
      <c r="Q77" s="898"/>
      <c r="R77" s="825"/>
      <c r="S77" s="825"/>
      <c r="T77" s="825"/>
      <c r="U77" s="826"/>
      <c r="V77" s="827"/>
      <c r="W77" s="825"/>
      <c r="X77" s="825"/>
      <c r="Y77" s="825"/>
      <c r="Z77" s="826"/>
      <c r="AA77" s="827"/>
      <c r="AB77" s="825"/>
      <c r="AC77" s="825"/>
      <c r="AD77" s="825"/>
      <c r="AE77" s="826"/>
      <c r="AF77" s="827"/>
      <c r="AG77" s="825"/>
      <c r="AH77" s="825"/>
      <c r="AI77" s="825"/>
      <c r="AJ77" s="826"/>
      <c r="AK77" s="827"/>
      <c r="AL77" s="825"/>
      <c r="AM77" s="825"/>
      <c r="AN77" s="825"/>
      <c r="AO77" s="826"/>
      <c r="AP77" s="827"/>
      <c r="AQ77" s="825"/>
      <c r="AR77" s="825"/>
      <c r="AS77" s="825"/>
      <c r="AT77" s="826"/>
      <c r="AU77" s="827"/>
      <c r="AV77" s="825"/>
      <c r="AW77" s="825"/>
      <c r="AX77" s="825"/>
      <c r="AY77" s="826"/>
      <c r="AZ77" s="896"/>
      <c r="BA77" s="896"/>
      <c r="BB77" s="896"/>
      <c r="BC77" s="896"/>
      <c r="BD77" s="897"/>
      <c r="BE77" s="209"/>
      <c r="BF77" s="209"/>
      <c r="BG77" s="209"/>
      <c r="BH77" s="209"/>
      <c r="BI77" s="209"/>
      <c r="BJ77" s="209"/>
      <c r="BK77" s="209"/>
      <c r="BL77" s="209"/>
      <c r="BM77" s="209"/>
      <c r="BN77" s="209"/>
      <c r="BO77" s="209"/>
      <c r="BP77" s="209"/>
      <c r="BQ77" s="206">
        <v>71</v>
      </c>
      <c r="BR77" s="211"/>
      <c r="BS77" s="874"/>
      <c r="BT77" s="875"/>
      <c r="BU77" s="875"/>
      <c r="BV77" s="875"/>
      <c r="BW77" s="875"/>
      <c r="BX77" s="875"/>
      <c r="BY77" s="875"/>
      <c r="BZ77" s="875"/>
      <c r="CA77" s="875"/>
      <c r="CB77" s="875"/>
      <c r="CC77" s="875"/>
      <c r="CD77" s="875"/>
      <c r="CE77" s="875"/>
      <c r="CF77" s="875"/>
      <c r="CG77" s="876"/>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191"/>
    </row>
    <row r="78" spans="1:131" s="192" customFormat="1" ht="26.25" customHeight="1">
      <c r="A78" s="205">
        <v>11</v>
      </c>
      <c r="B78" s="886"/>
      <c r="C78" s="820"/>
      <c r="D78" s="820"/>
      <c r="E78" s="820"/>
      <c r="F78" s="820"/>
      <c r="G78" s="820"/>
      <c r="H78" s="820"/>
      <c r="I78" s="820"/>
      <c r="J78" s="820"/>
      <c r="K78" s="820"/>
      <c r="L78" s="820"/>
      <c r="M78" s="820"/>
      <c r="N78" s="820"/>
      <c r="O78" s="820"/>
      <c r="P78" s="887"/>
      <c r="Q78" s="888"/>
      <c r="R78" s="833"/>
      <c r="S78" s="833"/>
      <c r="T78" s="833"/>
      <c r="U78" s="833"/>
      <c r="V78" s="833"/>
      <c r="W78" s="833"/>
      <c r="X78" s="833"/>
      <c r="Y78" s="833"/>
      <c r="Z78" s="833"/>
      <c r="AA78" s="833"/>
      <c r="AB78" s="833"/>
      <c r="AC78" s="833"/>
      <c r="AD78" s="833"/>
      <c r="AE78" s="833"/>
      <c r="AF78" s="833"/>
      <c r="AG78" s="833"/>
      <c r="AH78" s="833"/>
      <c r="AI78" s="833"/>
      <c r="AJ78" s="833"/>
      <c r="AK78" s="833"/>
      <c r="AL78" s="833"/>
      <c r="AM78" s="833"/>
      <c r="AN78" s="833"/>
      <c r="AO78" s="833"/>
      <c r="AP78" s="833"/>
      <c r="AQ78" s="833"/>
      <c r="AR78" s="833"/>
      <c r="AS78" s="833"/>
      <c r="AT78" s="833"/>
      <c r="AU78" s="833"/>
      <c r="AV78" s="833"/>
      <c r="AW78" s="833"/>
      <c r="AX78" s="833"/>
      <c r="AY78" s="833"/>
      <c r="AZ78" s="896"/>
      <c r="BA78" s="896"/>
      <c r="BB78" s="896"/>
      <c r="BC78" s="896"/>
      <c r="BD78" s="897"/>
      <c r="BE78" s="209"/>
      <c r="BF78" s="209"/>
      <c r="BG78" s="209"/>
      <c r="BH78" s="209"/>
      <c r="BI78" s="209"/>
      <c r="BJ78" s="212"/>
      <c r="BK78" s="212"/>
      <c r="BL78" s="212"/>
      <c r="BM78" s="212"/>
      <c r="BN78" s="212"/>
      <c r="BO78" s="209"/>
      <c r="BP78" s="209"/>
      <c r="BQ78" s="206">
        <v>72</v>
      </c>
      <c r="BR78" s="211"/>
      <c r="BS78" s="874"/>
      <c r="BT78" s="875"/>
      <c r="BU78" s="875"/>
      <c r="BV78" s="875"/>
      <c r="BW78" s="875"/>
      <c r="BX78" s="875"/>
      <c r="BY78" s="875"/>
      <c r="BZ78" s="875"/>
      <c r="CA78" s="875"/>
      <c r="CB78" s="875"/>
      <c r="CC78" s="875"/>
      <c r="CD78" s="875"/>
      <c r="CE78" s="875"/>
      <c r="CF78" s="875"/>
      <c r="CG78" s="876"/>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191"/>
    </row>
    <row r="79" spans="1:131" s="192" customFormat="1" ht="26.25" customHeight="1">
      <c r="A79" s="205">
        <v>12</v>
      </c>
      <c r="B79" s="886"/>
      <c r="C79" s="820"/>
      <c r="D79" s="820"/>
      <c r="E79" s="820"/>
      <c r="F79" s="820"/>
      <c r="G79" s="820"/>
      <c r="H79" s="820"/>
      <c r="I79" s="820"/>
      <c r="J79" s="820"/>
      <c r="K79" s="820"/>
      <c r="L79" s="820"/>
      <c r="M79" s="820"/>
      <c r="N79" s="820"/>
      <c r="O79" s="820"/>
      <c r="P79" s="887"/>
      <c r="Q79" s="888"/>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833"/>
      <c r="AP79" s="833"/>
      <c r="AQ79" s="833"/>
      <c r="AR79" s="833"/>
      <c r="AS79" s="833"/>
      <c r="AT79" s="833"/>
      <c r="AU79" s="833"/>
      <c r="AV79" s="833"/>
      <c r="AW79" s="833"/>
      <c r="AX79" s="833"/>
      <c r="AY79" s="833"/>
      <c r="AZ79" s="896"/>
      <c r="BA79" s="896"/>
      <c r="BB79" s="896"/>
      <c r="BC79" s="896"/>
      <c r="BD79" s="897"/>
      <c r="BE79" s="209"/>
      <c r="BF79" s="209"/>
      <c r="BG79" s="209"/>
      <c r="BH79" s="209"/>
      <c r="BI79" s="209"/>
      <c r="BJ79" s="212"/>
      <c r="BK79" s="212"/>
      <c r="BL79" s="212"/>
      <c r="BM79" s="212"/>
      <c r="BN79" s="212"/>
      <c r="BO79" s="209"/>
      <c r="BP79" s="209"/>
      <c r="BQ79" s="206">
        <v>73</v>
      </c>
      <c r="BR79" s="211"/>
      <c r="BS79" s="874"/>
      <c r="BT79" s="875"/>
      <c r="BU79" s="875"/>
      <c r="BV79" s="875"/>
      <c r="BW79" s="875"/>
      <c r="BX79" s="875"/>
      <c r="BY79" s="875"/>
      <c r="BZ79" s="875"/>
      <c r="CA79" s="875"/>
      <c r="CB79" s="875"/>
      <c r="CC79" s="875"/>
      <c r="CD79" s="875"/>
      <c r="CE79" s="875"/>
      <c r="CF79" s="875"/>
      <c r="CG79" s="876"/>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191"/>
    </row>
    <row r="80" spans="1:131" s="192" customFormat="1" ht="26.25" customHeight="1">
      <c r="A80" s="205">
        <v>13</v>
      </c>
      <c r="B80" s="886"/>
      <c r="C80" s="820"/>
      <c r="D80" s="820"/>
      <c r="E80" s="820"/>
      <c r="F80" s="820"/>
      <c r="G80" s="820"/>
      <c r="H80" s="820"/>
      <c r="I80" s="820"/>
      <c r="J80" s="820"/>
      <c r="K80" s="820"/>
      <c r="L80" s="820"/>
      <c r="M80" s="820"/>
      <c r="N80" s="820"/>
      <c r="O80" s="820"/>
      <c r="P80" s="887"/>
      <c r="Q80" s="888"/>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3"/>
      <c r="AY80" s="833"/>
      <c r="AZ80" s="896"/>
      <c r="BA80" s="896"/>
      <c r="BB80" s="896"/>
      <c r="BC80" s="896"/>
      <c r="BD80" s="897"/>
      <c r="BE80" s="209"/>
      <c r="BF80" s="209"/>
      <c r="BG80" s="209"/>
      <c r="BH80" s="209"/>
      <c r="BI80" s="209"/>
      <c r="BJ80" s="209"/>
      <c r="BK80" s="209"/>
      <c r="BL80" s="209"/>
      <c r="BM80" s="209"/>
      <c r="BN80" s="209"/>
      <c r="BO80" s="209"/>
      <c r="BP80" s="209"/>
      <c r="BQ80" s="206">
        <v>74</v>
      </c>
      <c r="BR80" s="211"/>
      <c r="BS80" s="874"/>
      <c r="BT80" s="875"/>
      <c r="BU80" s="875"/>
      <c r="BV80" s="875"/>
      <c r="BW80" s="875"/>
      <c r="BX80" s="875"/>
      <c r="BY80" s="875"/>
      <c r="BZ80" s="875"/>
      <c r="CA80" s="875"/>
      <c r="CB80" s="875"/>
      <c r="CC80" s="875"/>
      <c r="CD80" s="875"/>
      <c r="CE80" s="875"/>
      <c r="CF80" s="875"/>
      <c r="CG80" s="876"/>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191"/>
    </row>
    <row r="81" spans="1:131" s="192" customFormat="1" ht="26.25" customHeight="1">
      <c r="A81" s="205">
        <v>14</v>
      </c>
      <c r="B81" s="886"/>
      <c r="C81" s="820"/>
      <c r="D81" s="820"/>
      <c r="E81" s="820"/>
      <c r="F81" s="820"/>
      <c r="G81" s="820"/>
      <c r="H81" s="820"/>
      <c r="I81" s="820"/>
      <c r="J81" s="820"/>
      <c r="K81" s="820"/>
      <c r="L81" s="820"/>
      <c r="M81" s="820"/>
      <c r="N81" s="820"/>
      <c r="O81" s="820"/>
      <c r="P81" s="887"/>
      <c r="Q81" s="888"/>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833"/>
      <c r="AP81" s="833"/>
      <c r="AQ81" s="833"/>
      <c r="AR81" s="833"/>
      <c r="AS81" s="833"/>
      <c r="AT81" s="833"/>
      <c r="AU81" s="833"/>
      <c r="AV81" s="833"/>
      <c r="AW81" s="833"/>
      <c r="AX81" s="833"/>
      <c r="AY81" s="833"/>
      <c r="AZ81" s="896"/>
      <c r="BA81" s="896"/>
      <c r="BB81" s="896"/>
      <c r="BC81" s="896"/>
      <c r="BD81" s="897"/>
      <c r="BE81" s="209"/>
      <c r="BF81" s="209"/>
      <c r="BG81" s="209"/>
      <c r="BH81" s="209"/>
      <c r="BI81" s="209"/>
      <c r="BJ81" s="209"/>
      <c r="BK81" s="209"/>
      <c r="BL81" s="209"/>
      <c r="BM81" s="209"/>
      <c r="BN81" s="209"/>
      <c r="BO81" s="209"/>
      <c r="BP81" s="209"/>
      <c r="BQ81" s="206">
        <v>75</v>
      </c>
      <c r="BR81" s="211"/>
      <c r="BS81" s="874"/>
      <c r="BT81" s="875"/>
      <c r="BU81" s="875"/>
      <c r="BV81" s="875"/>
      <c r="BW81" s="875"/>
      <c r="BX81" s="875"/>
      <c r="BY81" s="875"/>
      <c r="BZ81" s="875"/>
      <c r="CA81" s="875"/>
      <c r="CB81" s="875"/>
      <c r="CC81" s="875"/>
      <c r="CD81" s="875"/>
      <c r="CE81" s="875"/>
      <c r="CF81" s="875"/>
      <c r="CG81" s="876"/>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191"/>
    </row>
    <row r="82" spans="1:131" s="192" customFormat="1" ht="26.25" customHeight="1">
      <c r="A82" s="205">
        <v>15</v>
      </c>
      <c r="B82" s="886"/>
      <c r="C82" s="820"/>
      <c r="D82" s="820"/>
      <c r="E82" s="820"/>
      <c r="F82" s="820"/>
      <c r="G82" s="820"/>
      <c r="H82" s="820"/>
      <c r="I82" s="820"/>
      <c r="J82" s="820"/>
      <c r="K82" s="820"/>
      <c r="L82" s="820"/>
      <c r="M82" s="820"/>
      <c r="N82" s="820"/>
      <c r="O82" s="820"/>
      <c r="P82" s="887"/>
      <c r="Q82" s="888"/>
      <c r="R82" s="833"/>
      <c r="S82" s="833"/>
      <c r="T82" s="833"/>
      <c r="U82" s="833"/>
      <c r="V82" s="833"/>
      <c r="W82" s="833"/>
      <c r="X82" s="833"/>
      <c r="Y82" s="833"/>
      <c r="Z82" s="833"/>
      <c r="AA82" s="833"/>
      <c r="AB82" s="833"/>
      <c r="AC82" s="833"/>
      <c r="AD82" s="833"/>
      <c r="AE82" s="833"/>
      <c r="AF82" s="833"/>
      <c r="AG82" s="833"/>
      <c r="AH82" s="833"/>
      <c r="AI82" s="833"/>
      <c r="AJ82" s="833"/>
      <c r="AK82" s="833"/>
      <c r="AL82" s="833"/>
      <c r="AM82" s="833"/>
      <c r="AN82" s="833"/>
      <c r="AO82" s="833"/>
      <c r="AP82" s="833"/>
      <c r="AQ82" s="833"/>
      <c r="AR82" s="833"/>
      <c r="AS82" s="833"/>
      <c r="AT82" s="833"/>
      <c r="AU82" s="833"/>
      <c r="AV82" s="833"/>
      <c r="AW82" s="833"/>
      <c r="AX82" s="833"/>
      <c r="AY82" s="833"/>
      <c r="AZ82" s="896"/>
      <c r="BA82" s="896"/>
      <c r="BB82" s="896"/>
      <c r="BC82" s="896"/>
      <c r="BD82" s="897"/>
      <c r="BE82" s="209"/>
      <c r="BF82" s="209"/>
      <c r="BG82" s="209"/>
      <c r="BH82" s="209"/>
      <c r="BI82" s="209"/>
      <c r="BJ82" s="209"/>
      <c r="BK82" s="209"/>
      <c r="BL82" s="209"/>
      <c r="BM82" s="209"/>
      <c r="BN82" s="209"/>
      <c r="BO82" s="209"/>
      <c r="BP82" s="209"/>
      <c r="BQ82" s="206">
        <v>76</v>
      </c>
      <c r="BR82" s="211"/>
      <c r="BS82" s="874"/>
      <c r="BT82" s="875"/>
      <c r="BU82" s="875"/>
      <c r="BV82" s="875"/>
      <c r="BW82" s="875"/>
      <c r="BX82" s="875"/>
      <c r="BY82" s="875"/>
      <c r="BZ82" s="875"/>
      <c r="CA82" s="875"/>
      <c r="CB82" s="875"/>
      <c r="CC82" s="875"/>
      <c r="CD82" s="875"/>
      <c r="CE82" s="875"/>
      <c r="CF82" s="875"/>
      <c r="CG82" s="876"/>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191"/>
    </row>
    <row r="83" spans="1:131" s="192" customFormat="1" ht="26.25" customHeight="1">
      <c r="A83" s="205">
        <v>16</v>
      </c>
      <c r="B83" s="886"/>
      <c r="C83" s="820"/>
      <c r="D83" s="820"/>
      <c r="E83" s="820"/>
      <c r="F83" s="820"/>
      <c r="G83" s="820"/>
      <c r="H83" s="820"/>
      <c r="I83" s="820"/>
      <c r="J83" s="820"/>
      <c r="K83" s="820"/>
      <c r="L83" s="820"/>
      <c r="M83" s="820"/>
      <c r="N83" s="820"/>
      <c r="O83" s="820"/>
      <c r="P83" s="887"/>
      <c r="Q83" s="888"/>
      <c r="R83" s="833"/>
      <c r="S83" s="833"/>
      <c r="T83" s="833"/>
      <c r="U83" s="833"/>
      <c r="V83" s="833"/>
      <c r="W83" s="833"/>
      <c r="X83" s="833"/>
      <c r="Y83" s="833"/>
      <c r="Z83" s="833"/>
      <c r="AA83" s="833"/>
      <c r="AB83" s="833"/>
      <c r="AC83" s="833"/>
      <c r="AD83" s="833"/>
      <c r="AE83" s="833"/>
      <c r="AF83" s="833"/>
      <c r="AG83" s="833"/>
      <c r="AH83" s="833"/>
      <c r="AI83" s="833"/>
      <c r="AJ83" s="833"/>
      <c r="AK83" s="833"/>
      <c r="AL83" s="833"/>
      <c r="AM83" s="833"/>
      <c r="AN83" s="833"/>
      <c r="AO83" s="833"/>
      <c r="AP83" s="833"/>
      <c r="AQ83" s="833"/>
      <c r="AR83" s="833"/>
      <c r="AS83" s="833"/>
      <c r="AT83" s="833"/>
      <c r="AU83" s="833"/>
      <c r="AV83" s="833"/>
      <c r="AW83" s="833"/>
      <c r="AX83" s="833"/>
      <c r="AY83" s="833"/>
      <c r="AZ83" s="896"/>
      <c r="BA83" s="896"/>
      <c r="BB83" s="896"/>
      <c r="BC83" s="896"/>
      <c r="BD83" s="897"/>
      <c r="BE83" s="209"/>
      <c r="BF83" s="209"/>
      <c r="BG83" s="209"/>
      <c r="BH83" s="209"/>
      <c r="BI83" s="209"/>
      <c r="BJ83" s="209"/>
      <c r="BK83" s="209"/>
      <c r="BL83" s="209"/>
      <c r="BM83" s="209"/>
      <c r="BN83" s="209"/>
      <c r="BO83" s="209"/>
      <c r="BP83" s="209"/>
      <c r="BQ83" s="206">
        <v>77</v>
      </c>
      <c r="BR83" s="211"/>
      <c r="BS83" s="874"/>
      <c r="BT83" s="875"/>
      <c r="BU83" s="875"/>
      <c r="BV83" s="875"/>
      <c r="BW83" s="875"/>
      <c r="BX83" s="875"/>
      <c r="BY83" s="875"/>
      <c r="BZ83" s="875"/>
      <c r="CA83" s="875"/>
      <c r="CB83" s="875"/>
      <c r="CC83" s="875"/>
      <c r="CD83" s="875"/>
      <c r="CE83" s="875"/>
      <c r="CF83" s="875"/>
      <c r="CG83" s="876"/>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191"/>
    </row>
    <row r="84" spans="1:131" s="192" customFormat="1" ht="26.25" customHeight="1">
      <c r="A84" s="205">
        <v>17</v>
      </c>
      <c r="B84" s="886"/>
      <c r="C84" s="820"/>
      <c r="D84" s="820"/>
      <c r="E84" s="820"/>
      <c r="F84" s="820"/>
      <c r="G84" s="820"/>
      <c r="H84" s="820"/>
      <c r="I84" s="820"/>
      <c r="J84" s="820"/>
      <c r="K84" s="820"/>
      <c r="L84" s="820"/>
      <c r="M84" s="820"/>
      <c r="N84" s="820"/>
      <c r="O84" s="820"/>
      <c r="P84" s="887"/>
      <c r="Q84" s="888"/>
      <c r="R84" s="833"/>
      <c r="S84" s="833"/>
      <c r="T84" s="833"/>
      <c r="U84" s="833"/>
      <c r="V84" s="833"/>
      <c r="W84" s="833"/>
      <c r="X84" s="833"/>
      <c r="Y84" s="833"/>
      <c r="Z84" s="833"/>
      <c r="AA84" s="833"/>
      <c r="AB84" s="833"/>
      <c r="AC84" s="833"/>
      <c r="AD84" s="833"/>
      <c r="AE84" s="833"/>
      <c r="AF84" s="833"/>
      <c r="AG84" s="833"/>
      <c r="AH84" s="833"/>
      <c r="AI84" s="833"/>
      <c r="AJ84" s="833"/>
      <c r="AK84" s="833"/>
      <c r="AL84" s="833"/>
      <c r="AM84" s="833"/>
      <c r="AN84" s="833"/>
      <c r="AO84" s="833"/>
      <c r="AP84" s="833"/>
      <c r="AQ84" s="833"/>
      <c r="AR84" s="833"/>
      <c r="AS84" s="833"/>
      <c r="AT84" s="833"/>
      <c r="AU84" s="833"/>
      <c r="AV84" s="833"/>
      <c r="AW84" s="833"/>
      <c r="AX84" s="833"/>
      <c r="AY84" s="833"/>
      <c r="AZ84" s="896"/>
      <c r="BA84" s="896"/>
      <c r="BB84" s="896"/>
      <c r="BC84" s="896"/>
      <c r="BD84" s="897"/>
      <c r="BE84" s="209"/>
      <c r="BF84" s="209"/>
      <c r="BG84" s="209"/>
      <c r="BH84" s="209"/>
      <c r="BI84" s="209"/>
      <c r="BJ84" s="209"/>
      <c r="BK84" s="209"/>
      <c r="BL84" s="209"/>
      <c r="BM84" s="209"/>
      <c r="BN84" s="209"/>
      <c r="BO84" s="209"/>
      <c r="BP84" s="209"/>
      <c r="BQ84" s="206">
        <v>78</v>
      </c>
      <c r="BR84" s="211"/>
      <c r="BS84" s="874"/>
      <c r="BT84" s="875"/>
      <c r="BU84" s="875"/>
      <c r="BV84" s="875"/>
      <c r="BW84" s="875"/>
      <c r="BX84" s="875"/>
      <c r="BY84" s="875"/>
      <c r="BZ84" s="875"/>
      <c r="CA84" s="875"/>
      <c r="CB84" s="875"/>
      <c r="CC84" s="875"/>
      <c r="CD84" s="875"/>
      <c r="CE84" s="875"/>
      <c r="CF84" s="875"/>
      <c r="CG84" s="876"/>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191"/>
    </row>
    <row r="85" spans="1:131" s="192" customFormat="1" ht="26.25" customHeight="1">
      <c r="A85" s="205">
        <v>18</v>
      </c>
      <c r="B85" s="886"/>
      <c r="C85" s="820"/>
      <c r="D85" s="820"/>
      <c r="E85" s="820"/>
      <c r="F85" s="820"/>
      <c r="G85" s="820"/>
      <c r="H85" s="820"/>
      <c r="I85" s="820"/>
      <c r="J85" s="820"/>
      <c r="K85" s="820"/>
      <c r="L85" s="820"/>
      <c r="M85" s="820"/>
      <c r="N85" s="820"/>
      <c r="O85" s="820"/>
      <c r="P85" s="887"/>
      <c r="Q85" s="888"/>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96"/>
      <c r="BA85" s="896"/>
      <c r="BB85" s="896"/>
      <c r="BC85" s="896"/>
      <c r="BD85" s="897"/>
      <c r="BE85" s="209"/>
      <c r="BF85" s="209"/>
      <c r="BG85" s="209"/>
      <c r="BH85" s="209"/>
      <c r="BI85" s="209"/>
      <c r="BJ85" s="209"/>
      <c r="BK85" s="209"/>
      <c r="BL85" s="209"/>
      <c r="BM85" s="209"/>
      <c r="BN85" s="209"/>
      <c r="BO85" s="209"/>
      <c r="BP85" s="209"/>
      <c r="BQ85" s="206">
        <v>79</v>
      </c>
      <c r="BR85" s="211"/>
      <c r="BS85" s="874"/>
      <c r="BT85" s="875"/>
      <c r="BU85" s="875"/>
      <c r="BV85" s="875"/>
      <c r="BW85" s="875"/>
      <c r="BX85" s="875"/>
      <c r="BY85" s="875"/>
      <c r="BZ85" s="875"/>
      <c r="CA85" s="875"/>
      <c r="CB85" s="875"/>
      <c r="CC85" s="875"/>
      <c r="CD85" s="875"/>
      <c r="CE85" s="875"/>
      <c r="CF85" s="875"/>
      <c r="CG85" s="876"/>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191"/>
    </row>
    <row r="86" spans="1:131" s="192" customFormat="1" ht="26.25" customHeight="1">
      <c r="A86" s="205">
        <v>19</v>
      </c>
      <c r="B86" s="886"/>
      <c r="C86" s="820"/>
      <c r="D86" s="820"/>
      <c r="E86" s="820"/>
      <c r="F86" s="820"/>
      <c r="G86" s="820"/>
      <c r="H86" s="820"/>
      <c r="I86" s="820"/>
      <c r="J86" s="820"/>
      <c r="K86" s="820"/>
      <c r="L86" s="820"/>
      <c r="M86" s="820"/>
      <c r="N86" s="820"/>
      <c r="O86" s="820"/>
      <c r="P86" s="887"/>
      <c r="Q86" s="888"/>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96"/>
      <c r="BA86" s="896"/>
      <c r="BB86" s="896"/>
      <c r="BC86" s="896"/>
      <c r="BD86" s="897"/>
      <c r="BE86" s="209"/>
      <c r="BF86" s="209"/>
      <c r="BG86" s="209"/>
      <c r="BH86" s="209"/>
      <c r="BI86" s="209"/>
      <c r="BJ86" s="209"/>
      <c r="BK86" s="209"/>
      <c r="BL86" s="209"/>
      <c r="BM86" s="209"/>
      <c r="BN86" s="209"/>
      <c r="BO86" s="209"/>
      <c r="BP86" s="209"/>
      <c r="BQ86" s="206">
        <v>80</v>
      </c>
      <c r="BR86" s="211"/>
      <c r="BS86" s="874"/>
      <c r="BT86" s="875"/>
      <c r="BU86" s="875"/>
      <c r="BV86" s="875"/>
      <c r="BW86" s="875"/>
      <c r="BX86" s="875"/>
      <c r="BY86" s="875"/>
      <c r="BZ86" s="875"/>
      <c r="CA86" s="875"/>
      <c r="CB86" s="875"/>
      <c r="CC86" s="875"/>
      <c r="CD86" s="875"/>
      <c r="CE86" s="875"/>
      <c r="CF86" s="875"/>
      <c r="CG86" s="876"/>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191"/>
    </row>
    <row r="87" spans="1:131" s="192" customFormat="1" ht="26.25" customHeight="1">
      <c r="A87" s="213">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9"/>
      <c r="BF87" s="209"/>
      <c r="BG87" s="209"/>
      <c r="BH87" s="209"/>
      <c r="BI87" s="209"/>
      <c r="BJ87" s="209"/>
      <c r="BK87" s="209"/>
      <c r="BL87" s="209"/>
      <c r="BM87" s="209"/>
      <c r="BN87" s="209"/>
      <c r="BO87" s="209"/>
      <c r="BP87" s="209"/>
      <c r="BQ87" s="206">
        <v>81</v>
      </c>
      <c r="BR87" s="211"/>
      <c r="BS87" s="874"/>
      <c r="BT87" s="875"/>
      <c r="BU87" s="875"/>
      <c r="BV87" s="875"/>
      <c r="BW87" s="875"/>
      <c r="BX87" s="875"/>
      <c r="BY87" s="875"/>
      <c r="BZ87" s="875"/>
      <c r="CA87" s="875"/>
      <c r="CB87" s="875"/>
      <c r="CC87" s="875"/>
      <c r="CD87" s="875"/>
      <c r="CE87" s="875"/>
      <c r="CF87" s="875"/>
      <c r="CG87" s="876"/>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191"/>
    </row>
    <row r="88" spans="1:131" s="192" customFormat="1" ht="26.25" customHeight="1" thickBot="1">
      <c r="A88" s="208" t="s">
        <v>344</v>
      </c>
      <c r="B88" s="762" t="s">
        <v>374</v>
      </c>
      <c r="C88" s="763"/>
      <c r="D88" s="763"/>
      <c r="E88" s="763"/>
      <c r="F88" s="763"/>
      <c r="G88" s="763"/>
      <c r="H88" s="763"/>
      <c r="I88" s="763"/>
      <c r="J88" s="763"/>
      <c r="K88" s="763"/>
      <c r="L88" s="763"/>
      <c r="M88" s="763"/>
      <c r="N88" s="763"/>
      <c r="O88" s="763"/>
      <c r="P88" s="764"/>
      <c r="Q88" s="842"/>
      <c r="R88" s="843"/>
      <c r="S88" s="843"/>
      <c r="T88" s="843"/>
      <c r="U88" s="843"/>
      <c r="V88" s="843"/>
      <c r="W88" s="843"/>
      <c r="X88" s="843"/>
      <c r="Y88" s="843"/>
      <c r="Z88" s="843"/>
      <c r="AA88" s="843"/>
      <c r="AB88" s="843"/>
      <c r="AC88" s="843"/>
      <c r="AD88" s="843"/>
      <c r="AE88" s="843"/>
      <c r="AF88" s="846">
        <v>2251</v>
      </c>
      <c r="AG88" s="846"/>
      <c r="AH88" s="846"/>
      <c r="AI88" s="846"/>
      <c r="AJ88" s="846"/>
      <c r="AK88" s="843"/>
      <c r="AL88" s="843"/>
      <c r="AM88" s="843"/>
      <c r="AN88" s="843"/>
      <c r="AO88" s="843"/>
      <c r="AP88" s="846">
        <v>6892</v>
      </c>
      <c r="AQ88" s="846"/>
      <c r="AR88" s="846"/>
      <c r="AS88" s="846"/>
      <c r="AT88" s="846"/>
      <c r="AU88" s="846">
        <v>2565</v>
      </c>
      <c r="AV88" s="846"/>
      <c r="AW88" s="846"/>
      <c r="AX88" s="846"/>
      <c r="AY88" s="846"/>
      <c r="AZ88" s="858"/>
      <c r="BA88" s="858"/>
      <c r="BB88" s="858"/>
      <c r="BC88" s="858"/>
      <c r="BD88" s="859"/>
      <c r="BE88" s="209"/>
      <c r="BF88" s="209"/>
      <c r="BG88" s="209"/>
      <c r="BH88" s="209"/>
      <c r="BI88" s="209"/>
      <c r="BJ88" s="209"/>
      <c r="BK88" s="209"/>
      <c r="BL88" s="209"/>
      <c r="BM88" s="209"/>
      <c r="BN88" s="209"/>
      <c r="BO88" s="209"/>
      <c r="BP88" s="209"/>
      <c r="BQ88" s="206">
        <v>82</v>
      </c>
      <c r="BR88" s="211"/>
      <c r="BS88" s="874"/>
      <c r="BT88" s="875"/>
      <c r="BU88" s="875"/>
      <c r="BV88" s="875"/>
      <c r="BW88" s="875"/>
      <c r="BX88" s="875"/>
      <c r="BY88" s="875"/>
      <c r="BZ88" s="875"/>
      <c r="CA88" s="875"/>
      <c r="CB88" s="875"/>
      <c r="CC88" s="875"/>
      <c r="CD88" s="875"/>
      <c r="CE88" s="875"/>
      <c r="CF88" s="875"/>
      <c r="CG88" s="876"/>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191"/>
    </row>
    <row r="89" spans="1:131" s="192" customFormat="1" ht="26.25" hidden="1" customHeight="1">
      <c r="A89" s="214"/>
      <c r="B89" s="215"/>
      <c r="C89" s="215"/>
      <c r="D89" s="215"/>
      <c r="E89" s="215"/>
      <c r="F89" s="215"/>
      <c r="G89" s="215"/>
      <c r="H89" s="215"/>
      <c r="I89" s="215"/>
      <c r="J89" s="215"/>
      <c r="K89" s="215"/>
      <c r="L89" s="215"/>
      <c r="M89" s="215"/>
      <c r="N89" s="215"/>
      <c r="O89" s="215"/>
      <c r="P89" s="215"/>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7"/>
      <c r="BA89" s="217"/>
      <c r="BB89" s="217"/>
      <c r="BC89" s="217"/>
      <c r="BD89" s="217"/>
      <c r="BE89" s="209"/>
      <c r="BF89" s="209"/>
      <c r="BG89" s="209"/>
      <c r="BH89" s="209"/>
      <c r="BI89" s="209"/>
      <c r="BJ89" s="209"/>
      <c r="BK89" s="209"/>
      <c r="BL89" s="209"/>
      <c r="BM89" s="209"/>
      <c r="BN89" s="209"/>
      <c r="BO89" s="209"/>
      <c r="BP89" s="209"/>
      <c r="BQ89" s="206">
        <v>83</v>
      </c>
      <c r="BR89" s="211"/>
      <c r="BS89" s="874"/>
      <c r="BT89" s="875"/>
      <c r="BU89" s="875"/>
      <c r="BV89" s="875"/>
      <c r="BW89" s="875"/>
      <c r="BX89" s="875"/>
      <c r="BY89" s="875"/>
      <c r="BZ89" s="875"/>
      <c r="CA89" s="875"/>
      <c r="CB89" s="875"/>
      <c r="CC89" s="875"/>
      <c r="CD89" s="875"/>
      <c r="CE89" s="875"/>
      <c r="CF89" s="875"/>
      <c r="CG89" s="876"/>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191"/>
    </row>
    <row r="90" spans="1:131" s="192" customFormat="1" ht="26.25" hidden="1" customHeight="1">
      <c r="A90" s="214"/>
      <c r="B90" s="215"/>
      <c r="C90" s="215"/>
      <c r="D90" s="215"/>
      <c r="E90" s="215"/>
      <c r="F90" s="215"/>
      <c r="G90" s="215"/>
      <c r="H90" s="215"/>
      <c r="I90" s="215"/>
      <c r="J90" s="215"/>
      <c r="K90" s="215"/>
      <c r="L90" s="215"/>
      <c r="M90" s="215"/>
      <c r="N90" s="215"/>
      <c r="O90" s="215"/>
      <c r="P90" s="215"/>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7"/>
      <c r="BA90" s="217"/>
      <c r="BB90" s="217"/>
      <c r="BC90" s="217"/>
      <c r="BD90" s="217"/>
      <c r="BE90" s="209"/>
      <c r="BF90" s="209"/>
      <c r="BG90" s="209"/>
      <c r="BH90" s="209"/>
      <c r="BI90" s="209"/>
      <c r="BJ90" s="209"/>
      <c r="BK90" s="209"/>
      <c r="BL90" s="209"/>
      <c r="BM90" s="209"/>
      <c r="BN90" s="209"/>
      <c r="BO90" s="209"/>
      <c r="BP90" s="209"/>
      <c r="BQ90" s="206">
        <v>84</v>
      </c>
      <c r="BR90" s="211"/>
      <c r="BS90" s="874"/>
      <c r="BT90" s="875"/>
      <c r="BU90" s="875"/>
      <c r="BV90" s="875"/>
      <c r="BW90" s="875"/>
      <c r="BX90" s="875"/>
      <c r="BY90" s="875"/>
      <c r="BZ90" s="875"/>
      <c r="CA90" s="875"/>
      <c r="CB90" s="875"/>
      <c r="CC90" s="875"/>
      <c r="CD90" s="875"/>
      <c r="CE90" s="875"/>
      <c r="CF90" s="875"/>
      <c r="CG90" s="876"/>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191"/>
    </row>
    <row r="91" spans="1:131" s="192" customFormat="1" ht="26.25" hidden="1" customHeight="1">
      <c r="A91" s="214"/>
      <c r="B91" s="215"/>
      <c r="C91" s="215"/>
      <c r="D91" s="215"/>
      <c r="E91" s="215"/>
      <c r="F91" s="215"/>
      <c r="G91" s="215"/>
      <c r="H91" s="215"/>
      <c r="I91" s="215"/>
      <c r="J91" s="215"/>
      <c r="K91" s="215"/>
      <c r="L91" s="215"/>
      <c r="M91" s="215"/>
      <c r="N91" s="215"/>
      <c r="O91" s="215"/>
      <c r="P91" s="215"/>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6"/>
      <c r="AY91" s="216"/>
      <c r="AZ91" s="217"/>
      <c r="BA91" s="217"/>
      <c r="BB91" s="217"/>
      <c r="BC91" s="217"/>
      <c r="BD91" s="217"/>
      <c r="BE91" s="209"/>
      <c r="BF91" s="209"/>
      <c r="BG91" s="209"/>
      <c r="BH91" s="209"/>
      <c r="BI91" s="209"/>
      <c r="BJ91" s="209"/>
      <c r="BK91" s="209"/>
      <c r="BL91" s="209"/>
      <c r="BM91" s="209"/>
      <c r="BN91" s="209"/>
      <c r="BO91" s="209"/>
      <c r="BP91" s="209"/>
      <c r="BQ91" s="206">
        <v>85</v>
      </c>
      <c r="BR91" s="211"/>
      <c r="BS91" s="874"/>
      <c r="BT91" s="875"/>
      <c r="BU91" s="875"/>
      <c r="BV91" s="875"/>
      <c r="BW91" s="875"/>
      <c r="BX91" s="875"/>
      <c r="BY91" s="875"/>
      <c r="BZ91" s="875"/>
      <c r="CA91" s="875"/>
      <c r="CB91" s="875"/>
      <c r="CC91" s="875"/>
      <c r="CD91" s="875"/>
      <c r="CE91" s="875"/>
      <c r="CF91" s="875"/>
      <c r="CG91" s="876"/>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191"/>
    </row>
    <row r="92" spans="1:131" s="192" customFormat="1" ht="26.25" hidden="1" customHeight="1">
      <c r="A92" s="214"/>
      <c r="B92" s="215"/>
      <c r="C92" s="215"/>
      <c r="D92" s="215"/>
      <c r="E92" s="215"/>
      <c r="F92" s="215"/>
      <c r="G92" s="215"/>
      <c r="H92" s="215"/>
      <c r="I92" s="215"/>
      <c r="J92" s="215"/>
      <c r="K92" s="215"/>
      <c r="L92" s="215"/>
      <c r="M92" s="215"/>
      <c r="N92" s="215"/>
      <c r="O92" s="215"/>
      <c r="P92" s="215"/>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7"/>
      <c r="BA92" s="217"/>
      <c r="BB92" s="217"/>
      <c r="BC92" s="217"/>
      <c r="BD92" s="217"/>
      <c r="BE92" s="209"/>
      <c r="BF92" s="209"/>
      <c r="BG92" s="209"/>
      <c r="BH92" s="209"/>
      <c r="BI92" s="209"/>
      <c r="BJ92" s="209"/>
      <c r="BK92" s="209"/>
      <c r="BL92" s="209"/>
      <c r="BM92" s="209"/>
      <c r="BN92" s="209"/>
      <c r="BO92" s="209"/>
      <c r="BP92" s="209"/>
      <c r="BQ92" s="206">
        <v>86</v>
      </c>
      <c r="BR92" s="211"/>
      <c r="BS92" s="874"/>
      <c r="BT92" s="875"/>
      <c r="BU92" s="875"/>
      <c r="BV92" s="875"/>
      <c r="BW92" s="875"/>
      <c r="BX92" s="875"/>
      <c r="BY92" s="875"/>
      <c r="BZ92" s="875"/>
      <c r="CA92" s="875"/>
      <c r="CB92" s="875"/>
      <c r="CC92" s="875"/>
      <c r="CD92" s="875"/>
      <c r="CE92" s="875"/>
      <c r="CF92" s="875"/>
      <c r="CG92" s="876"/>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191"/>
    </row>
    <row r="93" spans="1:131" s="192" customFormat="1" ht="26.25" hidden="1" customHeight="1">
      <c r="A93" s="214"/>
      <c r="B93" s="215"/>
      <c r="C93" s="215"/>
      <c r="D93" s="215"/>
      <c r="E93" s="215"/>
      <c r="F93" s="215"/>
      <c r="G93" s="215"/>
      <c r="H93" s="215"/>
      <c r="I93" s="215"/>
      <c r="J93" s="215"/>
      <c r="K93" s="215"/>
      <c r="L93" s="215"/>
      <c r="M93" s="215"/>
      <c r="N93" s="215"/>
      <c r="O93" s="215"/>
      <c r="P93" s="215"/>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7"/>
      <c r="BA93" s="217"/>
      <c r="BB93" s="217"/>
      <c r="BC93" s="217"/>
      <c r="BD93" s="217"/>
      <c r="BE93" s="209"/>
      <c r="BF93" s="209"/>
      <c r="BG93" s="209"/>
      <c r="BH93" s="209"/>
      <c r="BI93" s="209"/>
      <c r="BJ93" s="209"/>
      <c r="BK93" s="209"/>
      <c r="BL93" s="209"/>
      <c r="BM93" s="209"/>
      <c r="BN93" s="209"/>
      <c r="BO93" s="209"/>
      <c r="BP93" s="209"/>
      <c r="BQ93" s="206">
        <v>87</v>
      </c>
      <c r="BR93" s="211"/>
      <c r="BS93" s="874"/>
      <c r="BT93" s="875"/>
      <c r="BU93" s="875"/>
      <c r="BV93" s="875"/>
      <c r="BW93" s="875"/>
      <c r="BX93" s="875"/>
      <c r="BY93" s="875"/>
      <c r="BZ93" s="875"/>
      <c r="CA93" s="875"/>
      <c r="CB93" s="875"/>
      <c r="CC93" s="875"/>
      <c r="CD93" s="875"/>
      <c r="CE93" s="875"/>
      <c r="CF93" s="875"/>
      <c r="CG93" s="876"/>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191"/>
    </row>
    <row r="94" spans="1:131" s="192" customFormat="1" ht="26.25" hidden="1" customHeight="1">
      <c r="A94" s="214"/>
      <c r="B94" s="215"/>
      <c r="C94" s="215"/>
      <c r="D94" s="215"/>
      <c r="E94" s="215"/>
      <c r="F94" s="215"/>
      <c r="G94" s="215"/>
      <c r="H94" s="215"/>
      <c r="I94" s="215"/>
      <c r="J94" s="215"/>
      <c r="K94" s="215"/>
      <c r="L94" s="215"/>
      <c r="M94" s="215"/>
      <c r="N94" s="215"/>
      <c r="O94" s="215"/>
      <c r="P94" s="215"/>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7"/>
      <c r="BA94" s="217"/>
      <c r="BB94" s="217"/>
      <c r="BC94" s="217"/>
      <c r="BD94" s="217"/>
      <c r="BE94" s="209"/>
      <c r="BF94" s="209"/>
      <c r="BG94" s="209"/>
      <c r="BH94" s="209"/>
      <c r="BI94" s="209"/>
      <c r="BJ94" s="209"/>
      <c r="BK94" s="209"/>
      <c r="BL94" s="209"/>
      <c r="BM94" s="209"/>
      <c r="BN94" s="209"/>
      <c r="BO94" s="209"/>
      <c r="BP94" s="209"/>
      <c r="BQ94" s="206">
        <v>88</v>
      </c>
      <c r="BR94" s="211"/>
      <c r="BS94" s="874"/>
      <c r="BT94" s="875"/>
      <c r="BU94" s="875"/>
      <c r="BV94" s="875"/>
      <c r="BW94" s="875"/>
      <c r="BX94" s="875"/>
      <c r="BY94" s="875"/>
      <c r="BZ94" s="875"/>
      <c r="CA94" s="875"/>
      <c r="CB94" s="875"/>
      <c r="CC94" s="875"/>
      <c r="CD94" s="875"/>
      <c r="CE94" s="875"/>
      <c r="CF94" s="875"/>
      <c r="CG94" s="876"/>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191"/>
    </row>
    <row r="95" spans="1:131" s="192" customFormat="1" ht="26.25" hidden="1" customHeight="1">
      <c r="A95" s="214"/>
      <c r="B95" s="215"/>
      <c r="C95" s="215"/>
      <c r="D95" s="215"/>
      <c r="E95" s="215"/>
      <c r="F95" s="215"/>
      <c r="G95" s="215"/>
      <c r="H95" s="215"/>
      <c r="I95" s="215"/>
      <c r="J95" s="215"/>
      <c r="K95" s="215"/>
      <c r="L95" s="215"/>
      <c r="M95" s="215"/>
      <c r="N95" s="215"/>
      <c r="O95" s="215"/>
      <c r="P95" s="215"/>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7"/>
      <c r="BA95" s="217"/>
      <c r="BB95" s="217"/>
      <c r="BC95" s="217"/>
      <c r="BD95" s="217"/>
      <c r="BE95" s="209"/>
      <c r="BF95" s="209"/>
      <c r="BG95" s="209"/>
      <c r="BH95" s="209"/>
      <c r="BI95" s="209"/>
      <c r="BJ95" s="209"/>
      <c r="BK95" s="209"/>
      <c r="BL95" s="209"/>
      <c r="BM95" s="209"/>
      <c r="BN95" s="209"/>
      <c r="BO95" s="209"/>
      <c r="BP95" s="209"/>
      <c r="BQ95" s="206">
        <v>89</v>
      </c>
      <c r="BR95" s="211"/>
      <c r="BS95" s="874"/>
      <c r="BT95" s="875"/>
      <c r="BU95" s="875"/>
      <c r="BV95" s="875"/>
      <c r="BW95" s="875"/>
      <c r="BX95" s="875"/>
      <c r="BY95" s="875"/>
      <c r="BZ95" s="875"/>
      <c r="CA95" s="875"/>
      <c r="CB95" s="875"/>
      <c r="CC95" s="875"/>
      <c r="CD95" s="875"/>
      <c r="CE95" s="875"/>
      <c r="CF95" s="875"/>
      <c r="CG95" s="876"/>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191"/>
    </row>
    <row r="96" spans="1:131" s="192" customFormat="1" ht="26.25" hidden="1" customHeight="1">
      <c r="A96" s="214"/>
      <c r="B96" s="215"/>
      <c r="C96" s="215"/>
      <c r="D96" s="215"/>
      <c r="E96" s="215"/>
      <c r="F96" s="215"/>
      <c r="G96" s="215"/>
      <c r="H96" s="215"/>
      <c r="I96" s="215"/>
      <c r="J96" s="215"/>
      <c r="K96" s="215"/>
      <c r="L96" s="215"/>
      <c r="M96" s="215"/>
      <c r="N96" s="215"/>
      <c r="O96" s="215"/>
      <c r="P96" s="215"/>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7"/>
      <c r="BA96" s="217"/>
      <c r="BB96" s="217"/>
      <c r="BC96" s="217"/>
      <c r="BD96" s="217"/>
      <c r="BE96" s="209"/>
      <c r="BF96" s="209"/>
      <c r="BG96" s="209"/>
      <c r="BH96" s="209"/>
      <c r="BI96" s="209"/>
      <c r="BJ96" s="209"/>
      <c r="BK96" s="209"/>
      <c r="BL96" s="209"/>
      <c r="BM96" s="209"/>
      <c r="BN96" s="209"/>
      <c r="BO96" s="209"/>
      <c r="BP96" s="209"/>
      <c r="BQ96" s="206">
        <v>90</v>
      </c>
      <c r="BR96" s="211"/>
      <c r="BS96" s="874"/>
      <c r="BT96" s="875"/>
      <c r="BU96" s="875"/>
      <c r="BV96" s="875"/>
      <c r="BW96" s="875"/>
      <c r="BX96" s="875"/>
      <c r="BY96" s="875"/>
      <c r="BZ96" s="875"/>
      <c r="CA96" s="875"/>
      <c r="CB96" s="875"/>
      <c r="CC96" s="875"/>
      <c r="CD96" s="875"/>
      <c r="CE96" s="875"/>
      <c r="CF96" s="875"/>
      <c r="CG96" s="876"/>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191"/>
    </row>
    <row r="97" spans="1:131" s="192" customFormat="1" ht="26.25" hidden="1" customHeight="1">
      <c r="A97" s="214"/>
      <c r="B97" s="215"/>
      <c r="C97" s="215"/>
      <c r="D97" s="215"/>
      <c r="E97" s="215"/>
      <c r="F97" s="215"/>
      <c r="G97" s="215"/>
      <c r="H97" s="215"/>
      <c r="I97" s="215"/>
      <c r="J97" s="215"/>
      <c r="K97" s="215"/>
      <c r="L97" s="215"/>
      <c r="M97" s="215"/>
      <c r="N97" s="215"/>
      <c r="O97" s="215"/>
      <c r="P97" s="215"/>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7"/>
      <c r="BA97" s="217"/>
      <c r="BB97" s="217"/>
      <c r="BC97" s="217"/>
      <c r="BD97" s="217"/>
      <c r="BE97" s="209"/>
      <c r="BF97" s="209"/>
      <c r="BG97" s="209"/>
      <c r="BH97" s="209"/>
      <c r="BI97" s="209"/>
      <c r="BJ97" s="209"/>
      <c r="BK97" s="209"/>
      <c r="BL97" s="209"/>
      <c r="BM97" s="209"/>
      <c r="BN97" s="209"/>
      <c r="BO97" s="209"/>
      <c r="BP97" s="209"/>
      <c r="BQ97" s="206">
        <v>91</v>
      </c>
      <c r="BR97" s="211"/>
      <c r="BS97" s="874"/>
      <c r="BT97" s="875"/>
      <c r="BU97" s="875"/>
      <c r="BV97" s="875"/>
      <c r="BW97" s="875"/>
      <c r="BX97" s="875"/>
      <c r="BY97" s="875"/>
      <c r="BZ97" s="875"/>
      <c r="CA97" s="875"/>
      <c r="CB97" s="875"/>
      <c r="CC97" s="875"/>
      <c r="CD97" s="875"/>
      <c r="CE97" s="875"/>
      <c r="CF97" s="875"/>
      <c r="CG97" s="876"/>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191"/>
    </row>
    <row r="98" spans="1:131" s="192" customFormat="1" ht="26.25" hidden="1" customHeight="1">
      <c r="A98" s="214"/>
      <c r="B98" s="215"/>
      <c r="C98" s="215"/>
      <c r="D98" s="215"/>
      <c r="E98" s="215"/>
      <c r="F98" s="215"/>
      <c r="G98" s="215"/>
      <c r="H98" s="215"/>
      <c r="I98" s="215"/>
      <c r="J98" s="215"/>
      <c r="K98" s="215"/>
      <c r="L98" s="215"/>
      <c r="M98" s="215"/>
      <c r="N98" s="215"/>
      <c r="O98" s="215"/>
      <c r="P98" s="215"/>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6"/>
      <c r="AY98" s="216"/>
      <c r="AZ98" s="217"/>
      <c r="BA98" s="217"/>
      <c r="BB98" s="217"/>
      <c r="BC98" s="217"/>
      <c r="BD98" s="217"/>
      <c r="BE98" s="209"/>
      <c r="BF98" s="209"/>
      <c r="BG98" s="209"/>
      <c r="BH98" s="209"/>
      <c r="BI98" s="209"/>
      <c r="BJ98" s="209"/>
      <c r="BK98" s="209"/>
      <c r="BL98" s="209"/>
      <c r="BM98" s="209"/>
      <c r="BN98" s="209"/>
      <c r="BO98" s="209"/>
      <c r="BP98" s="209"/>
      <c r="BQ98" s="206">
        <v>92</v>
      </c>
      <c r="BR98" s="211"/>
      <c r="BS98" s="874"/>
      <c r="BT98" s="875"/>
      <c r="BU98" s="875"/>
      <c r="BV98" s="875"/>
      <c r="BW98" s="875"/>
      <c r="BX98" s="875"/>
      <c r="BY98" s="875"/>
      <c r="BZ98" s="875"/>
      <c r="CA98" s="875"/>
      <c r="CB98" s="875"/>
      <c r="CC98" s="875"/>
      <c r="CD98" s="875"/>
      <c r="CE98" s="875"/>
      <c r="CF98" s="875"/>
      <c r="CG98" s="876"/>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191"/>
    </row>
    <row r="99" spans="1:131" s="192" customFormat="1" ht="26.25" hidden="1" customHeight="1">
      <c r="A99" s="214"/>
      <c r="B99" s="215"/>
      <c r="C99" s="215"/>
      <c r="D99" s="215"/>
      <c r="E99" s="215"/>
      <c r="F99" s="215"/>
      <c r="G99" s="215"/>
      <c r="H99" s="215"/>
      <c r="I99" s="215"/>
      <c r="J99" s="215"/>
      <c r="K99" s="215"/>
      <c r="L99" s="215"/>
      <c r="M99" s="215"/>
      <c r="N99" s="215"/>
      <c r="O99" s="215"/>
      <c r="P99" s="215"/>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6"/>
      <c r="AY99" s="216"/>
      <c r="AZ99" s="217"/>
      <c r="BA99" s="217"/>
      <c r="BB99" s="217"/>
      <c r="BC99" s="217"/>
      <c r="BD99" s="217"/>
      <c r="BE99" s="209"/>
      <c r="BF99" s="209"/>
      <c r="BG99" s="209"/>
      <c r="BH99" s="209"/>
      <c r="BI99" s="209"/>
      <c r="BJ99" s="209"/>
      <c r="BK99" s="209"/>
      <c r="BL99" s="209"/>
      <c r="BM99" s="209"/>
      <c r="BN99" s="209"/>
      <c r="BO99" s="209"/>
      <c r="BP99" s="209"/>
      <c r="BQ99" s="206">
        <v>93</v>
      </c>
      <c r="BR99" s="211"/>
      <c r="BS99" s="874"/>
      <c r="BT99" s="875"/>
      <c r="BU99" s="875"/>
      <c r="BV99" s="875"/>
      <c r="BW99" s="875"/>
      <c r="BX99" s="875"/>
      <c r="BY99" s="875"/>
      <c r="BZ99" s="875"/>
      <c r="CA99" s="875"/>
      <c r="CB99" s="875"/>
      <c r="CC99" s="875"/>
      <c r="CD99" s="875"/>
      <c r="CE99" s="875"/>
      <c r="CF99" s="875"/>
      <c r="CG99" s="876"/>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191"/>
    </row>
    <row r="100" spans="1:131" s="192" customFormat="1" ht="26.25" hidden="1" customHeight="1">
      <c r="A100" s="214"/>
      <c r="B100" s="215"/>
      <c r="C100" s="215"/>
      <c r="D100" s="215"/>
      <c r="E100" s="215"/>
      <c r="F100" s="215"/>
      <c r="G100" s="215"/>
      <c r="H100" s="215"/>
      <c r="I100" s="215"/>
      <c r="J100" s="215"/>
      <c r="K100" s="215"/>
      <c r="L100" s="215"/>
      <c r="M100" s="215"/>
      <c r="N100" s="215"/>
      <c r="O100" s="215"/>
      <c r="P100" s="215"/>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7"/>
      <c r="BA100" s="217"/>
      <c r="BB100" s="217"/>
      <c r="BC100" s="217"/>
      <c r="BD100" s="217"/>
      <c r="BE100" s="209"/>
      <c r="BF100" s="209"/>
      <c r="BG100" s="209"/>
      <c r="BH100" s="209"/>
      <c r="BI100" s="209"/>
      <c r="BJ100" s="209"/>
      <c r="BK100" s="209"/>
      <c r="BL100" s="209"/>
      <c r="BM100" s="209"/>
      <c r="BN100" s="209"/>
      <c r="BO100" s="209"/>
      <c r="BP100" s="209"/>
      <c r="BQ100" s="206">
        <v>94</v>
      </c>
      <c r="BR100" s="211"/>
      <c r="BS100" s="874"/>
      <c r="BT100" s="875"/>
      <c r="BU100" s="875"/>
      <c r="BV100" s="875"/>
      <c r="BW100" s="875"/>
      <c r="BX100" s="875"/>
      <c r="BY100" s="875"/>
      <c r="BZ100" s="875"/>
      <c r="CA100" s="875"/>
      <c r="CB100" s="875"/>
      <c r="CC100" s="875"/>
      <c r="CD100" s="875"/>
      <c r="CE100" s="875"/>
      <c r="CF100" s="875"/>
      <c r="CG100" s="876"/>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191"/>
    </row>
    <row r="101" spans="1:131" s="192" customFormat="1" ht="26.25" hidden="1" customHeight="1">
      <c r="A101" s="214"/>
      <c r="B101" s="215"/>
      <c r="C101" s="215"/>
      <c r="D101" s="215"/>
      <c r="E101" s="215"/>
      <c r="F101" s="215"/>
      <c r="G101" s="215"/>
      <c r="H101" s="215"/>
      <c r="I101" s="215"/>
      <c r="J101" s="215"/>
      <c r="K101" s="215"/>
      <c r="L101" s="215"/>
      <c r="M101" s="215"/>
      <c r="N101" s="215"/>
      <c r="O101" s="215"/>
      <c r="P101" s="215"/>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7"/>
      <c r="BA101" s="217"/>
      <c r="BB101" s="217"/>
      <c r="BC101" s="217"/>
      <c r="BD101" s="217"/>
      <c r="BE101" s="209"/>
      <c r="BF101" s="209"/>
      <c r="BG101" s="209"/>
      <c r="BH101" s="209"/>
      <c r="BI101" s="209"/>
      <c r="BJ101" s="209"/>
      <c r="BK101" s="209"/>
      <c r="BL101" s="209"/>
      <c r="BM101" s="209"/>
      <c r="BN101" s="209"/>
      <c r="BO101" s="209"/>
      <c r="BP101" s="209"/>
      <c r="BQ101" s="206">
        <v>95</v>
      </c>
      <c r="BR101" s="211"/>
      <c r="BS101" s="874"/>
      <c r="BT101" s="875"/>
      <c r="BU101" s="875"/>
      <c r="BV101" s="875"/>
      <c r="BW101" s="875"/>
      <c r="BX101" s="875"/>
      <c r="BY101" s="875"/>
      <c r="BZ101" s="875"/>
      <c r="CA101" s="875"/>
      <c r="CB101" s="875"/>
      <c r="CC101" s="875"/>
      <c r="CD101" s="875"/>
      <c r="CE101" s="875"/>
      <c r="CF101" s="875"/>
      <c r="CG101" s="876"/>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191"/>
    </row>
    <row r="102" spans="1:131" s="192" customFormat="1" ht="26.25" customHeight="1" thickBot="1">
      <c r="A102" s="214"/>
      <c r="B102" s="215"/>
      <c r="C102" s="215"/>
      <c r="D102" s="215"/>
      <c r="E102" s="215"/>
      <c r="F102" s="215"/>
      <c r="G102" s="215"/>
      <c r="H102" s="215"/>
      <c r="I102" s="215"/>
      <c r="J102" s="215"/>
      <c r="K102" s="215"/>
      <c r="L102" s="215"/>
      <c r="M102" s="215"/>
      <c r="N102" s="215"/>
      <c r="O102" s="215"/>
      <c r="P102" s="215"/>
      <c r="Q102" s="216"/>
      <c r="R102" s="216"/>
      <c r="S102" s="216"/>
      <c r="T102" s="216"/>
      <c r="U102" s="216"/>
      <c r="V102" s="216"/>
      <c r="W102" s="216"/>
      <c r="X102" s="216"/>
      <c r="Y102" s="216"/>
      <c r="Z102" s="216"/>
      <c r="AA102" s="216"/>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7"/>
      <c r="BA102" s="217"/>
      <c r="BB102" s="217"/>
      <c r="BC102" s="217"/>
      <c r="BD102" s="217"/>
      <c r="BE102" s="209"/>
      <c r="BF102" s="209"/>
      <c r="BG102" s="209"/>
      <c r="BH102" s="209"/>
      <c r="BI102" s="209"/>
      <c r="BJ102" s="209"/>
      <c r="BK102" s="209"/>
      <c r="BL102" s="209"/>
      <c r="BM102" s="209"/>
      <c r="BN102" s="209"/>
      <c r="BO102" s="209"/>
      <c r="BP102" s="209"/>
      <c r="BQ102" s="208" t="s">
        <v>344</v>
      </c>
      <c r="BR102" s="762" t="s">
        <v>375</v>
      </c>
      <c r="BS102" s="763"/>
      <c r="BT102" s="763"/>
      <c r="BU102" s="763"/>
      <c r="BV102" s="763"/>
      <c r="BW102" s="763"/>
      <c r="BX102" s="763"/>
      <c r="BY102" s="763"/>
      <c r="BZ102" s="763"/>
      <c r="CA102" s="763"/>
      <c r="CB102" s="763"/>
      <c r="CC102" s="763"/>
      <c r="CD102" s="763"/>
      <c r="CE102" s="763"/>
      <c r="CF102" s="763"/>
      <c r="CG102" s="764"/>
      <c r="CH102" s="906"/>
      <c r="CI102" s="907"/>
      <c r="CJ102" s="907"/>
      <c r="CK102" s="907"/>
      <c r="CL102" s="908"/>
      <c r="CM102" s="906"/>
      <c r="CN102" s="907"/>
      <c r="CO102" s="907"/>
      <c r="CP102" s="907"/>
      <c r="CQ102" s="908"/>
      <c r="CR102" s="909">
        <v>63459</v>
      </c>
      <c r="CS102" s="861"/>
      <c r="CT102" s="861"/>
      <c r="CU102" s="861"/>
      <c r="CV102" s="910"/>
      <c r="CW102" s="909">
        <v>5558</v>
      </c>
      <c r="CX102" s="861"/>
      <c r="CY102" s="861"/>
      <c r="CZ102" s="861"/>
      <c r="DA102" s="910"/>
      <c r="DB102" s="909">
        <v>32679</v>
      </c>
      <c r="DC102" s="861"/>
      <c r="DD102" s="861"/>
      <c r="DE102" s="861"/>
      <c r="DF102" s="910"/>
      <c r="DG102" s="909">
        <v>22977</v>
      </c>
      <c r="DH102" s="861"/>
      <c r="DI102" s="861"/>
      <c r="DJ102" s="861"/>
      <c r="DK102" s="910"/>
      <c r="DL102" s="909">
        <v>0</v>
      </c>
      <c r="DM102" s="861"/>
      <c r="DN102" s="861"/>
      <c r="DO102" s="861"/>
      <c r="DP102" s="910"/>
      <c r="DQ102" s="909">
        <v>9865</v>
      </c>
      <c r="DR102" s="861"/>
      <c r="DS102" s="861"/>
      <c r="DT102" s="861"/>
      <c r="DU102" s="910"/>
      <c r="DV102" s="933"/>
      <c r="DW102" s="934"/>
      <c r="DX102" s="934"/>
      <c r="DY102" s="934"/>
      <c r="DZ102" s="935"/>
      <c r="EA102" s="191"/>
    </row>
    <row r="103" spans="1:131" s="192" customFormat="1" ht="26.25" customHeight="1">
      <c r="A103" s="214"/>
      <c r="B103" s="215"/>
      <c r="C103" s="215"/>
      <c r="D103" s="215"/>
      <c r="E103" s="215"/>
      <c r="F103" s="215"/>
      <c r="G103" s="215"/>
      <c r="H103" s="215"/>
      <c r="I103" s="215"/>
      <c r="J103" s="215"/>
      <c r="K103" s="215"/>
      <c r="L103" s="215"/>
      <c r="M103" s="215"/>
      <c r="N103" s="215"/>
      <c r="O103" s="215"/>
      <c r="P103" s="215"/>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6"/>
      <c r="AY103" s="216"/>
      <c r="AZ103" s="217"/>
      <c r="BA103" s="217"/>
      <c r="BB103" s="217"/>
      <c r="BC103" s="217"/>
      <c r="BD103" s="217"/>
      <c r="BE103" s="209"/>
      <c r="BF103" s="209"/>
      <c r="BG103" s="209"/>
      <c r="BH103" s="209"/>
      <c r="BI103" s="209"/>
      <c r="BJ103" s="209"/>
      <c r="BK103" s="209"/>
      <c r="BL103" s="209"/>
      <c r="BM103" s="209"/>
      <c r="BN103" s="209"/>
      <c r="BO103" s="209"/>
      <c r="BP103" s="209"/>
      <c r="BQ103" s="936" t="s">
        <v>376</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191"/>
    </row>
    <row r="104" spans="1:131" s="192" customFormat="1" ht="26.25" customHeight="1">
      <c r="A104" s="214"/>
      <c r="B104" s="215"/>
      <c r="C104" s="215"/>
      <c r="D104" s="215"/>
      <c r="E104" s="215"/>
      <c r="F104" s="215"/>
      <c r="G104" s="215"/>
      <c r="H104" s="215"/>
      <c r="I104" s="215"/>
      <c r="J104" s="215"/>
      <c r="K104" s="215"/>
      <c r="L104" s="215"/>
      <c r="M104" s="215"/>
      <c r="N104" s="215"/>
      <c r="O104" s="215"/>
      <c r="P104" s="215"/>
      <c r="Q104" s="216"/>
      <c r="R104" s="216"/>
      <c r="S104" s="216"/>
      <c r="T104" s="216"/>
      <c r="U104" s="216"/>
      <c r="V104" s="216"/>
      <c r="W104" s="216"/>
      <c r="X104" s="216"/>
      <c r="Y104" s="216"/>
      <c r="Z104" s="216"/>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7"/>
      <c r="BA104" s="217"/>
      <c r="BB104" s="217"/>
      <c r="BC104" s="217"/>
      <c r="BD104" s="217"/>
      <c r="BE104" s="209"/>
      <c r="BF104" s="209"/>
      <c r="BG104" s="209"/>
      <c r="BH104" s="209"/>
      <c r="BI104" s="209"/>
      <c r="BJ104" s="209"/>
      <c r="BK104" s="209"/>
      <c r="BL104" s="209"/>
      <c r="BM104" s="209"/>
      <c r="BN104" s="209"/>
      <c r="BO104" s="209"/>
      <c r="BP104" s="209"/>
      <c r="BQ104" s="937" t="s">
        <v>377</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191"/>
    </row>
    <row r="105" spans="1:131" s="192" customFormat="1" ht="11.25" customHeight="1">
      <c r="A105" s="209"/>
      <c r="B105" s="20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c r="BI105" s="209"/>
      <c r="BJ105" s="209"/>
      <c r="BK105" s="209"/>
      <c r="BL105" s="209"/>
      <c r="BM105" s="209"/>
      <c r="BN105" s="209"/>
      <c r="BO105" s="209"/>
      <c r="BP105" s="209"/>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191"/>
    </row>
    <row r="106" spans="1:131" s="192" customFormat="1" ht="11.25" customHeight="1">
      <c r="A106" s="218"/>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218"/>
      <c r="AY106" s="218"/>
      <c r="AZ106" s="218"/>
      <c r="BA106" s="218"/>
      <c r="BB106" s="218"/>
      <c r="BC106" s="218"/>
      <c r="BD106" s="218"/>
      <c r="BE106" s="218"/>
      <c r="BF106" s="218"/>
      <c r="BG106" s="218"/>
      <c r="BH106" s="218"/>
      <c r="BI106" s="218"/>
      <c r="BJ106" s="218"/>
      <c r="BK106" s="218"/>
      <c r="BL106" s="218"/>
      <c r="BM106" s="218"/>
      <c r="BN106" s="218"/>
      <c r="BO106" s="218"/>
      <c r="BP106" s="218"/>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191"/>
    </row>
    <row r="107" spans="1:131" s="191" customFormat="1" ht="26.25" customHeight="1" thickBot="1">
      <c r="A107" s="219" t="s">
        <v>378</v>
      </c>
      <c r="B107" s="220"/>
      <c r="C107" s="2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0"/>
      <c r="AA107" s="220"/>
      <c r="AB107" s="220"/>
      <c r="AC107" s="220"/>
      <c r="AD107" s="220"/>
      <c r="AE107" s="220"/>
      <c r="AF107" s="220"/>
      <c r="AG107" s="220"/>
      <c r="AH107" s="220"/>
      <c r="AI107" s="220"/>
      <c r="AJ107" s="220"/>
      <c r="AK107" s="220"/>
      <c r="AL107" s="220"/>
      <c r="AM107" s="220"/>
      <c r="AN107" s="220"/>
      <c r="AO107" s="220"/>
      <c r="AP107" s="220"/>
      <c r="AQ107" s="220"/>
      <c r="AR107" s="220"/>
      <c r="AS107" s="220"/>
      <c r="AT107" s="220"/>
      <c r="AU107" s="219" t="s">
        <v>379</v>
      </c>
      <c r="AV107" s="220"/>
      <c r="AW107" s="220"/>
      <c r="AX107" s="220"/>
      <c r="AY107" s="220"/>
      <c r="AZ107" s="220"/>
      <c r="BA107" s="220"/>
      <c r="BB107" s="220"/>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row>
    <row r="108" spans="1:131" s="191" customFormat="1" ht="26.25" customHeight="1">
      <c r="A108" s="938" t="s">
        <v>380</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381</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191" customFormat="1" ht="26.25" customHeight="1">
      <c r="A109" s="931" t="s">
        <v>382</v>
      </c>
      <c r="B109" s="912"/>
      <c r="C109" s="912"/>
      <c r="D109" s="912"/>
      <c r="E109" s="912"/>
      <c r="F109" s="912"/>
      <c r="G109" s="912"/>
      <c r="H109" s="912"/>
      <c r="I109" s="912"/>
      <c r="J109" s="912"/>
      <c r="K109" s="912"/>
      <c r="L109" s="912"/>
      <c r="M109" s="912"/>
      <c r="N109" s="912"/>
      <c r="O109" s="912"/>
      <c r="P109" s="912"/>
      <c r="Q109" s="912"/>
      <c r="R109" s="912"/>
      <c r="S109" s="912"/>
      <c r="T109" s="912"/>
      <c r="U109" s="912"/>
      <c r="V109" s="912"/>
      <c r="W109" s="912"/>
      <c r="X109" s="912"/>
      <c r="Y109" s="912"/>
      <c r="Z109" s="913"/>
      <c r="AA109" s="911" t="s">
        <v>383</v>
      </c>
      <c r="AB109" s="912"/>
      <c r="AC109" s="912"/>
      <c r="AD109" s="912"/>
      <c r="AE109" s="913"/>
      <c r="AF109" s="911" t="s">
        <v>277</v>
      </c>
      <c r="AG109" s="912"/>
      <c r="AH109" s="912"/>
      <c r="AI109" s="912"/>
      <c r="AJ109" s="913"/>
      <c r="AK109" s="911" t="s">
        <v>276</v>
      </c>
      <c r="AL109" s="912"/>
      <c r="AM109" s="912"/>
      <c r="AN109" s="912"/>
      <c r="AO109" s="913"/>
      <c r="AP109" s="911" t="s">
        <v>384</v>
      </c>
      <c r="AQ109" s="912"/>
      <c r="AR109" s="912"/>
      <c r="AS109" s="912"/>
      <c r="AT109" s="914"/>
      <c r="AU109" s="931" t="s">
        <v>382</v>
      </c>
      <c r="AV109" s="912"/>
      <c r="AW109" s="912"/>
      <c r="AX109" s="912"/>
      <c r="AY109" s="912"/>
      <c r="AZ109" s="912"/>
      <c r="BA109" s="912"/>
      <c r="BB109" s="912"/>
      <c r="BC109" s="912"/>
      <c r="BD109" s="912"/>
      <c r="BE109" s="912"/>
      <c r="BF109" s="912"/>
      <c r="BG109" s="912"/>
      <c r="BH109" s="912"/>
      <c r="BI109" s="912"/>
      <c r="BJ109" s="912"/>
      <c r="BK109" s="912"/>
      <c r="BL109" s="912"/>
      <c r="BM109" s="912"/>
      <c r="BN109" s="912"/>
      <c r="BO109" s="912"/>
      <c r="BP109" s="913"/>
      <c r="BQ109" s="911" t="s">
        <v>383</v>
      </c>
      <c r="BR109" s="912"/>
      <c r="BS109" s="912"/>
      <c r="BT109" s="912"/>
      <c r="BU109" s="913"/>
      <c r="BV109" s="911" t="s">
        <v>277</v>
      </c>
      <c r="BW109" s="912"/>
      <c r="BX109" s="912"/>
      <c r="BY109" s="912"/>
      <c r="BZ109" s="913"/>
      <c r="CA109" s="911" t="s">
        <v>276</v>
      </c>
      <c r="CB109" s="912"/>
      <c r="CC109" s="912"/>
      <c r="CD109" s="912"/>
      <c r="CE109" s="913"/>
      <c r="CF109" s="932" t="s">
        <v>384</v>
      </c>
      <c r="CG109" s="932"/>
      <c r="CH109" s="932"/>
      <c r="CI109" s="932"/>
      <c r="CJ109" s="932"/>
      <c r="CK109" s="911" t="s">
        <v>385</v>
      </c>
      <c r="CL109" s="912"/>
      <c r="CM109" s="912"/>
      <c r="CN109" s="912"/>
      <c r="CO109" s="912"/>
      <c r="CP109" s="912"/>
      <c r="CQ109" s="912"/>
      <c r="CR109" s="912"/>
      <c r="CS109" s="912"/>
      <c r="CT109" s="912"/>
      <c r="CU109" s="912"/>
      <c r="CV109" s="912"/>
      <c r="CW109" s="912"/>
      <c r="CX109" s="912"/>
      <c r="CY109" s="912"/>
      <c r="CZ109" s="912"/>
      <c r="DA109" s="912"/>
      <c r="DB109" s="912"/>
      <c r="DC109" s="912"/>
      <c r="DD109" s="912"/>
      <c r="DE109" s="912"/>
      <c r="DF109" s="913"/>
      <c r="DG109" s="911" t="s">
        <v>383</v>
      </c>
      <c r="DH109" s="912"/>
      <c r="DI109" s="912"/>
      <c r="DJ109" s="912"/>
      <c r="DK109" s="913"/>
      <c r="DL109" s="911" t="s">
        <v>277</v>
      </c>
      <c r="DM109" s="912"/>
      <c r="DN109" s="912"/>
      <c r="DO109" s="912"/>
      <c r="DP109" s="913"/>
      <c r="DQ109" s="911" t="s">
        <v>276</v>
      </c>
      <c r="DR109" s="912"/>
      <c r="DS109" s="912"/>
      <c r="DT109" s="912"/>
      <c r="DU109" s="913"/>
      <c r="DV109" s="911" t="s">
        <v>384</v>
      </c>
      <c r="DW109" s="912"/>
      <c r="DX109" s="912"/>
      <c r="DY109" s="912"/>
      <c r="DZ109" s="914"/>
    </row>
    <row r="110" spans="1:131" s="191" customFormat="1" ht="26.25" customHeight="1">
      <c r="A110" s="915" t="s">
        <v>386</v>
      </c>
      <c r="B110" s="916"/>
      <c r="C110" s="916"/>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7"/>
      <c r="AA110" s="918">
        <v>76197342</v>
      </c>
      <c r="AB110" s="919"/>
      <c r="AC110" s="919"/>
      <c r="AD110" s="919"/>
      <c r="AE110" s="920"/>
      <c r="AF110" s="921">
        <v>76522308</v>
      </c>
      <c r="AG110" s="919"/>
      <c r="AH110" s="919"/>
      <c r="AI110" s="919"/>
      <c r="AJ110" s="920"/>
      <c r="AK110" s="921">
        <v>76695036</v>
      </c>
      <c r="AL110" s="919"/>
      <c r="AM110" s="919"/>
      <c r="AN110" s="919"/>
      <c r="AO110" s="920"/>
      <c r="AP110" s="922">
        <v>28.5</v>
      </c>
      <c r="AQ110" s="923"/>
      <c r="AR110" s="923"/>
      <c r="AS110" s="923"/>
      <c r="AT110" s="924"/>
      <c r="AU110" s="925" t="s">
        <v>59</v>
      </c>
      <c r="AV110" s="926"/>
      <c r="AW110" s="926"/>
      <c r="AX110" s="926"/>
      <c r="AY110" s="926"/>
      <c r="AZ110" s="967" t="s">
        <v>387</v>
      </c>
      <c r="BA110" s="916"/>
      <c r="BB110" s="916"/>
      <c r="BC110" s="916"/>
      <c r="BD110" s="916"/>
      <c r="BE110" s="916"/>
      <c r="BF110" s="916"/>
      <c r="BG110" s="916"/>
      <c r="BH110" s="916"/>
      <c r="BI110" s="916"/>
      <c r="BJ110" s="916"/>
      <c r="BK110" s="916"/>
      <c r="BL110" s="916"/>
      <c r="BM110" s="916"/>
      <c r="BN110" s="916"/>
      <c r="BO110" s="916"/>
      <c r="BP110" s="917"/>
      <c r="BQ110" s="953">
        <v>1110110480</v>
      </c>
      <c r="BR110" s="954"/>
      <c r="BS110" s="954"/>
      <c r="BT110" s="954"/>
      <c r="BU110" s="954"/>
      <c r="BV110" s="954">
        <v>1114851382</v>
      </c>
      <c r="BW110" s="954"/>
      <c r="BX110" s="954"/>
      <c r="BY110" s="954"/>
      <c r="BZ110" s="954"/>
      <c r="CA110" s="954">
        <v>1119475774</v>
      </c>
      <c r="CB110" s="954"/>
      <c r="CC110" s="954"/>
      <c r="CD110" s="954"/>
      <c r="CE110" s="954"/>
      <c r="CF110" s="968">
        <v>415.6</v>
      </c>
      <c r="CG110" s="969"/>
      <c r="CH110" s="969"/>
      <c r="CI110" s="969"/>
      <c r="CJ110" s="969"/>
      <c r="CK110" s="970" t="s">
        <v>388</v>
      </c>
      <c r="CL110" s="971"/>
      <c r="CM110" s="950" t="s">
        <v>389</v>
      </c>
      <c r="CN110" s="951"/>
      <c r="CO110" s="951"/>
      <c r="CP110" s="951"/>
      <c r="CQ110" s="951"/>
      <c r="CR110" s="951"/>
      <c r="CS110" s="951"/>
      <c r="CT110" s="951"/>
      <c r="CU110" s="951"/>
      <c r="CV110" s="951"/>
      <c r="CW110" s="951"/>
      <c r="CX110" s="951"/>
      <c r="CY110" s="951"/>
      <c r="CZ110" s="951"/>
      <c r="DA110" s="951"/>
      <c r="DB110" s="951"/>
      <c r="DC110" s="951"/>
      <c r="DD110" s="951"/>
      <c r="DE110" s="951"/>
      <c r="DF110" s="952"/>
      <c r="DG110" s="953">
        <v>412029</v>
      </c>
      <c r="DH110" s="954"/>
      <c r="DI110" s="954"/>
      <c r="DJ110" s="954"/>
      <c r="DK110" s="954"/>
      <c r="DL110" s="954">
        <v>385473</v>
      </c>
      <c r="DM110" s="954"/>
      <c r="DN110" s="954"/>
      <c r="DO110" s="954"/>
      <c r="DP110" s="954"/>
      <c r="DQ110" s="954">
        <v>358502</v>
      </c>
      <c r="DR110" s="954"/>
      <c r="DS110" s="954"/>
      <c r="DT110" s="954"/>
      <c r="DU110" s="954"/>
      <c r="DV110" s="955">
        <v>0.1</v>
      </c>
      <c r="DW110" s="955"/>
      <c r="DX110" s="955"/>
      <c r="DY110" s="955"/>
      <c r="DZ110" s="956"/>
    </row>
    <row r="111" spans="1:131" s="191" customFormat="1" ht="26.25" customHeight="1">
      <c r="A111" s="957" t="s">
        <v>390</v>
      </c>
      <c r="B111" s="958"/>
      <c r="C111" s="958"/>
      <c r="D111" s="958"/>
      <c r="E111" s="958"/>
      <c r="F111" s="958"/>
      <c r="G111" s="958"/>
      <c r="H111" s="958"/>
      <c r="I111" s="958"/>
      <c r="J111" s="958"/>
      <c r="K111" s="958"/>
      <c r="L111" s="958"/>
      <c r="M111" s="958"/>
      <c r="N111" s="958"/>
      <c r="O111" s="958"/>
      <c r="P111" s="958"/>
      <c r="Q111" s="958"/>
      <c r="R111" s="958"/>
      <c r="S111" s="958"/>
      <c r="T111" s="958"/>
      <c r="U111" s="958"/>
      <c r="V111" s="958"/>
      <c r="W111" s="958"/>
      <c r="X111" s="958"/>
      <c r="Y111" s="958"/>
      <c r="Z111" s="959"/>
      <c r="AA111" s="960">
        <v>749474</v>
      </c>
      <c r="AB111" s="961"/>
      <c r="AC111" s="961"/>
      <c r="AD111" s="961"/>
      <c r="AE111" s="962"/>
      <c r="AF111" s="963">
        <v>1512821</v>
      </c>
      <c r="AG111" s="961"/>
      <c r="AH111" s="961"/>
      <c r="AI111" s="961"/>
      <c r="AJ111" s="962"/>
      <c r="AK111" s="963">
        <v>1380952</v>
      </c>
      <c r="AL111" s="961"/>
      <c r="AM111" s="961"/>
      <c r="AN111" s="961"/>
      <c r="AO111" s="962"/>
      <c r="AP111" s="964">
        <v>0.5</v>
      </c>
      <c r="AQ111" s="965"/>
      <c r="AR111" s="965"/>
      <c r="AS111" s="965"/>
      <c r="AT111" s="966"/>
      <c r="AU111" s="927"/>
      <c r="AV111" s="928"/>
      <c r="AW111" s="928"/>
      <c r="AX111" s="928"/>
      <c r="AY111" s="928"/>
      <c r="AZ111" s="976" t="s">
        <v>391</v>
      </c>
      <c r="BA111" s="977"/>
      <c r="BB111" s="977"/>
      <c r="BC111" s="977"/>
      <c r="BD111" s="977"/>
      <c r="BE111" s="977"/>
      <c r="BF111" s="977"/>
      <c r="BG111" s="977"/>
      <c r="BH111" s="977"/>
      <c r="BI111" s="977"/>
      <c r="BJ111" s="977"/>
      <c r="BK111" s="977"/>
      <c r="BL111" s="977"/>
      <c r="BM111" s="977"/>
      <c r="BN111" s="977"/>
      <c r="BO111" s="977"/>
      <c r="BP111" s="978"/>
      <c r="BQ111" s="946">
        <v>2854285</v>
      </c>
      <c r="BR111" s="947"/>
      <c r="BS111" s="947"/>
      <c r="BT111" s="947"/>
      <c r="BU111" s="947"/>
      <c r="BV111" s="947">
        <v>3660865</v>
      </c>
      <c r="BW111" s="947"/>
      <c r="BX111" s="947"/>
      <c r="BY111" s="947"/>
      <c r="BZ111" s="947"/>
      <c r="CA111" s="947">
        <v>4712103</v>
      </c>
      <c r="CB111" s="947"/>
      <c r="CC111" s="947"/>
      <c r="CD111" s="947"/>
      <c r="CE111" s="947"/>
      <c r="CF111" s="941">
        <v>1.7</v>
      </c>
      <c r="CG111" s="942"/>
      <c r="CH111" s="942"/>
      <c r="CI111" s="942"/>
      <c r="CJ111" s="942"/>
      <c r="CK111" s="972"/>
      <c r="CL111" s="973"/>
      <c r="CM111" s="943" t="s">
        <v>392</v>
      </c>
      <c r="CN111" s="944"/>
      <c r="CO111" s="944"/>
      <c r="CP111" s="944"/>
      <c r="CQ111" s="944"/>
      <c r="CR111" s="944"/>
      <c r="CS111" s="944"/>
      <c r="CT111" s="944"/>
      <c r="CU111" s="944"/>
      <c r="CV111" s="944"/>
      <c r="CW111" s="944"/>
      <c r="CX111" s="944"/>
      <c r="CY111" s="944"/>
      <c r="CZ111" s="944"/>
      <c r="DA111" s="944"/>
      <c r="DB111" s="944"/>
      <c r="DC111" s="944"/>
      <c r="DD111" s="944"/>
      <c r="DE111" s="944"/>
      <c r="DF111" s="945"/>
      <c r="DG111" s="946" t="s">
        <v>103</v>
      </c>
      <c r="DH111" s="947"/>
      <c r="DI111" s="947"/>
      <c r="DJ111" s="947"/>
      <c r="DK111" s="947"/>
      <c r="DL111" s="947" t="s">
        <v>103</v>
      </c>
      <c r="DM111" s="947"/>
      <c r="DN111" s="947"/>
      <c r="DO111" s="947"/>
      <c r="DP111" s="947"/>
      <c r="DQ111" s="947" t="s">
        <v>103</v>
      </c>
      <c r="DR111" s="947"/>
      <c r="DS111" s="947"/>
      <c r="DT111" s="947"/>
      <c r="DU111" s="947"/>
      <c r="DV111" s="948" t="s">
        <v>103</v>
      </c>
      <c r="DW111" s="948"/>
      <c r="DX111" s="948"/>
      <c r="DY111" s="948"/>
      <c r="DZ111" s="949"/>
    </row>
    <row r="112" spans="1:131" s="191" customFormat="1" ht="26.25" customHeight="1">
      <c r="A112" s="986" t="s">
        <v>393</v>
      </c>
      <c r="B112" s="987"/>
      <c r="C112" s="977" t="s">
        <v>394</v>
      </c>
      <c r="D112" s="977"/>
      <c r="E112" s="977"/>
      <c r="F112" s="977"/>
      <c r="G112" s="977"/>
      <c r="H112" s="977"/>
      <c r="I112" s="977"/>
      <c r="J112" s="977"/>
      <c r="K112" s="977"/>
      <c r="L112" s="977"/>
      <c r="M112" s="977"/>
      <c r="N112" s="977"/>
      <c r="O112" s="977"/>
      <c r="P112" s="977"/>
      <c r="Q112" s="977"/>
      <c r="R112" s="977"/>
      <c r="S112" s="977"/>
      <c r="T112" s="977"/>
      <c r="U112" s="977"/>
      <c r="V112" s="977"/>
      <c r="W112" s="977"/>
      <c r="X112" s="977"/>
      <c r="Y112" s="977"/>
      <c r="Z112" s="978"/>
      <c r="AA112" s="979">
        <v>4000000</v>
      </c>
      <c r="AB112" s="980"/>
      <c r="AC112" s="980"/>
      <c r="AD112" s="980"/>
      <c r="AE112" s="981"/>
      <c r="AF112" s="982">
        <v>4666667</v>
      </c>
      <c r="AG112" s="980"/>
      <c r="AH112" s="980"/>
      <c r="AI112" s="980"/>
      <c r="AJ112" s="981"/>
      <c r="AK112" s="982">
        <v>5383333</v>
      </c>
      <c r="AL112" s="980"/>
      <c r="AM112" s="980"/>
      <c r="AN112" s="980"/>
      <c r="AO112" s="981"/>
      <c r="AP112" s="983">
        <v>2</v>
      </c>
      <c r="AQ112" s="984"/>
      <c r="AR112" s="984"/>
      <c r="AS112" s="984"/>
      <c r="AT112" s="985"/>
      <c r="AU112" s="927"/>
      <c r="AV112" s="928"/>
      <c r="AW112" s="928"/>
      <c r="AX112" s="928"/>
      <c r="AY112" s="928"/>
      <c r="AZ112" s="976" t="s">
        <v>395</v>
      </c>
      <c r="BA112" s="977"/>
      <c r="BB112" s="977"/>
      <c r="BC112" s="977"/>
      <c r="BD112" s="977"/>
      <c r="BE112" s="977"/>
      <c r="BF112" s="977"/>
      <c r="BG112" s="977"/>
      <c r="BH112" s="977"/>
      <c r="BI112" s="977"/>
      <c r="BJ112" s="977"/>
      <c r="BK112" s="977"/>
      <c r="BL112" s="977"/>
      <c r="BM112" s="977"/>
      <c r="BN112" s="977"/>
      <c r="BO112" s="977"/>
      <c r="BP112" s="978"/>
      <c r="BQ112" s="946">
        <v>1699629</v>
      </c>
      <c r="BR112" s="947"/>
      <c r="BS112" s="947"/>
      <c r="BT112" s="947"/>
      <c r="BU112" s="947"/>
      <c r="BV112" s="947">
        <v>1541528</v>
      </c>
      <c r="BW112" s="947"/>
      <c r="BX112" s="947"/>
      <c r="BY112" s="947"/>
      <c r="BZ112" s="947"/>
      <c r="CA112" s="947">
        <v>785961</v>
      </c>
      <c r="CB112" s="947"/>
      <c r="CC112" s="947"/>
      <c r="CD112" s="947"/>
      <c r="CE112" s="947"/>
      <c r="CF112" s="941">
        <v>0.3</v>
      </c>
      <c r="CG112" s="942"/>
      <c r="CH112" s="942"/>
      <c r="CI112" s="942"/>
      <c r="CJ112" s="942"/>
      <c r="CK112" s="972"/>
      <c r="CL112" s="973"/>
      <c r="CM112" s="943" t="s">
        <v>396</v>
      </c>
      <c r="CN112" s="944"/>
      <c r="CO112" s="944"/>
      <c r="CP112" s="944"/>
      <c r="CQ112" s="944"/>
      <c r="CR112" s="944"/>
      <c r="CS112" s="944"/>
      <c r="CT112" s="944"/>
      <c r="CU112" s="944"/>
      <c r="CV112" s="944"/>
      <c r="CW112" s="944"/>
      <c r="CX112" s="944"/>
      <c r="CY112" s="944"/>
      <c r="CZ112" s="944"/>
      <c r="DA112" s="944"/>
      <c r="DB112" s="944"/>
      <c r="DC112" s="944"/>
      <c r="DD112" s="944"/>
      <c r="DE112" s="944"/>
      <c r="DF112" s="945"/>
      <c r="DG112" s="946">
        <v>269826</v>
      </c>
      <c r="DH112" s="947"/>
      <c r="DI112" s="947"/>
      <c r="DJ112" s="947"/>
      <c r="DK112" s="947"/>
      <c r="DL112" s="947">
        <v>165203</v>
      </c>
      <c r="DM112" s="947"/>
      <c r="DN112" s="947"/>
      <c r="DO112" s="947"/>
      <c r="DP112" s="947"/>
      <c r="DQ112" s="947">
        <v>95653</v>
      </c>
      <c r="DR112" s="947"/>
      <c r="DS112" s="947"/>
      <c r="DT112" s="947"/>
      <c r="DU112" s="947"/>
      <c r="DV112" s="948">
        <v>0</v>
      </c>
      <c r="DW112" s="948"/>
      <c r="DX112" s="948"/>
      <c r="DY112" s="948"/>
      <c r="DZ112" s="949"/>
    </row>
    <row r="113" spans="1:130" s="191" customFormat="1" ht="26.25" customHeight="1">
      <c r="A113" s="988"/>
      <c r="B113" s="989"/>
      <c r="C113" s="977" t="s">
        <v>397</v>
      </c>
      <c r="D113" s="977"/>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8"/>
      <c r="AA113" s="979">
        <v>337559</v>
      </c>
      <c r="AB113" s="980"/>
      <c r="AC113" s="980"/>
      <c r="AD113" s="980"/>
      <c r="AE113" s="981"/>
      <c r="AF113" s="982">
        <v>262998</v>
      </c>
      <c r="AG113" s="980"/>
      <c r="AH113" s="980"/>
      <c r="AI113" s="980"/>
      <c r="AJ113" s="981"/>
      <c r="AK113" s="982">
        <v>82575</v>
      </c>
      <c r="AL113" s="980"/>
      <c r="AM113" s="980"/>
      <c r="AN113" s="980"/>
      <c r="AO113" s="981"/>
      <c r="AP113" s="983">
        <v>0</v>
      </c>
      <c r="AQ113" s="984"/>
      <c r="AR113" s="984"/>
      <c r="AS113" s="984"/>
      <c r="AT113" s="985"/>
      <c r="AU113" s="927"/>
      <c r="AV113" s="928"/>
      <c r="AW113" s="928"/>
      <c r="AX113" s="928"/>
      <c r="AY113" s="928"/>
      <c r="AZ113" s="976" t="s">
        <v>398</v>
      </c>
      <c r="BA113" s="977"/>
      <c r="BB113" s="977"/>
      <c r="BC113" s="977"/>
      <c r="BD113" s="977"/>
      <c r="BE113" s="977"/>
      <c r="BF113" s="977"/>
      <c r="BG113" s="977"/>
      <c r="BH113" s="977"/>
      <c r="BI113" s="977"/>
      <c r="BJ113" s="977"/>
      <c r="BK113" s="977"/>
      <c r="BL113" s="977"/>
      <c r="BM113" s="977"/>
      <c r="BN113" s="977"/>
      <c r="BO113" s="977"/>
      <c r="BP113" s="978"/>
      <c r="BQ113" s="946">
        <v>250677</v>
      </c>
      <c r="BR113" s="947"/>
      <c r="BS113" s="947"/>
      <c r="BT113" s="947"/>
      <c r="BU113" s="947"/>
      <c r="BV113" s="947">
        <v>1341249</v>
      </c>
      <c r="BW113" s="947"/>
      <c r="BX113" s="947"/>
      <c r="BY113" s="947"/>
      <c r="BZ113" s="947"/>
      <c r="CA113" s="947">
        <v>2564516</v>
      </c>
      <c r="CB113" s="947"/>
      <c r="CC113" s="947"/>
      <c r="CD113" s="947"/>
      <c r="CE113" s="947"/>
      <c r="CF113" s="941">
        <v>1</v>
      </c>
      <c r="CG113" s="942"/>
      <c r="CH113" s="942"/>
      <c r="CI113" s="942"/>
      <c r="CJ113" s="942"/>
      <c r="CK113" s="972"/>
      <c r="CL113" s="973"/>
      <c r="CM113" s="943" t="s">
        <v>399</v>
      </c>
      <c r="CN113" s="944"/>
      <c r="CO113" s="944"/>
      <c r="CP113" s="944"/>
      <c r="CQ113" s="944"/>
      <c r="CR113" s="944"/>
      <c r="CS113" s="944"/>
      <c r="CT113" s="944"/>
      <c r="CU113" s="944"/>
      <c r="CV113" s="944"/>
      <c r="CW113" s="944"/>
      <c r="CX113" s="944"/>
      <c r="CY113" s="944"/>
      <c r="CZ113" s="944"/>
      <c r="DA113" s="944"/>
      <c r="DB113" s="944"/>
      <c r="DC113" s="944"/>
      <c r="DD113" s="944"/>
      <c r="DE113" s="944"/>
      <c r="DF113" s="945"/>
      <c r="DG113" s="946" t="s">
        <v>103</v>
      </c>
      <c r="DH113" s="947"/>
      <c r="DI113" s="947"/>
      <c r="DJ113" s="947"/>
      <c r="DK113" s="947"/>
      <c r="DL113" s="947" t="s">
        <v>103</v>
      </c>
      <c r="DM113" s="947"/>
      <c r="DN113" s="947"/>
      <c r="DO113" s="947"/>
      <c r="DP113" s="947"/>
      <c r="DQ113" s="947" t="s">
        <v>103</v>
      </c>
      <c r="DR113" s="947"/>
      <c r="DS113" s="947"/>
      <c r="DT113" s="947"/>
      <c r="DU113" s="947"/>
      <c r="DV113" s="948" t="s">
        <v>103</v>
      </c>
      <c r="DW113" s="948"/>
      <c r="DX113" s="948"/>
      <c r="DY113" s="948"/>
      <c r="DZ113" s="949"/>
    </row>
    <row r="114" spans="1:130" s="191" customFormat="1" ht="26.25" customHeight="1">
      <c r="A114" s="988"/>
      <c r="B114" s="989"/>
      <c r="C114" s="977" t="s">
        <v>400</v>
      </c>
      <c r="D114" s="977"/>
      <c r="E114" s="977"/>
      <c r="F114" s="977"/>
      <c r="G114" s="977"/>
      <c r="H114" s="977"/>
      <c r="I114" s="977"/>
      <c r="J114" s="977"/>
      <c r="K114" s="977"/>
      <c r="L114" s="977"/>
      <c r="M114" s="977"/>
      <c r="N114" s="977"/>
      <c r="O114" s="977"/>
      <c r="P114" s="977"/>
      <c r="Q114" s="977"/>
      <c r="R114" s="977"/>
      <c r="S114" s="977"/>
      <c r="T114" s="977"/>
      <c r="U114" s="977"/>
      <c r="V114" s="977"/>
      <c r="W114" s="977"/>
      <c r="X114" s="977"/>
      <c r="Y114" s="977"/>
      <c r="Z114" s="978"/>
      <c r="AA114" s="979">
        <v>383</v>
      </c>
      <c r="AB114" s="980"/>
      <c r="AC114" s="980"/>
      <c r="AD114" s="980"/>
      <c r="AE114" s="981"/>
      <c r="AF114" s="982">
        <v>3039</v>
      </c>
      <c r="AG114" s="980"/>
      <c r="AH114" s="980"/>
      <c r="AI114" s="980"/>
      <c r="AJ114" s="981"/>
      <c r="AK114" s="982">
        <v>9211</v>
      </c>
      <c r="AL114" s="980"/>
      <c r="AM114" s="980"/>
      <c r="AN114" s="980"/>
      <c r="AO114" s="981"/>
      <c r="AP114" s="983">
        <v>0</v>
      </c>
      <c r="AQ114" s="984"/>
      <c r="AR114" s="984"/>
      <c r="AS114" s="984"/>
      <c r="AT114" s="985"/>
      <c r="AU114" s="927"/>
      <c r="AV114" s="928"/>
      <c r="AW114" s="928"/>
      <c r="AX114" s="928"/>
      <c r="AY114" s="928"/>
      <c r="AZ114" s="976" t="s">
        <v>401</v>
      </c>
      <c r="BA114" s="977"/>
      <c r="BB114" s="977"/>
      <c r="BC114" s="977"/>
      <c r="BD114" s="977"/>
      <c r="BE114" s="977"/>
      <c r="BF114" s="977"/>
      <c r="BG114" s="977"/>
      <c r="BH114" s="977"/>
      <c r="BI114" s="977"/>
      <c r="BJ114" s="977"/>
      <c r="BK114" s="977"/>
      <c r="BL114" s="977"/>
      <c r="BM114" s="977"/>
      <c r="BN114" s="977"/>
      <c r="BO114" s="977"/>
      <c r="BP114" s="978"/>
      <c r="BQ114" s="946">
        <v>122478681</v>
      </c>
      <c r="BR114" s="947"/>
      <c r="BS114" s="947"/>
      <c r="BT114" s="947"/>
      <c r="BU114" s="947"/>
      <c r="BV114" s="947">
        <v>117873052</v>
      </c>
      <c r="BW114" s="947"/>
      <c r="BX114" s="947"/>
      <c r="BY114" s="947"/>
      <c r="BZ114" s="947"/>
      <c r="CA114" s="947">
        <v>112102525</v>
      </c>
      <c r="CB114" s="947"/>
      <c r="CC114" s="947"/>
      <c r="CD114" s="947"/>
      <c r="CE114" s="947"/>
      <c r="CF114" s="941">
        <v>41.6</v>
      </c>
      <c r="CG114" s="942"/>
      <c r="CH114" s="942"/>
      <c r="CI114" s="942"/>
      <c r="CJ114" s="942"/>
      <c r="CK114" s="972"/>
      <c r="CL114" s="973"/>
      <c r="CM114" s="943" t="s">
        <v>402</v>
      </c>
      <c r="CN114" s="944"/>
      <c r="CO114" s="944"/>
      <c r="CP114" s="944"/>
      <c r="CQ114" s="944"/>
      <c r="CR114" s="944"/>
      <c r="CS114" s="944"/>
      <c r="CT114" s="944"/>
      <c r="CU114" s="944"/>
      <c r="CV114" s="944"/>
      <c r="CW114" s="944"/>
      <c r="CX114" s="944"/>
      <c r="CY114" s="944"/>
      <c r="CZ114" s="944"/>
      <c r="DA114" s="944"/>
      <c r="DB114" s="944"/>
      <c r="DC114" s="944"/>
      <c r="DD114" s="944"/>
      <c r="DE114" s="944"/>
      <c r="DF114" s="945"/>
      <c r="DG114" s="946" t="s">
        <v>103</v>
      </c>
      <c r="DH114" s="947"/>
      <c r="DI114" s="947"/>
      <c r="DJ114" s="947"/>
      <c r="DK114" s="947"/>
      <c r="DL114" s="947" t="s">
        <v>103</v>
      </c>
      <c r="DM114" s="947"/>
      <c r="DN114" s="947"/>
      <c r="DO114" s="947"/>
      <c r="DP114" s="947"/>
      <c r="DQ114" s="947" t="s">
        <v>103</v>
      </c>
      <c r="DR114" s="947"/>
      <c r="DS114" s="947"/>
      <c r="DT114" s="947"/>
      <c r="DU114" s="947"/>
      <c r="DV114" s="948" t="s">
        <v>103</v>
      </c>
      <c r="DW114" s="948"/>
      <c r="DX114" s="948"/>
      <c r="DY114" s="948"/>
      <c r="DZ114" s="949"/>
    </row>
    <row r="115" spans="1:130" s="191" customFormat="1" ht="26.25" customHeight="1">
      <c r="A115" s="988"/>
      <c r="B115" s="989"/>
      <c r="C115" s="977" t="s">
        <v>403</v>
      </c>
      <c r="D115" s="977"/>
      <c r="E115" s="977"/>
      <c r="F115" s="977"/>
      <c r="G115" s="977"/>
      <c r="H115" s="977"/>
      <c r="I115" s="977"/>
      <c r="J115" s="977"/>
      <c r="K115" s="977"/>
      <c r="L115" s="977"/>
      <c r="M115" s="977"/>
      <c r="N115" s="977"/>
      <c r="O115" s="977"/>
      <c r="P115" s="977"/>
      <c r="Q115" s="977"/>
      <c r="R115" s="977"/>
      <c r="S115" s="977"/>
      <c r="T115" s="977"/>
      <c r="U115" s="977"/>
      <c r="V115" s="977"/>
      <c r="W115" s="977"/>
      <c r="X115" s="977"/>
      <c r="Y115" s="977"/>
      <c r="Z115" s="978"/>
      <c r="AA115" s="979">
        <v>396092</v>
      </c>
      <c r="AB115" s="980"/>
      <c r="AC115" s="980"/>
      <c r="AD115" s="980"/>
      <c r="AE115" s="981"/>
      <c r="AF115" s="982">
        <v>287154</v>
      </c>
      <c r="AG115" s="980"/>
      <c r="AH115" s="980"/>
      <c r="AI115" s="980"/>
      <c r="AJ115" s="981"/>
      <c r="AK115" s="982">
        <v>239905</v>
      </c>
      <c r="AL115" s="980"/>
      <c r="AM115" s="980"/>
      <c r="AN115" s="980"/>
      <c r="AO115" s="981"/>
      <c r="AP115" s="983">
        <v>0.1</v>
      </c>
      <c r="AQ115" s="984"/>
      <c r="AR115" s="984"/>
      <c r="AS115" s="984"/>
      <c r="AT115" s="985"/>
      <c r="AU115" s="927"/>
      <c r="AV115" s="928"/>
      <c r="AW115" s="928"/>
      <c r="AX115" s="928"/>
      <c r="AY115" s="928"/>
      <c r="AZ115" s="976" t="s">
        <v>404</v>
      </c>
      <c r="BA115" s="977"/>
      <c r="BB115" s="977"/>
      <c r="BC115" s="977"/>
      <c r="BD115" s="977"/>
      <c r="BE115" s="977"/>
      <c r="BF115" s="977"/>
      <c r="BG115" s="977"/>
      <c r="BH115" s="977"/>
      <c r="BI115" s="977"/>
      <c r="BJ115" s="977"/>
      <c r="BK115" s="977"/>
      <c r="BL115" s="977"/>
      <c r="BM115" s="977"/>
      <c r="BN115" s="977"/>
      <c r="BO115" s="977"/>
      <c r="BP115" s="978"/>
      <c r="BQ115" s="946">
        <v>9519505</v>
      </c>
      <c r="BR115" s="947"/>
      <c r="BS115" s="947"/>
      <c r="BT115" s="947"/>
      <c r="BU115" s="947"/>
      <c r="BV115" s="947">
        <v>6039725</v>
      </c>
      <c r="BW115" s="947"/>
      <c r="BX115" s="947"/>
      <c r="BY115" s="947"/>
      <c r="BZ115" s="947"/>
      <c r="CA115" s="947">
        <v>9865367</v>
      </c>
      <c r="CB115" s="947"/>
      <c r="CC115" s="947"/>
      <c r="CD115" s="947"/>
      <c r="CE115" s="947"/>
      <c r="CF115" s="941">
        <v>3.7</v>
      </c>
      <c r="CG115" s="942"/>
      <c r="CH115" s="942"/>
      <c r="CI115" s="942"/>
      <c r="CJ115" s="942"/>
      <c r="CK115" s="972"/>
      <c r="CL115" s="973"/>
      <c r="CM115" s="976" t="s">
        <v>405</v>
      </c>
      <c r="CN115" s="997"/>
      <c r="CO115" s="997"/>
      <c r="CP115" s="997"/>
      <c r="CQ115" s="997"/>
      <c r="CR115" s="997"/>
      <c r="CS115" s="997"/>
      <c r="CT115" s="997"/>
      <c r="CU115" s="997"/>
      <c r="CV115" s="997"/>
      <c r="CW115" s="997"/>
      <c r="CX115" s="997"/>
      <c r="CY115" s="997"/>
      <c r="CZ115" s="997"/>
      <c r="DA115" s="997"/>
      <c r="DB115" s="997"/>
      <c r="DC115" s="997"/>
      <c r="DD115" s="997"/>
      <c r="DE115" s="997"/>
      <c r="DF115" s="978"/>
      <c r="DG115" s="946">
        <v>2172430</v>
      </c>
      <c r="DH115" s="947"/>
      <c r="DI115" s="947"/>
      <c r="DJ115" s="947"/>
      <c r="DK115" s="947"/>
      <c r="DL115" s="947">
        <v>3110189</v>
      </c>
      <c r="DM115" s="947"/>
      <c r="DN115" s="947"/>
      <c r="DO115" s="947"/>
      <c r="DP115" s="947"/>
      <c r="DQ115" s="947">
        <v>4257948</v>
      </c>
      <c r="DR115" s="947"/>
      <c r="DS115" s="947"/>
      <c r="DT115" s="947"/>
      <c r="DU115" s="947"/>
      <c r="DV115" s="948">
        <v>1.6</v>
      </c>
      <c r="DW115" s="948"/>
      <c r="DX115" s="948"/>
      <c r="DY115" s="948"/>
      <c r="DZ115" s="949"/>
    </row>
    <row r="116" spans="1:130" s="191" customFormat="1" ht="26.25" customHeight="1">
      <c r="A116" s="990"/>
      <c r="B116" s="991"/>
      <c r="C116" s="992" t="s">
        <v>406</v>
      </c>
      <c r="D116" s="992"/>
      <c r="E116" s="992"/>
      <c r="F116" s="992"/>
      <c r="G116" s="992"/>
      <c r="H116" s="992"/>
      <c r="I116" s="992"/>
      <c r="J116" s="992"/>
      <c r="K116" s="992"/>
      <c r="L116" s="992"/>
      <c r="M116" s="992"/>
      <c r="N116" s="992"/>
      <c r="O116" s="992"/>
      <c r="P116" s="992"/>
      <c r="Q116" s="992"/>
      <c r="R116" s="992"/>
      <c r="S116" s="992"/>
      <c r="T116" s="992"/>
      <c r="U116" s="992"/>
      <c r="V116" s="992"/>
      <c r="W116" s="992"/>
      <c r="X116" s="992"/>
      <c r="Y116" s="992"/>
      <c r="Z116" s="993"/>
      <c r="AA116" s="979" t="s">
        <v>103</v>
      </c>
      <c r="AB116" s="980"/>
      <c r="AC116" s="980"/>
      <c r="AD116" s="980"/>
      <c r="AE116" s="981"/>
      <c r="AF116" s="982" t="s">
        <v>103</v>
      </c>
      <c r="AG116" s="980"/>
      <c r="AH116" s="980"/>
      <c r="AI116" s="980"/>
      <c r="AJ116" s="981"/>
      <c r="AK116" s="982" t="s">
        <v>103</v>
      </c>
      <c r="AL116" s="980"/>
      <c r="AM116" s="980"/>
      <c r="AN116" s="980"/>
      <c r="AO116" s="981"/>
      <c r="AP116" s="983" t="s">
        <v>103</v>
      </c>
      <c r="AQ116" s="984"/>
      <c r="AR116" s="984"/>
      <c r="AS116" s="984"/>
      <c r="AT116" s="985"/>
      <c r="AU116" s="927"/>
      <c r="AV116" s="928"/>
      <c r="AW116" s="928"/>
      <c r="AX116" s="928"/>
      <c r="AY116" s="928"/>
      <c r="AZ116" s="994" t="s">
        <v>407</v>
      </c>
      <c r="BA116" s="995"/>
      <c r="BB116" s="995"/>
      <c r="BC116" s="995"/>
      <c r="BD116" s="995"/>
      <c r="BE116" s="995"/>
      <c r="BF116" s="995"/>
      <c r="BG116" s="995"/>
      <c r="BH116" s="995"/>
      <c r="BI116" s="995"/>
      <c r="BJ116" s="995"/>
      <c r="BK116" s="995"/>
      <c r="BL116" s="995"/>
      <c r="BM116" s="995"/>
      <c r="BN116" s="995"/>
      <c r="BO116" s="995"/>
      <c r="BP116" s="996"/>
      <c r="BQ116" s="946" t="s">
        <v>103</v>
      </c>
      <c r="BR116" s="947"/>
      <c r="BS116" s="947"/>
      <c r="BT116" s="947"/>
      <c r="BU116" s="947"/>
      <c r="BV116" s="947" t="s">
        <v>103</v>
      </c>
      <c r="BW116" s="947"/>
      <c r="BX116" s="947"/>
      <c r="BY116" s="947"/>
      <c r="BZ116" s="947"/>
      <c r="CA116" s="947" t="s">
        <v>103</v>
      </c>
      <c r="CB116" s="947"/>
      <c r="CC116" s="947"/>
      <c r="CD116" s="947"/>
      <c r="CE116" s="947"/>
      <c r="CF116" s="941" t="s">
        <v>103</v>
      </c>
      <c r="CG116" s="942"/>
      <c r="CH116" s="942"/>
      <c r="CI116" s="942"/>
      <c r="CJ116" s="942"/>
      <c r="CK116" s="972"/>
      <c r="CL116" s="973"/>
      <c r="CM116" s="943" t="s">
        <v>408</v>
      </c>
      <c r="CN116" s="944"/>
      <c r="CO116" s="944"/>
      <c r="CP116" s="944"/>
      <c r="CQ116" s="944"/>
      <c r="CR116" s="944"/>
      <c r="CS116" s="944"/>
      <c r="CT116" s="944"/>
      <c r="CU116" s="944"/>
      <c r="CV116" s="944"/>
      <c r="CW116" s="944"/>
      <c r="CX116" s="944"/>
      <c r="CY116" s="944"/>
      <c r="CZ116" s="944"/>
      <c r="DA116" s="944"/>
      <c r="DB116" s="944"/>
      <c r="DC116" s="944"/>
      <c r="DD116" s="944"/>
      <c r="DE116" s="944"/>
      <c r="DF116" s="945"/>
      <c r="DG116" s="946" t="s">
        <v>103</v>
      </c>
      <c r="DH116" s="947"/>
      <c r="DI116" s="947"/>
      <c r="DJ116" s="947"/>
      <c r="DK116" s="947"/>
      <c r="DL116" s="947" t="s">
        <v>103</v>
      </c>
      <c r="DM116" s="947"/>
      <c r="DN116" s="947"/>
      <c r="DO116" s="947"/>
      <c r="DP116" s="947"/>
      <c r="DQ116" s="947" t="s">
        <v>103</v>
      </c>
      <c r="DR116" s="947"/>
      <c r="DS116" s="947"/>
      <c r="DT116" s="947"/>
      <c r="DU116" s="947"/>
      <c r="DV116" s="948" t="s">
        <v>103</v>
      </c>
      <c r="DW116" s="948"/>
      <c r="DX116" s="948"/>
      <c r="DY116" s="948"/>
      <c r="DZ116" s="949"/>
    </row>
    <row r="117" spans="1:130" s="191" customFormat="1" ht="26.25" customHeight="1">
      <c r="A117" s="931" t="s">
        <v>139</v>
      </c>
      <c r="B117" s="912"/>
      <c r="C117" s="912"/>
      <c r="D117" s="912"/>
      <c r="E117" s="912"/>
      <c r="F117" s="912"/>
      <c r="G117" s="912"/>
      <c r="H117" s="912"/>
      <c r="I117" s="912"/>
      <c r="J117" s="912"/>
      <c r="K117" s="912"/>
      <c r="L117" s="912"/>
      <c r="M117" s="912"/>
      <c r="N117" s="912"/>
      <c r="O117" s="912"/>
      <c r="P117" s="912"/>
      <c r="Q117" s="912"/>
      <c r="R117" s="912"/>
      <c r="S117" s="912"/>
      <c r="T117" s="912"/>
      <c r="U117" s="912"/>
      <c r="V117" s="912"/>
      <c r="W117" s="912"/>
      <c r="X117" s="912"/>
      <c r="Y117" s="1002" t="s">
        <v>409</v>
      </c>
      <c r="Z117" s="913"/>
      <c r="AA117" s="1003">
        <v>81680850</v>
      </c>
      <c r="AB117" s="1004"/>
      <c r="AC117" s="1004"/>
      <c r="AD117" s="1004"/>
      <c r="AE117" s="1005"/>
      <c r="AF117" s="1006">
        <v>83254987</v>
      </c>
      <c r="AG117" s="1004"/>
      <c r="AH117" s="1004"/>
      <c r="AI117" s="1004"/>
      <c r="AJ117" s="1005"/>
      <c r="AK117" s="1006">
        <v>83791012</v>
      </c>
      <c r="AL117" s="1004"/>
      <c r="AM117" s="1004"/>
      <c r="AN117" s="1004"/>
      <c r="AO117" s="1005"/>
      <c r="AP117" s="1007"/>
      <c r="AQ117" s="1008"/>
      <c r="AR117" s="1008"/>
      <c r="AS117" s="1008"/>
      <c r="AT117" s="1009"/>
      <c r="AU117" s="927"/>
      <c r="AV117" s="928"/>
      <c r="AW117" s="928"/>
      <c r="AX117" s="928"/>
      <c r="AY117" s="928"/>
      <c r="AZ117" s="976" t="s">
        <v>410</v>
      </c>
      <c r="BA117" s="977"/>
      <c r="BB117" s="977"/>
      <c r="BC117" s="977"/>
      <c r="BD117" s="977"/>
      <c r="BE117" s="977"/>
      <c r="BF117" s="977"/>
      <c r="BG117" s="977"/>
      <c r="BH117" s="977"/>
      <c r="BI117" s="977"/>
      <c r="BJ117" s="977"/>
      <c r="BK117" s="977"/>
      <c r="BL117" s="977"/>
      <c r="BM117" s="977"/>
      <c r="BN117" s="977"/>
      <c r="BO117" s="977"/>
      <c r="BP117" s="978"/>
      <c r="BQ117" s="946" t="s">
        <v>103</v>
      </c>
      <c r="BR117" s="947"/>
      <c r="BS117" s="947"/>
      <c r="BT117" s="947"/>
      <c r="BU117" s="947"/>
      <c r="BV117" s="947" t="s">
        <v>103</v>
      </c>
      <c r="BW117" s="947"/>
      <c r="BX117" s="947"/>
      <c r="BY117" s="947"/>
      <c r="BZ117" s="947"/>
      <c r="CA117" s="947" t="s">
        <v>103</v>
      </c>
      <c r="CB117" s="947"/>
      <c r="CC117" s="947"/>
      <c r="CD117" s="947"/>
      <c r="CE117" s="947"/>
      <c r="CF117" s="941" t="s">
        <v>103</v>
      </c>
      <c r="CG117" s="942"/>
      <c r="CH117" s="942"/>
      <c r="CI117" s="942"/>
      <c r="CJ117" s="942"/>
      <c r="CK117" s="972"/>
      <c r="CL117" s="973"/>
      <c r="CM117" s="943" t="s">
        <v>411</v>
      </c>
      <c r="CN117" s="944"/>
      <c r="CO117" s="944"/>
      <c r="CP117" s="944"/>
      <c r="CQ117" s="944"/>
      <c r="CR117" s="944"/>
      <c r="CS117" s="944"/>
      <c r="CT117" s="944"/>
      <c r="CU117" s="944"/>
      <c r="CV117" s="944"/>
      <c r="CW117" s="944"/>
      <c r="CX117" s="944"/>
      <c r="CY117" s="944"/>
      <c r="CZ117" s="944"/>
      <c r="DA117" s="944"/>
      <c r="DB117" s="944"/>
      <c r="DC117" s="944"/>
      <c r="DD117" s="944"/>
      <c r="DE117" s="944"/>
      <c r="DF117" s="945"/>
      <c r="DG117" s="946" t="s">
        <v>103</v>
      </c>
      <c r="DH117" s="947"/>
      <c r="DI117" s="947"/>
      <c r="DJ117" s="947"/>
      <c r="DK117" s="947"/>
      <c r="DL117" s="947" t="s">
        <v>103</v>
      </c>
      <c r="DM117" s="947"/>
      <c r="DN117" s="947"/>
      <c r="DO117" s="947"/>
      <c r="DP117" s="947"/>
      <c r="DQ117" s="947" t="s">
        <v>103</v>
      </c>
      <c r="DR117" s="947"/>
      <c r="DS117" s="947"/>
      <c r="DT117" s="947"/>
      <c r="DU117" s="947"/>
      <c r="DV117" s="948" t="s">
        <v>103</v>
      </c>
      <c r="DW117" s="948"/>
      <c r="DX117" s="948"/>
      <c r="DY117" s="948"/>
      <c r="DZ117" s="949"/>
    </row>
    <row r="118" spans="1:130" s="191" customFormat="1" ht="26.25" customHeight="1">
      <c r="A118" s="931" t="s">
        <v>385</v>
      </c>
      <c r="B118" s="912"/>
      <c r="C118" s="912"/>
      <c r="D118" s="912"/>
      <c r="E118" s="912"/>
      <c r="F118" s="912"/>
      <c r="G118" s="912"/>
      <c r="H118" s="912"/>
      <c r="I118" s="912"/>
      <c r="J118" s="912"/>
      <c r="K118" s="912"/>
      <c r="L118" s="912"/>
      <c r="M118" s="912"/>
      <c r="N118" s="912"/>
      <c r="O118" s="912"/>
      <c r="P118" s="912"/>
      <c r="Q118" s="912"/>
      <c r="R118" s="912"/>
      <c r="S118" s="912"/>
      <c r="T118" s="912"/>
      <c r="U118" s="912"/>
      <c r="V118" s="912"/>
      <c r="W118" s="912"/>
      <c r="X118" s="912"/>
      <c r="Y118" s="912"/>
      <c r="Z118" s="913"/>
      <c r="AA118" s="911" t="s">
        <v>383</v>
      </c>
      <c r="AB118" s="912"/>
      <c r="AC118" s="912"/>
      <c r="AD118" s="912"/>
      <c r="AE118" s="913"/>
      <c r="AF118" s="911" t="s">
        <v>277</v>
      </c>
      <c r="AG118" s="912"/>
      <c r="AH118" s="912"/>
      <c r="AI118" s="912"/>
      <c r="AJ118" s="913"/>
      <c r="AK118" s="911" t="s">
        <v>276</v>
      </c>
      <c r="AL118" s="912"/>
      <c r="AM118" s="912"/>
      <c r="AN118" s="912"/>
      <c r="AO118" s="913"/>
      <c r="AP118" s="998" t="s">
        <v>384</v>
      </c>
      <c r="AQ118" s="999"/>
      <c r="AR118" s="999"/>
      <c r="AS118" s="999"/>
      <c r="AT118" s="1000"/>
      <c r="AU118" s="927"/>
      <c r="AV118" s="928"/>
      <c r="AW118" s="928"/>
      <c r="AX118" s="928"/>
      <c r="AY118" s="928"/>
      <c r="AZ118" s="1001" t="s">
        <v>412</v>
      </c>
      <c r="BA118" s="992"/>
      <c r="BB118" s="992"/>
      <c r="BC118" s="992"/>
      <c r="BD118" s="992"/>
      <c r="BE118" s="992"/>
      <c r="BF118" s="992"/>
      <c r="BG118" s="992"/>
      <c r="BH118" s="992"/>
      <c r="BI118" s="992"/>
      <c r="BJ118" s="992"/>
      <c r="BK118" s="992"/>
      <c r="BL118" s="992"/>
      <c r="BM118" s="992"/>
      <c r="BN118" s="992"/>
      <c r="BO118" s="992"/>
      <c r="BP118" s="993"/>
      <c r="BQ118" s="1018" t="s">
        <v>103</v>
      </c>
      <c r="BR118" s="1019"/>
      <c r="BS118" s="1019"/>
      <c r="BT118" s="1019"/>
      <c r="BU118" s="1019"/>
      <c r="BV118" s="1019" t="s">
        <v>103</v>
      </c>
      <c r="BW118" s="1019"/>
      <c r="BX118" s="1019"/>
      <c r="BY118" s="1019"/>
      <c r="BZ118" s="1019"/>
      <c r="CA118" s="1019" t="s">
        <v>103</v>
      </c>
      <c r="CB118" s="1019"/>
      <c r="CC118" s="1019"/>
      <c r="CD118" s="1019"/>
      <c r="CE118" s="1019"/>
      <c r="CF118" s="941" t="s">
        <v>103</v>
      </c>
      <c r="CG118" s="942"/>
      <c r="CH118" s="942"/>
      <c r="CI118" s="942"/>
      <c r="CJ118" s="942"/>
      <c r="CK118" s="972"/>
      <c r="CL118" s="973"/>
      <c r="CM118" s="943" t="s">
        <v>413</v>
      </c>
      <c r="CN118" s="944"/>
      <c r="CO118" s="944"/>
      <c r="CP118" s="944"/>
      <c r="CQ118" s="944"/>
      <c r="CR118" s="944"/>
      <c r="CS118" s="944"/>
      <c r="CT118" s="944"/>
      <c r="CU118" s="944"/>
      <c r="CV118" s="944"/>
      <c r="CW118" s="944"/>
      <c r="CX118" s="944"/>
      <c r="CY118" s="944"/>
      <c r="CZ118" s="944"/>
      <c r="DA118" s="944"/>
      <c r="DB118" s="944"/>
      <c r="DC118" s="944"/>
      <c r="DD118" s="944"/>
      <c r="DE118" s="944"/>
      <c r="DF118" s="945"/>
      <c r="DG118" s="946" t="s">
        <v>103</v>
      </c>
      <c r="DH118" s="947"/>
      <c r="DI118" s="947"/>
      <c r="DJ118" s="947"/>
      <c r="DK118" s="947"/>
      <c r="DL118" s="947" t="s">
        <v>103</v>
      </c>
      <c r="DM118" s="947"/>
      <c r="DN118" s="947"/>
      <c r="DO118" s="947"/>
      <c r="DP118" s="947"/>
      <c r="DQ118" s="947" t="s">
        <v>103</v>
      </c>
      <c r="DR118" s="947"/>
      <c r="DS118" s="947"/>
      <c r="DT118" s="947"/>
      <c r="DU118" s="947"/>
      <c r="DV118" s="948" t="s">
        <v>103</v>
      </c>
      <c r="DW118" s="948"/>
      <c r="DX118" s="948"/>
      <c r="DY118" s="948"/>
      <c r="DZ118" s="949"/>
    </row>
    <row r="119" spans="1:130" s="191" customFormat="1" ht="26.25" customHeight="1">
      <c r="A119" s="1083" t="s">
        <v>388</v>
      </c>
      <c r="B119" s="971"/>
      <c r="C119" s="950" t="s">
        <v>389</v>
      </c>
      <c r="D119" s="951"/>
      <c r="E119" s="951"/>
      <c r="F119" s="951"/>
      <c r="G119" s="951"/>
      <c r="H119" s="951"/>
      <c r="I119" s="951"/>
      <c r="J119" s="951"/>
      <c r="K119" s="951"/>
      <c r="L119" s="951"/>
      <c r="M119" s="951"/>
      <c r="N119" s="951"/>
      <c r="O119" s="951"/>
      <c r="P119" s="951"/>
      <c r="Q119" s="951"/>
      <c r="R119" s="951"/>
      <c r="S119" s="951"/>
      <c r="T119" s="951"/>
      <c r="U119" s="951"/>
      <c r="V119" s="951"/>
      <c r="W119" s="951"/>
      <c r="X119" s="951"/>
      <c r="Y119" s="951"/>
      <c r="Z119" s="952"/>
      <c r="AA119" s="918">
        <v>19649</v>
      </c>
      <c r="AB119" s="919"/>
      <c r="AC119" s="919"/>
      <c r="AD119" s="919"/>
      <c r="AE119" s="920"/>
      <c r="AF119" s="921">
        <v>26556</v>
      </c>
      <c r="AG119" s="919"/>
      <c r="AH119" s="919"/>
      <c r="AI119" s="919"/>
      <c r="AJ119" s="920"/>
      <c r="AK119" s="921">
        <v>26971</v>
      </c>
      <c r="AL119" s="919"/>
      <c r="AM119" s="919"/>
      <c r="AN119" s="919"/>
      <c r="AO119" s="920"/>
      <c r="AP119" s="922">
        <v>0</v>
      </c>
      <c r="AQ119" s="923"/>
      <c r="AR119" s="923"/>
      <c r="AS119" s="923"/>
      <c r="AT119" s="924"/>
      <c r="AU119" s="929"/>
      <c r="AV119" s="930"/>
      <c r="AW119" s="930"/>
      <c r="AX119" s="930"/>
      <c r="AY119" s="930"/>
      <c r="AZ119" s="221" t="s">
        <v>139</v>
      </c>
      <c r="BA119" s="221"/>
      <c r="BB119" s="221"/>
      <c r="BC119" s="221"/>
      <c r="BD119" s="221"/>
      <c r="BE119" s="221"/>
      <c r="BF119" s="221"/>
      <c r="BG119" s="221"/>
      <c r="BH119" s="221"/>
      <c r="BI119" s="221"/>
      <c r="BJ119" s="221"/>
      <c r="BK119" s="221"/>
      <c r="BL119" s="221"/>
      <c r="BM119" s="221"/>
      <c r="BN119" s="221"/>
      <c r="BO119" s="1002" t="s">
        <v>414</v>
      </c>
      <c r="BP119" s="1026"/>
      <c r="BQ119" s="1018">
        <v>1246913257</v>
      </c>
      <c r="BR119" s="1019"/>
      <c r="BS119" s="1019"/>
      <c r="BT119" s="1019"/>
      <c r="BU119" s="1019"/>
      <c r="BV119" s="1019">
        <v>1245307801</v>
      </c>
      <c r="BW119" s="1019"/>
      <c r="BX119" s="1019"/>
      <c r="BY119" s="1019"/>
      <c r="BZ119" s="1019"/>
      <c r="CA119" s="1019">
        <v>1249506246</v>
      </c>
      <c r="CB119" s="1019"/>
      <c r="CC119" s="1019"/>
      <c r="CD119" s="1019"/>
      <c r="CE119" s="1019"/>
      <c r="CF119" s="1020"/>
      <c r="CG119" s="1021"/>
      <c r="CH119" s="1021"/>
      <c r="CI119" s="1021"/>
      <c r="CJ119" s="1022"/>
      <c r="CK119" s="974"/>
      <c r="CL119" s="975"/>
      <c r="CM119" s="1023" t="s">
        <v>415</v>
      </c>
      <c r="CN119" s="1024"/>
      <c r="CO119" s="1024"/>
      <c r="CP119" s="1024"/>
      <c r="CQ119" s="1024"/>
      <c r="CR119" s="1024"/>
      <c r="CS119" s="1024"/>
      <c r="CT119" s="1024"/>
      <c r="CU119" s="1024"/>
      <c r="CV119" s="1024"/>
      <c r="CW119" s="1024"/>
      <c r="CX119" s="1024"/>
      <c r="CY119" s="1024"/>
      <c r="CZ119" s="1024"/>
      <c r="DA119" s="1024"/>
      <c r="DB119" s="1024"/>
      <c r="DC119" s="1024"/>
      <c r="DD119" s="1024"/>
      <c r="DE119" s="1024"/>
      <c r="DF119" s="1025"/>
      <c r="DG119" s="946" t="s">
        <v>416</v>
      </c>
      <c r="DH119" s="947"/>
      <c r="DI119" s="947"/>
      <c r="DJ119" s="947"/>
      <c r="DK119" s="947"/>
      <c r="DL119" s="947" t="s">
        <v>416</v>
      </c>
      <c r="DM119" s="947"/>
      <c r="DN119" s="947"/>
      <c r="DO119" s="947"/>
      <c r="DP119" s="947"/>
      <c r="DQ119" s="947" t="s">
        <v>416</v>
      </c>
      <c r="DR119" s="947"/>
      <c r="DS119" s="947"/>
      <c r="DT119" s="947"/>
      <c r="DU119" s="947"/>
      <c r="DV119" s="948" t="s">
        <v>416</v>
      </c>
      <c r="DW119" s="948"/>
      <c r="DX119" s="948"/>
      <c r="DY119" s="948"/>
      <c r="DZ119" s="949"/>
    </row>
    <row r="120" spans="1:130" s="191" customFormat="1" ht="26.25" customHeight="1">
      <c r="A120" s="1084"/>
      <c r="B120" s="973"/>
      <c r="C120" s="943" t="s">
        <v>392</v>
      </c>
      <c r="D120" s="944"/>
      <c r="E120" s="944"/>
      <c r="F120" s="944"/>
      <c r="G120" s="944"/>
      <c r="H120" s="944"/>
      <c r="I120" s="944"/>
      <c r="J120" s="944"/>
      <c r="K120" s="944"/>
      <c r="L120" s="944"/>
      <c r="M120" s="944"/>
      <c r="N120" s="944"/>
      <c r="O120" s="944"/>
      <c r="P120" s="944"/>
      <c r="Q120" s="944"/>
      <c r="R120" s="944"/>
      <c r="S120" s="944"/>
      <c r="T120" s="944"/>
      <c r="U120" s="944"/>
      <c r="V120" s="944"/>
      <c r="W120" s="944"/>
      <c r="X120" s="944"/>
      <c r="Y120" s="944"/>
      <c r="Z120" s="945"/>
      <c r="AA120" s="979" t="s">
        <v>416</v>
      </c>
      <c r="AB120" s="980"/>
      <c r="AC120" s="980"/>
      <c r="AD120" s="980"/>
      <c r="AE120" s="981"/>
      <c r="AF120" s="982" t="s">
        <v>416</v>
      </c>
      <c r="AG120" s="980"/>
      <c r="AH120" s="980"/>
      <c r="AI120" s="980"/>
      <c r="AJ120" s="981"/>
      <c r="AK120" s="982" t="s">
        <v>416</v>
      </c>
      <c r="AL120" s="980"/>
      <c r="AM120" s="980"/>
      <c r="AN120" s="980"/>
      <c r="AO120" s="981"/>
      <c r="AP120" s="983" t="s">
        <v>416</v>
      </c>
      <c r="AQ120" s="984"/>
      <c r="AR120" s="984"/>
      <c r="AS120" s="984"/>
      <c r="AT120" s="985"/>
      <c r="AU120" s="1010" t="s">
        <v>417</v>
      </c>
      <c r="AV120" s="1011"/>
      <c r="AW120" s="1011"/>
      <c r="AX120" s="1011"/>
      <c r="AY120" s="1012"/>
      <c r="AZ120" s="967" t="s">
        <v>418</v>
      </c>
      <c r="BA120" s="916"/>
      <c r="BB120" s="916"/>
      <c r="BC120" s="916"/>
      <c r="BD120" s="916"/>
      <c r="BE120" s="916"/>
      <c r="BF120" s="916"/>
      <c r="BG120" s="916"/>
      <c r="BH120" s="916"/>
      <c r="BI120" s="916"/>
      <c r="BJ120" s="916"/>
      <c r="BK120" s="916"/>
      <c r="BL120" s="916"/>
      <c r="BM120" s="916"/>
      <c r="BN120" s="916"/>
      <c r="BO120" s="916"/>
      <c r="BP120" s="917"/>
      <c r="BQ120" s="953">
        <v>142866428</v>
      </c>
      <c r="BR120" s="954"/>
      <c r="BS120" s="954"/>
      <c r="BT120" s="954"/>
      <c r="BU120" s="954"/>
      <c r="BV120" s="954">
        <v>156463624</v>
      </c>
      <c r="BW120" s="954"/>
      <c r="BX120" s="954"/>
      <c r="BY120" s="954"/>
      <c r="BZ120" s="954"/>
      <c r="CA120" s="954">
        <v>160733795</v>
      </c>
      <c r="CB120" s="954"/>
      <c r="CC120" s="954"/>
      <c r="CD120" s="954"/>
      <c r="CE120" s="954"/>
      <c r="CF120" s="968">
        <v>59.7</v>
      </c>
      <c r="CG120" s="969"/>
      <c r="CH120" s="969"/>
      <c r="CI120" s="969"/>
      <c r="CJ120" s="969"/>
      <c r="CK120" s="1027" t="s">
        <v>419</v>
      </c>
      <c r="CL120" s="1028"/>
      <c r="CM120" s="1028"/>
      <c r="CN120" s="1028"/>
      <c r="CO120" s="1029"/>
      <c r="CP120" s="1035" t="s">
        <v>420</v>
      </c>
      <c r="CQ120" s="1036"/>
      <c r="CR120" s="1036"/>
      <c r="CS120" s="1036"/>
      <c r="CT120" s="1036"/>
      <c r="CU120" s="1036"/>
      <c r="CV120" s="1036"/>
      <c r="CW120" s="1036"/>
      <c r="CX120" s="1036"/>
      <c r="CY120" s="1036"/>
      <c r="CZ120" s="1036"/>
      <c r="DA120" s="1036"/>
      <c r="DB120" s="1036"/>
      <c r="DC120" s="1036"/>
      <c r="DD120" s="1036"/>
      <c r="DE120" s="1036"/>
      <c r="DF120" s="1037"/>
      <c r="DG120" s="953">
        <v>669833</v>
      </c>
      <c r="DH120" s="954"/>
      <c r="DI120" s="954"/>
      <c r="DJ120" s="954"/>
      <c r="DK120" s="954"/>
      <c r="DL120" s="954">
        <v>635466</v>
      </c>
      <c r="DM120" s="954"/>
      <c r="DN120" s="954"/>
      <c r="DO120" s="954"/>
      <c r="DP120" s="954"/>
      <c r="DQ120" s="954">
        <v>681094</v>
      </c>
      <c r="DR120" s="954"/>
      <c r="DS120" s="954"/>
      <c r="DT120" s="954"/>
      <c r="DU120" s="954"/>
      <c r="DV120" s="955">
        <v>0.3</v>
      </c>
      <c r="DW120" s="955"/>
      <c r="DX120" s="955"/>
      <c r="DY120" s="955"/>
      <c r="DZ120" s="956"/>
    </row>
    <row r="121" spans="1:130" s="191" customFormat="1" ht="26.25" customHeight="1">
      <c r="A121" s="1084"/>
      <c r="B121" s="973"/>
      <c r="C121" s="994" t="s">
        <v>421</v>
      </c>
      <c r="D121" s="995"/>
      <c r="E121" s="995"/>
      <c r="F121" s="995"/>
      <c r="G121" s="995"/>
      <c r="H121" s="995"/>
      <c r="I121" s="995"/>
      <c r="J121" s="995"/>
      <c r="K121" s="995"/>
      <c r="L121" s="995"/>
      <c r="M121" s="995"/>
      <c r="N121" s="995"/>
      <c r="O121" s="995"/>
      <c r="P121" s="995"/>
      <c r="Q121" s="995"/>
      <c r="R121" s="995"/>
      <c r="S121" s="995"/>
      <c r="T121" s="995"/>
      <c r="U121" s="995"/>
      <c r="V121" s="995"/>
      <c r="W121" s="995"/>
      <c r="X121" s="995"/>
      <c r="Y121" s="995"/>
      <c r="Z121" s="996"/>
      <c r="AA121" s="979">
        <v>202062</v>
      </c>
      <c r="AB121" s="980"/>
      <c r="AC121" s="980"/>
      <c r="AD121" s="980"/>
      <c r="AE121" s="981"/>
      <c r="AF121" s="982">
        <v>103770</v>
      </c>
      <c r="AG121" s="980"/>
      <c r="AH121" s="980"/>
      <c r="AI121" s="980"/>
      <c r="AJ121" s="981"/>
      <c r="AK121" s="982">
        <v>67301</v>
      </c>
      <c r="AL121" s="980"/>
      <c r="AM121" s="980"/>
      <c r="AN121" s="980"/>
      <c r="AO121" s="981"/>
      <c r="AP121" s="983">
        <v>0</v>
      </c>
      <c r="AQ121" s="984"/>
      <c r="AR121" s="984"/>
      <c r="AS121" s="984"/>
      <c r="AT121" s="985"/>
      <c r="AU121" s="1013"/>
      <c r="AV121" s="1014"/>
      <c r="AW121" s="1014"/>
      <c r="AX121" s="1014"/>
      <c r="AY121" s="1015"/>
      <c r="AZ121" s="976" t="s">
        <v>422</v>
      </c>
      <c r="BA121" s="977"/>
      <c r="BB121" s="977"/>
      <c r="BC121" s="977"/>
      <c r="BD121" s="977"/>
      <c r="BE121" s="977"/>
      <c r="BF121" s="977"/>
      <c r="BG121" s="977"/>
      <c r="BH121" s="977"/>
      <c r="BI121" s="977"/>
      <c r="BJ121" s="977"/>
      <c r="BK121" s="977"/>
      <c r="BL121" s="977"/>
      <c r="BM121" s="977"/>
      <c r="BN121" s="977"/>
      <c r="BO121" s="977"/>
      <c r="BP121" s="978"/>
      <c r="BQ121" s="946">
        <v>12052490</v>
      </c>
      <c r="BR121" s="947"/>
      <c r="BS121" s="947"/>
      <c r="BT121" s="947"/>
      <c r="BU121" s="947"/>
      <c r="BV121" s="947">
        <v>11774716</v>
      </c>
      <c r="BW121" s="947"/>
      <c r="BX121" s="947"/>
      <c r="BY121" s="947"/>
      <c r="BZ121" s="947"/>
      <c r="CA121" s="947">
        <v>12053561</v>
      </c>
      <c r="CB121" s="947"/>
      <c r="CC121" s="947"/>
      <c r="CD121" s="947"/>
      <c r="CE121" s="947"/>
      <c r="CF121" s="941">
        <v>4.5</v>
      </c>
      <c r="CG121" s="942"/>
      <c r="CH121" s="942"/>
      <c r="CI121" s="942"/>
      <c r="CJ121" s="942"/>
      <c r="CK121" s="1030"/>
      <c r="CL121" s="1031"/>
      <c r="CM121" s="1031"/>
      <c r="CN121" s="1031"/>
      <c r="CO121" s="1032"/>
      <c r="CP121" s="1040" t="s">
        <v>423</v>
      </c>
      <c r="CQ121" s="1041"/>
      <c r="CR121" s="1041"/>
      <c r="CS121" s="1041"/>
      <c r="CT121" s="1041"/>
      <c r="CU121" s="1041"/>
      <c r="CV121" s="1041"/>
      <c r="CW121" s="1041"/>
      <c r="CX121" s="1041"/>
      <c r="CY121" s="1041"/>
      <c r="CZ121" s="1041"/>
      <c r="DA121" s="1041"/>
      <c r="DB121" s="1041"/>
      <c r="DC121" s="1041"/>
      <c r="DD121" s="1041"/>
      <c r="DE121" s="1041"/>
      <c r="DF121" s="1042"/>
      <c r="DG121" s="946">
        <v>69592</v>
      </c>
      <c r="DH121" s="947"/>
      <c r="DI121" s="947"/>
      <c r="DJ121" s="947"/>
      <c r="DK121" s="947"/>
      <c r="DL121" s="947">
        <v>104345</v>
      </c>
      <c r="DM121" s="947"/>
      <c r="DN121" s="947"/>
      <c r="DO121" s="947"/>
      <c r="DP121" s="947"/>
      <c r="DQ121" s="947">
        <v>104867</v>
      </c>
      <c r="DR121" s="947"/>
      <c r="DS121" s="947"/>
      <c r="DT121" s="947"/>
      <c r="DU121" s="947"/>
      <c r="DV121" s="948">
        <v>0</v>
      </c>
      <c r="DW121" s="948"/>
      <c r="DX121" s="948"/>
      <c r="DY121" s="948"/>
      <c r="DZ121" s="949"/>
    </row>
    <row r="122" spans="1:130" s="191" customFormat="1" ht="26.25" customHeight="1">
      <c r="A122" s="1084"/>
      <c r="B122" s="973"/>
      <c r="C122" s="943" t="s">
        <v>402</v>
      </c>
      <c r="D122" s="944"/>
      <c r="E122" s="944"/>
      <c r="F122" s="944"/>
      <c r="G122" s="944"/>
      <c r="H122" s="944"/>
      <c r="I122" s="944"/>
      <c r="J122" s="944"/>
      <c r="K122" s="944"/>
      <c r="L122" s="944"/>
      <c r="M122" s="944"/>
      <c r="N122" s="944"/>
      <c r="O122" s="944"/>
      <c r="P122" s="944"/>
      <c r="Q122" s="944"/>
      <c r="R122" s="944"/>
      <c r="S122" s="944"/>
      <c r="T122" s="944"/>
      <c r="U122" s="944"/>
      <c r="V122" s="944"/>
      <c r="W122" s="944"/>
      <c r="X122" s="944"/>
      <c r="Y122" s="944"/>
      <c r="Z122" s="945"/>
      <c r="AA122" s="979" t="s">
        <v>416</v>
      </c>
      <c r="AB122" s="980"/>
      <c r="AC122" s="980"/>
      <c r="AD122" s="980"/>
      <c r="AE122" s="981"/>
      <c r="AF122" s="982" t="s">
        <v>416</v>
      </c>
      <c r="AG122" s="980"/>
      <c r="AH122" s="980"/>
      <c r="AI122" s="980"/>
      <c r="AJ122" s="981"/>
      <c r="AK122" s="982" t="s">
        <v>416</v>
      </c>
      <c r="AL122" s="980"/>
      <c r="AM122" s="980"/>
      <c r="AN122" s="980"/>
      <c r="AO122" s="981"/>
      <c r="AP122" s="983" t="s">
        <v>416</v>
      </c>
      <c r="AQ122" s="984"/>
      <c r="AR122" s="984"/>
      <c r="AS122" s="984"/>
      <c r="AT122" s="985"/>
      <c r="AU122" s="1013"/>
      <c r="AV122" s="1014"/>
      <c r="AW122" s="1014"/>
      <c r="AX122" s="1014"/>
      <c r="AY122" s="1015"/>
      <c r="AZ122" s="1001" t="s">
        <v>424</v>
      </c>
      <c r="BA122" s="992"/>
      <c r="BB122" s="992"/>
      <c r="BC122" s="992"/>
      <c r="BD122" s="992"/>
      <c r="BE122" s="992"/>
      <c r="BF122" s="992"/>
      <c r="BG122" s="992"/>
      <c r="BH122" s="992"/>
      <c r="BI122" s="992"/>
      <c r="BJ122" s="992"/>
      <c r="BK122" s="992"/>
      <c r="BL122" s="992"/>
      <c r="BM122" s="992"/>
      <c r="BN122" s="992"/>
      <c r="BO122" s="992"/>
      <c r="BP122" s="993"/>
      <c r="BQ122" s="1018">
        <v>641349432</v>
      </c>
      <c r="BR122" s="1019"/>
      <c r="BS122" s="1019"/>
      <c r="BT122" s="1019"/>
      <c r="BU122" s="1019"/>
      <c r="BV122" s="1019">
        <v>643186515</v>
      </c>
      <c r="BW122" s="1019"/>
      <c r="BX122" s="1019"/>
      <c r="BY122" s="1019"/>
      <c r="BZ122" s="1019"/>
      <c r="CA122" s="1019">
        <v>643943664</v>
      </c>
      <c r="CB122" s="1019"/>
      <c r="CC122" s="1019"/>
      <c r="CD122" s="1019"/>
      <c r="CE122" s="1019"/>
      <c r="CF122" s="1038">
        <v>239.1</v>
      </c>
      <c r="CG122" s="1039"/>
      <c r="CH122" s="1039"/>
      <c r="CI122" s="1039"/>
      <c r="CJ122" s="1039"/>
      <c r="CK122" s="1030"/>
      <c r="CL122" s="1031"/>
      <c r="CM122" s="1031"/>
      <c r="CN122" s="1031"/>
      <c r="CO122" s="1032"/>
      <c r="CP122" s="1040" t="s">
        <v>425</v>
      </c>
      <c r="CQ122" s="1041"/>
      <c r="CR122" s="1041"/>
      <c r="CS122" s="1041"/>
      <c r="CT122" s="1041"/>
      <c r="CU122" s="1041"/>
      <c r="CV122" s="1041"/>
      <c r="CW122" s="1041"/>
      <c r="CX122" s="1041"/>
      <c r="CY122" s="1041"/>
      <c r="CZ122" s="1041"/>
      <c r="DA122" s="1041"/>
      <c r="DB122" s="1041"/>
      <c r="DC122" s="1041"/>
      <c r="DD122" s="1041"/>
      <c r="DE122" s="1041"/>
      <c r="DF122" s="1042"/>
      <c r="DG122" s="946" t="s">
        <v>103</v>
      </c>
      <c r="DH122" s="947"/>
      <c r="DI122" s="947"/>
      <c r="DJ122" s="947"/>
      <c r="DK122" s="947"/>
      <c r="DL122" s="947" t="s">
        <v>103</v>
      </c>
      <c r="DM122" s="947"/>
      <c r="DN122" s="947"/>
      <c r="DO122" s="947"/>
      <c r="DP122" s="947"/>
      <c r="DQ122" s="947" t="s">
        <v>103</v>
      </c>
      <c r="DR122" s="947"/>
      <c r="DS122" s="947"/>
      <c r="DT122" s="947"/>
      <c r="DU122" s="947"/>
      <c r="DV122" s="948" t="s">
        <v>103</v>
      </c>
      <c r="DW122" s="948"/>
      <c r="DX122" s="948"/>
      <c r="DY122" s="948"/>
      <c r="DZ122" s="949"/>
    </row>
    <row r="123" spans="1:130" s="191" customFormat="1" ht="26.25" customHeight="1">
      <c r="A123" s="1084"/>
      <c r="B123" s="973"/>
      <c r="C123" s="943" t="s">
        <v>408</v>
      </c>
      <c r="D123" s="944"/>
      <c r="E123" s="944"/>
      <c r="F123" s="944"/>
      <c r="G123" s="944"/>
      <c r="H123" s="944"/>
      <c r="I123" s="944"/>
      <c r="J123" s="944"/>
      <c r="K123" s="944"/>
      <c r="L123" s="944"/>
      <c r="M123" s="944"/>
      <c r="N123" s="944"/>
      <c r="O123" s="944"/>
      <c r="P123" s="944"/>
      <c r="Q123" s="944"/>
      <c r="R123" s="944"/>
      <c r="S123" s="944"/>
      <c r="T123" s="944"/>
      <c r="U123" s="944"/>
      <c r="V123" s="944"/>
      <c r="W123" s="944"/>
      <c r="X123" s="944"/>
      <c r="Y123" s="944"/>
      <c r="Z123" s="945"/>
      <c r="AA123" s="979" t="s">
        <v>103</v>
      </c>
      <c r="AB123" s="980"/>
      <c r="AC123" s="980"/>
      <c r="AD123" s="980"/>
      <c r="AE123" s="981"/>
      <c r="AF123" s="982" t="s">
        <v>103</v>
      </c>
      <c r="AG123" s="980"/>
      <c r="AH123" s="980"/>
      <c r="AI123" s="980"/>
      <c r="AJ123" s="981"/>
      <c r="AK123" s="982" t="s">
        <v>103</v>
      </c>
      <c r="AL123" s="980"/>
      <c r="AM123" s="980"/>
      <c r="AN123" s="980"/>
      <c r="AO123" s="981"/>
      <c r="AP123" s="983" t="s">
        <v>103</v>
      </c>
      <c r="AQ123" s="984"/>
      <c r="AR123" s="984"/>
      <c r="AS123" s="984"/>
      <c r="AT123" s="985"/>
      <c r="AU123" s="1016"/>
      <c r="AV123" s="1017"/>
      <c r="AW123" s="1017"/>
      <c r="AX123" s="1017"/>
      <c r="AY123" s="1017"/>
      <c r="AZ123" s="221" t="s">
        <v>139</v>
      </c>
      <c r="BA123" s="221"/>
      <c r="BB123" s="221"/>
      <c r="BC123" s="221"/>
      <c r="BD123" s="221"/>
      <c r="BE123" s="221"/>
      <c r="BF123" s="221"/>
      <c r="BG123" s="221"/>
      <c r="BH123" s="221"/>
      <c r="BI123" s="221"/>
      <c r="BJ123" s="221"/>
      <c r="BK123" s="221"/>
      <c r="BL123" s="221"/>
      <c r="BM123" s="221"/>
      <c r="BN123" s="221"/>
      <c r="BO123" s="1002" t="s">
        <v>426</v>
      </c>
      <c r="BP123" s="1026"/>
      <c r="BQ123" s="1090">
        <v>796268350</v>
      </c>
      <c r="BR123" s="1091"/>
      <c r="BS123" s="1091"/>
      <c r="BT123" s="1091"/>
      <c r="BU123" s="1091"/>
      <c r="BV123" s="1091">
        <v>811424855</v>
      </c>
      <c r="BW123" s="1091"/>
      <c r="BX123" s="1091"/>
      <c r="BY123" s="1091"/>
      <c r="BZ123" s="1091"/>
      <c r="CA123" s="1091">
        <v>816731020</v>
      </c>
      <c r="CB123" s="1091"/>
      <c r="CC123" s="1091"/>
      <c r="CD123" s="1091"/>
      <c r="CE123" s="1091"/>
      <c r="CF123" s="1020"/>
      <c r="CG123" s="1021"/>
      <c r="CH123" s="1021"/>
      <c r="CI123" s="1021"/>
      <c r="CJ123" s="1022"/>
      <c r="CK123" s="1030"/>
      <c r="CL123" s="1031"/>
      <c r="CM123" s="1031"/>
      <c r="CN123" s="1031"/>
      <c r="CO123" s="1032"/>
      <c r="CP123" s="1040" t="s">
        <v>358</v>
      </c>
      <c r="CQ123" s="1041"/>
      <c r="CR123" s="1041"/>
      <c r="CS123" s="1041"/>
      <c r="CT123" s="1041"/>
      <c r="CU123" s="1041"/>
      <c r="CV123" s="1041"/>
      <c r="CW123" s="1041"/>
      <c r="CX123" s="1041"/>
      <c r="CY123" s="1041"/>
      <c r="CZ123" s="1041"/>
      <c r="DA123" s="1041"/>
      <c r="DB123" s="1041"/>
      <c r="DC123" s="1041"/>
      <c r="DD123" s="1041"/>
      <c r="DE123" s="1041"/>
      <c r="DF123" s="1042"/>
      <c r="DG123" s="946" t="s">
        <v>103</v>
      </c>
      <c r="DH123" s="947"/>
      <c r="DI123" s="947"/>
      <c r="DJ123" s="947"/>
      <c r="DK123" s="947"/>
      <c r="DL123" s="947" t="s">
        <v>103</v>
      </c>
      <c r="DM123" s="947"/>
      <c r="DN123" s="947"/>
      <c r="DO123" s="947"/>
      <c r="DP123" s="947"/>
      <c r="DQ123" s="947" t="s">
        <v>103</v>
      </c>
      <c r="DR123" s="947"/>
      <c r="DS123" s="947"/>
      <c r="DT123" s="947"/>
      <c r="DU123" s="947"/>
      <c r="DV123" s="948" t="s">
        <v>103</v>
      </c>
      <c r="DW123" s="948"/>
      <c r="DX123" s="948"/>
      <c r="DY123" s="948"/>
      <c r="DZ123" s="949"/>
    </row>
    <row r="124" spans="1:130" s="191" customFormat="1" ht="26.25" customHeight="1" thickBot="1">
      <c r="A124" s="1084"/>
      <c r="B124" s="973"/>
      <c r="C124" s="943" t="s">
        <v>411</v>
      </c>
      <c r="D124" s="944"/>
      <c r="E124" s="944"/>
      <c r="F124" s="944"/>
      <c r="G124" s="944"/>
      <c r="H124" s="944"/>
      <c r="I124" s="944"/>
      <c r="J124" s="944"/>
      <c r="K124" s="944"/>
      <c r="L124" s="944"/>
      <c r="M124" s="944"/>
      <c r="N124" s="944"/>
      <c r="O124" s="944"/>
      <c r="P124" s="944"/>
      <c r="Q124" s="944"/>
      <c r="R124" s="944"/>
      <c r="S124" s="944"/>
      <c r="T124" s="944"/>
      <c r="U124" s="944"/>
      <c r="V124" s="944"/>
      <c r="W124" s="944"/>
      <c r="X124" s="944"/>
      <c r="Y124" s="944"/>
      <c r="Z124" s="945"/>
      <c r="AA124" s="979" t="s">
        <v>103</v>
      </c>
      <c r="AB124" s="980"/>
      <c r="AC124" s="980"/>
      <c r="AD124" s="980"/>
      <c r="AE124" s="981"/>
      <c r="AF124" s="982" t="s">
        <v>103</v>
      </c>
      <c r="AG124" s="980"/>
      <c r="AH124" s="980"/>
      <c r="AI124" s="980"/>
      <c r="AJ124" s="981"/>
      <c r="AK124" s="982" t="s">
        <v>103</v>
      </c>
      <c r="AL124" s="980"/>
      <c r="AM124" s="980"/>
      <c r="AN124" s="980"/>
      <c r="AO124" s="981"/>
      <c r="AP124" s="983" t="s">
        <v>103</v>
      </c>
      <c r="AQ124" s="984"/>
      <c r="AR124" s="984"/>
      <c r="AS124" s="984"/>
      <c r="AT124" s="985"/>
      <c r="AU124" s="1086" t="s">
        <v>427</v>
      </c>
      <c r="AV124" s="1087"/>
      <c r="AW124" s="1087"/>
      <c r="AX124" s="1087"/>
      <c r="AY124" s="1087"/>
      <c r="AZ124" s="1087"/>
      <c r="BA124" s="1087"/>
      <c r="BB124" s="1087"/>
      <c r="BC124" s="1087"/>
      <c r="BD124" s="1087"/>
      <c r="BE124" s="1087"/>
      <c r="BF124" s="1087"/>
      <c r="BG124" s="1087"/>
      <c r="BH124" s="1087"/>
      <c r="BI124" s="1087"/>
      <c r="BJ124" s="1087"/>
      <c r="BK124" s="1087"/>
      <c r="BL124" s="1087"/>
      <c r="BM124" s="1087"/>
      <c r="BN124" s="1087"/>
      <c r="BO124" s="1087"/>
      <c r="BP124" s="1088"/>
      <c r="BQ124" s="1089">
        <v>171</v>
      </c>
      <c r="BR124" s="1050"/>
      <c r="BS124" s="1050"/>
      <c r="BT124" s="1050"/>
      <c r="BU124" s="1050"/>
      <c r="BV124" s="1050">
        <v>159.80000000000001</v>
      </c>
      <c r="BW124" s="1050"/>
      <c r="BX124" s="1050"/>
      <c r="BY124" s="1050"/>
      <c r="BZ124" s="1050"/>
      <c r="CA124" s="1050">
        <v>160.6</v>
      </c>
      <c r="CB124" s="1050"/>
      <c r="CC124" s="1050"/>
      <c r="CD124" s="1050"/>
      <c r="CE124" s="1050"/>
      <c r="CF124" s="1051"/>
      <c r="CG124" s="1052"/>
      <c r="CH124" s="1052"/>
      <c r="CI124" s="1052"/>
      <c r="CJ124" s="1053"/>
      <c r="CK124" s="1033"/>
      <c r="CL124" s="1033"/>
      <c r="CM124" s="1033"/>
      <c r="CN124" s="1033"/>
      <c r="CO124" s="1034"/>
      <c r="CP124" s="1054" t="s">
        <v>428</v>
      </c>
      <c r="CQ124" s="1055"/>
      <c r="CR124" s="1055"/>
      <c r="CS124" s="1055"/>
      <c r="CT124" s="1055"/>
      <c r="CU124" s="1055"/>
      <c r="CV124" s="1055"/>
      <c r="CW124" s="1055"/>
      <c r="CX124" s="1055"/>
      <c r="CY124" s="1055"/>
      <c r="CZ124" s="1055"/>
      <c r="DA124" s="1055"/>
      <c r="DB124" s="1055"/>
      <c r="DC124" s="1055"/>
      <c r="DD124" s="1055"/>
      <c r="DE124" s="1055"/>
      <c r="DF124" s="1056"/>
      <c r="DG124" s="1018">
        <v>960204</v>
      </c>
      <c r="DH124" s="1019"/>
      <c r="DI124" s="1019"/>
      <c r="DJ124" s="1019"/>
      <c r="DK124" s="1019"/>
      <c r="DL124" s="1019">
        <v>801717</v>
      </c>
      <c r="DM124" s="1019"/>
      <c r="DN124" s="1019"/>
      <c r="DO124" s="1019"/>
      <c r="DP124" s="1019"/>
      <c r="DQ124" s="1019" t="s">
        <v>103</v>
      </c>
      <c r="DR124" s="1019"/>
      <c r="DS124" s="1019"/>
      <c r="DT124" s="1019"/>
      <c r="DU124" s="1019"/>
      <c r="DV124" s="1043" t="s">
        <v>103</v>
      </c>
      <c r="DW124" s="1043"/>
      <c r="DX124" s="1043"/>
      <c r="DY124" s="1043"/>
      <c r="DZ124" s="1044"/>
    </row>
    <row r="125" spans="1:130" s="191" customFormat="1" ht="26.25" customHeight="1">
      <c r="A125" s="1084"/>
      <c r="B125" s="973"/>
      <c r="C125" s="943" t="s">
        <v>413</v>
      </c>
      <c r="D125" s="944"/>
      <c r="E125" s="944"/>
      <c r="F125" s="944"/>
      <c r="G125" s="944"/>
      <c r="H125" s="944"/>
      <c r="I125" s="944"/>
      <c r="J125" s="944"/>
      <c r="K125" s="944"/>
      <c r="L125" s="944"/>
      <c r="M125" s="944"/>
      <c r="N125" s="944"/>
      <c r="O125" s="944"/>
      <c r="P125" s="944"/>
      <c r="Q125" s="944"/>
      <c r="R125" s="944"/>
      <c r="S125" s="944"/>
      <c r="T125" s="944"/>
      <c r="U125" s="944"/>
      <c r="V125" s="944"/>
      <c r="W125" s="944"/>
      <c r="X125" s="944"/>
      <c r="Y125" s="944"/>
      <c r="Z125" s="945"/>
      <c r="AA125" s="979" t="s">
        <v>103</v>
      </c>
      <c r="AB125" s="980"/>
      <c r="AC125" s="980"/>
      <c r="AD125" s="980"/>
      <c r="AE125" s="981"/>
      <c r="AF125" s="982" t="s">
        <v>103</v>
      </c>
      <c r="AG125" s="980"/>
      <c r="AH125" s="980"/>
      <c r="AI125" s="980"/>
      <c r="AJ125" s="981"/>
      <c r="AK125" s="982" t="s">
        <v>103</v>
      </c>
      <c r="AL125" s="980"/>
      <c r="AM125" s="980"/>
      <c r="AN125" s="980"/>
      <c r="AO125" s="981"/>
      <c r="AP125" s="983" t="s">
        <v>103</v>
      </c>
      <c r="AQ125" s="984"/>
      <c r="AR125" s="984"/>
      <c r="AS125" s="984"/>
      <c r="AT125" s="985"/>
      <c r="AU125" s="222"/>
      <c r="AV125" s="223"/>
      <c r="AW125" s="223"/>
      <c r="AX125" s="223"/>
      <c r="AY125" s="223"/>
      <c r="AZ125" s="223"/>
      <c r="BA125" s="223"/>
      <c r="BB125" s="223"/>
      <c r="BC125" s="223"/>
      <c r="BD125" s="223"/>
      <c r="BE125" s="223"/>
      <c r="BF125" s="223"/>
      <c r="BG125" s="223"/>
      <c r="BH125" s="223"/>
      <c r="BI125" s="223"/>
      <c r="BJ125" s="223"/>
      <c r="BK125" s="223"/>
      <c r="BL125" s="223"/>
      <c r="BM125" s="223"/>
      <c r="BN125" s="223"/>
      <c r="BO125" s="223"/>
      <c r="BP125" s="223"/>
      <c r="BQ125" s="224"/>
      <c r="BR125" s="224"/>
      <c r="BS125" s="224"/>
      <c r="BT125" s="224"/>
      <c r="BU125" s="224"/>
      <c r="BV125" s="224"/>
      <c r="BW125" s="224"/>
      <c r="BX125" s="224"/>
      <c r="BY125" s="224"/>
      <c r="BZ125" s="224"/>
      <c r="CA125" s="224"/>
      <c r="CB125" s="224"/>
      <c r="CC125" s="224"/>
      <c r="CD125" s="224"/>
      <c r="CE125" s="224"/>
      <c r="CF125" s="224"/>
      <c r="CG125" s="224"/>
      <c r="CH125" s="224"/>
      <c r="CI125" s="224"/>
      <c r="CJ125" s="225"/>
      <c r="CK125" s="1045" t="s">
        <v>429</v>
      </c>
      <c r="CL125" s="1028"/>
      <c r="CM125" s="1028"/>
      <c r="CN125" s="1028"/>
      <c r="CO125" s="1029"/>
      <c r="CP125" s="967" t="s">
        <v>430</v>
      </c>
      <c r="CQ125" s="916"/>
      <c r="CR125" s="916"/>
      <c r="CS125" s="916"/>
      <c r="CT125" s="916"/>
      <c r="CU125" s="916"/>
      <c r="CV125" s="916"/>
      <c r="CW125" s="916"/>
      <c r="CX125" s="916"/>
      <c r="CY125" s="916"/>
      <c r="CZ125" s="916"/>
      <c r="DA125" s="916"/>
      <c r="DB125" s="916"/>
      <c r="DC125" s="916"/>
      <c r="DD125" s="916"/>
      <c r="DE125" s="916"/>
      <c r="DF125" s="917"/>
      <c r="DG125" s="953" t="s">
        <v>103</v>
      </c>
      <c r="DH125" s="954"/>
      <c r="DI125" s="954"/>
      <c r="DJ125" s="954"/>
      <c r="DK125" s="954"/>
      <c r="DL125" s="954" t="s">
        <v>103</v>
      </c>
      <c r="DM125" s="954"/>
      <c r="DN125" s="954"/>
      <c r="DO125" s="954"/>
      <c r="DP125" s="954"/>
      <c r="DQ125" s="954" t="s">
        <v>103</v>
      </c>
      <c r="DR125" s="954"/>
      <c r="DS125" s="954"/>
      <c r="DT125" s="954"/>
      <c r="DU125" s="954"/>
      <c r="DV125" s="955" t="s">
        <v>103</v>
      </c>
      <c r="DW125" s="955"/>
      <c r="DX125" s="955"/>
      <c r="DY125" s="955"/>
      <c r="DZ125" s="956"/>
    </row>
    <row r="126" spans="1:130" s="191" customFormat="1" ht="26.25" customHeight="1" thickBot="1">
      <c r="A126" s="1084"/>
      <c r="B126" s="973"/>
      <c r="C126" s="943" t="s">
        <v>415</v>
      </c>
      <c r="D126" s="944"/>
      <c r="E126" s="944"/>
      <c r="F126" s="944"/>
      <c r="G126" s="944"/>
      <c r="H126" s="944"/>
      <c r="I126" s="944"/>
      <c r="J126" s="944"/>
      <c r="K126" s="944"/>
      <c r="L126" s="944"/>
      <c r="M126" s="944"/>
      <c r="N126" s="944"/>
      <c r="O126" s="944"/>
      <c r="P126" s="944"/>
      <c r="Q126" s="944"/>
      <c r="R126" s="944"/>
      <c r="S126" s="944"/>
      <c r="T126" s="944"/>
      <c r="U126" s="944"/>
      <c r="V126" s="944"/>
      <c r="W126" s="944"/>
      <c r="X126" s="944"/>
      <c r="Y126" s="944"/>
      <c r="Z126" s="945"/>
      <c r="AA126" s="979" t="s">
        <v>103</v>
      </c>
      <c r="AB126" s="980"/>
      <c r="AC126" s="980"/>
      <c r="AD126" s="980"/>
      <c r="AE126" s="981"/>
      <c r="AF126" s="982" t="s">
        <v>103</v>
      </c>
      <c r="AG126" s="980"/>
      <c r="AH126" s="980"/>
      <c r="AI126" s="980"/>
      <c r="AJ126" s="981"/>
      <c r="AK126" s="982" t="s">
        <v>103</v>
      </c>
      <c r="AL126" s="980"/>
      <c r="AM126" s="980"/>
      <c r="AN126" s="980"/>
      <c r="AO126" s="981"/>
      <c r="AP126" s="983" t="s">
        <v>103</v>
      </c>
      <c r="AQ126" s="984"/>
      <c r="AR126" s="984"/>
      <c r="AS126" s="984"/>
      <c r="AT126" s="985"/>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27"/>
      <c r="CE126" s="227"/>
      <c r="CF126" s="227"/>
      <c r="CG126" s="224"/>
      <c r="CH126" s="224"/>
      <c r="CI126" s="224"/>
      <c r="CJ126" s="225"/>
      <c r="CK126" s="1046"/>
      <c r="CL126" s="1031"/>
      <c r="CM126" s="1031"/>
      <c r="CN126" s="1031"/>
      <c r="CO126" s="1032"/>
      <c r="CP126" s="976" t="s">
        <v>431</v>
      </c>
      <c r="CQ126" s="977"/>
      <c r="CR126" s="977"/>
      <c r="CS126" s="977"/>
      <c r="CT126" s="977"/>
      <c r="CU126" s="977"/>
      <c r="CV126" s="977"/>
      <c r="CW126" s="977"/>
      <c r="CX126" s="977"/>
      <c r="CY126" s="977"/>
      <c r="CZ126" s="977"/>
      <c r="DA126" s="977"/>
      <c r="DB126" s="977"/>
      <c r="DC126" s="977"/>
      <c r="DD126" s="977"/>
      <c r="DE126" s="977"/>
      <c r="DF126" s="978"/>
      <c r="DG126" s="946" t="s">
        <v>103</v>
      </c>
      <c r="DH126" s="947"/>
      <c r="DI126" s="947"/>
      <c r="DJ126" s="947"/>
      <c r="DK126" s="947"/>
      <c r="DL126" s="947" t="s">
        <v>103</v>
      </c>
      <c r="DM126" s="947"/>
      <c r="DN126" s="947"/>
      <c r="DO126" s="947"/>
      <c r="DP126" s="947"/>
      <c r="DQ126" s="947" t="s">
        <v>103</v>
      </c>
      <c r="DR126" s="947"/>
      <c r="DS126" s="947"/>
      <c r="DT126" s="947"/>
      <c r="DU126" s="947"/>
      <c r="DV126" s="948" t="s">
        <v>103</v>
      </c>
      <c r="DW126" s="948"/>
      <c r="DX126" s="948"/>
      <c r="DY126" s="948"/>
      <c r="DZ126" s="949"/>
    </row>
    <row r="127" spans="1:130" s="191" customFormat="1" ht="26.25" customHeight="1">
      <c r="A127" s="1085"/>
      <c r="B127" s="975"/>
      <c r="C127" s="1023" t="s">
        <v>432</v>
      </c>
      <c r="D127" s="1024"/>
      <c r="E127" s="1024"/>
      <c r="F127" s="1024"/>
      <c r="G127" s="1024"/>
      <c r="H127" s="1024"/>
      <c r="I127" s="1024"/>
      <c r="J127" s="1024"/>
      <c r="K127" s="1024"/>
      <c r="L127" s="1024"/>
      <c r="M127" s="1024"/>
      <c r="N127" s="1024"/>
      <c r="O127" s="1024"/>
      <c r="P127" s="1024"/>
      <c r="Q127" s="1024"/>
      <c r="R127" s="1024"/>
      <c r="S127" s="1024"/>
      <c r="T127" s="1024"/>
      <c r="U127" s="1024"/>
      <c r="V127" s="1024"/>
      <c r="W127" s="1024"/>
      <c r="X127" s="1024"/>
      <c r="Y127" s="1024"/>
      <c r="Z127" s="1025"/>
      <c r="AA127" s="979">
        <v>174381</v>
      </c>
      <c r="AB127" s="980"/>
      <c r="AC127" s="980"/>
      <c r="AD127" s="980"/>
      <c r="AE127" s="981"/>
      <c r="AF127" s="982">
        <v>156828</v>
      </c>
      <c r="AG127" s="980"/>
      <c r="AH127" s="980"/>
      <c r="AI127" s="980"/>
      <c r="AJ127" s="981"/>
      <c r="AK127" s="982">
        <v>145633</v>
      </c>
      <c r="AL127" s="980"/>
      <c r="AM127" s="980"/>
      <c r="AN127" s="980"/>
      <c r="AO127" s="981"/>
      <c r="AP127" s="983">
        <v>0.1</v>
      </c>
      <c r="AQ127" s="984"/>
      <c r="AR127" s="984"/>
      <c r="AS127" s="984"/>
      <c r="AT127" s="985"/>
      <c r="AU127" s="226"/>
      <c r="AV127" s="226"/>
      <c r="AW127" s="226"/>
      <c r="AX127" s="1057" t="s">
        <v>433</v>
      </c>
      <c r="AY127" s="1058"/>
      <c r="AZ127" s="1058"/>
      <c r="BA127" s="1058"/>
      <c r="BB127" s="1058"/>
      <c r="BC127" s="1058"/>
      <c r="BD127" s="1058"/>
      <c r="BE127" s="1059"/>
      <c r="BF127" s="1060" t="s">
        <v>434</v>
      </c>
      <c r="BG127" s="1058"/>
      <c r="BH127" s="1058"/>
      <c r="BI127" s="1058"/>
      <c r="BJ127" s="1058"/>
      <c r="BK127" s="1058"/>
      <c r="BL127" s="1059"/>
      <c r="BM127" s="1060" t="s">
        <v>435</v>
      </c>
      <c r="BN127" s="1058"/>
      <c r="BO127" s="1058"/>
      <c r="BP127" s="1058"/>
      <c r="BQ127" s="1058"/>
      <c r="BR127" s="1058"/>
      <c r="BS127" s="1059"/>
      <c r="BT127" s="1060" t="s">
        <v>436</v>
      </c>
      <c r="BU127" s="1058"/>
      <c r="BV127" s="1058"/>
      <c r="BW127" s="1058"/>
      <c r="BX127" s="1058"/>
      <c r="BY127" s="1058"/>
      <c r="BZ127" s="1082"/>
      <c r="CA127" s="226"/>
      <c r="CB127" s="226"/>
      <c r="CC127" s="226"/>
      <c r="CD127" s="227"/>
      <c r="CE127" s="227"/>
      <c r="CF127" s="227"/>
      <c r="CG127" s="224"/>
      <c r="CH127" s="224"/>
      <c r="CI127" s="224"/>
      <c r="CJ127" s="225"/>
      <c r="CK127" s="1046"/>
      <c r="CL127" s="1031"/>
      <c r="CM127" s="1031"/>
      <c r="CN127" s="1031"/>
      <c r="CO127" s="1032"/>
      <c r="CP127" s="976" t="s">
        <v>437</v>
      </c>
      <c r="CQ127" s="977"/>
      <c r="CR127" s="977"/>
      <c r="CS127" s="977"/>
      <c r="CT127" s="977"/>
      <c r="CU127" s="977"/>
      <c r="CV127" s="977"/>
      <c r="CW127" s="977"/>
      <c r="CX127" s="977"/>
      <c r="CY127" s="977"/>
      <c r="CZ127" s="977"/>
      <c r="DA127" s="977"/>
      <c r="DB127" s="977"/>
      <c r="DC127" s="977"/>
      <c r="DD127" s="977"/>
      <c r="DE127" s="977"/>
      <c r="DF127" s="978"/>
      <c r="DG127" s="946" t="s">
        <v>103</v>
      </c>
      <c r="DH127" s="947"/>
      <c r="DI127" s="947"/>
      <c r="DJ127" s="947"/>
      <c r="DK127" s="947"/>
      <c r="DL127" s="947" t="s">
        <v>103</v>
      </c>
      <c r="DM127" s="947"/>
      <c r="DN127" s="947"/>
      <c r="DO127" s="947"/>
      <c r="DP127" s="947"/>
      <c r="DQ127" s="947">
        <v>9863350</v>
      </c>
      <c r="DR127" s="947"/>
      <c r="DS127" s="947"/>
      <c r="DT127" s="947"/>
      <c r="DU127" s="947"/>
      <c r="DV127" s="948">
        <v>3.7</v>
      </c>
      <c r="DW127" s="948"/>
      <c r="DX127" s="948"/>
      <c r="DY127" s="948"/>
      <c r="DZ127" s="949"/>
    </row>
    <row r="128" spans="1:130" s="191" customFormat="1" ht="26.25" customHeight="1" thickBot="1">
      <c r="A128" s="1068" t="s">
        <v>438</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439</v>
      </c>
      <c r="X128" s="1070"/>
      <c r="Y128" s="1070"/>
      <c r="Z128" s="1071"/>
      <c r="AA128" s="1072">
        <v>1445059</v>
      </c>
      <c r="AB128" s="1073"/>
      <c r="AC128" s="1073"/>
      <c r="AD128" s="1073"/>
      <c r="AE128" s="1074"/>
      <c r="AF128" s="1075">
        <v>1273970</v>
      </c>
      <c r="AG128" s="1073"/>
      <c r="AH128" s="1073"/>
      <c r="AI128" s="1073"/>
      <c r="AJ128" s="1074"/>
      <c r="AK128" s="1075">
        <v>1020548</v>
      </c>
      <c r="AL128" s="1073"/>
      <c r="AM128" s="1073"/>
      <c r="AN128" s="1073"/>
      <c r="AO128" s="1074"/>
      <c r="AP128" s="1076"/>
      <c r="AQ128" s="1077"/>
      <c r="AR128" s="1077"/>
      <c r="AS128" s="1077"/>
      <c r="AT128" s="1078"/>
      <c r="AU128" s="226"/>
      <c r="AV128" s="226"/>
      <c r="AW128" s="226"/>
      <c r="AX128" s="915" t="s">
        <v>440</v>
      </c>
      <c r="AY128" s="916"/>
      <c r="AZ128" s="916"/>
      <c r="BA128" s="916"/>
      <c r="BB128" s="916"/>
      <c r="BC128" s="916"/>
      <c r="BD128" s="916"/>
      <c r="BE128" s="917"/>
      <c r="BF128" s="1079" t="s">
        <v>364</v>
      </c>
      <c r="BG128" s="1080"/>
      <c r="BH128" s="1080"/>
      <c r="BI128" s="1080"/>
      <c r="BJ128" s="1080"/>
      <c r="BK128" s="1080"/>
      <c r="BL128" s="1081"/>
      <c r="BM128" s="1079">
        <v>3.75</v>
      </c>
      <c r="BN128" s="1080"/>
      <c r="BO128" s="1080"/>
      <c r="BP128" s="1080"/>
      <c r="BQ128" s="1080"/>
      <c r="BR128" s="1080"/>
      <c r="BS128" s="1081"/>
      <c r="BT128" s="1079">
        <v>5</v>
      </c>
      <c r="BU128" s="1080"/>
      <c r="BV128" s="1080"/>
      <c r="BW128" s="1080"/>
      <c r="BX128" s="1080"/>
      <c r="BY128" s="1080"/>
      <c r="BZ128" s="1104"/>
      <c r="CA128" s="227"/>
      <c r="CB128" s="227"/>
      <c r="CC128" s="227"/>
      <c r="CD128" s="227"/>
      <c r="CE128" s="227"/>
      <c r="CF128" s="227"/>
      <c r="CG128" s="224"/>
      <c r="CH128" s="224"/>
      <c r="CI128" s="224"/>
      <c r="CJ128" s="225"/>
      <c r="CK128" s="1047"/>
      <c r="CL128" s="1048"/>
      <c r="CM128" s="1048"/>
      <c r="CN128" s="1048"/>
      <c r="CO128" s="1049"/>
      <c r="CP128" s="1061" t="s">
        <v>441</v>
      </c>
      <c r="CQ128" s="1062"/>
      <c r="CR128" s="1062"/>
      <c r="CS128" s="1062"/>
      <c r="CT128" s="1062"/>
      <c r="CU128" s="1062"/>
      <c r="CV128" s="1062"/>
      <c r="CW128" s="1062"/>
      <c r="CX128" s="1062"/>
      <c r="CY128" s="1062"/>
      <c r="CZ128" s="1062"/>
      <c r="DA128" s="1062"/>
      <c r="DB128" s="1062"/>
      <c r="DC128" s="1062"/>
      <c r="DD128" s="1062"/>
      <c r="DE128" s="1062"/>
      <c r="DF128" s="1063"/>
      <c r="DG128" s="1064">
        <v>5546172</v>
      </c>
      <c r="DH128" s="1065"/>
      <c r="DI128" s="1065"/>
      <c r="DJ128" s="1065"/>
      <c r="DK128" s="1065"/>
      <c r="DL128" s="1065" t="s">
        <v>103</v>
      </c>
      <c r="DM128" s="1065"/>
      <c r="DN128" s="1065"/>
      <c r="DO128" s="1065"/>
      <c r="DP128" s="1065"/>
      <c r="DQ128" s="1065">
        <v>2017</v>
      </c>
      <c r="DR128" s="1065"/>
      <c r="DS128" s="1065"/>
      <c r="DT128" s="1065"/>
      <c r="DU128" s="1065"/>
      <c r="DV128" s="1066">
        <v>0</v>
      </c>
      <c r="DW128" s="1066"/>
      <c r="DX128" s="1066"/>
      <c r="DY128" s="1066"/>
      <c r="DZ128" s="1067"/>
    </row>
    <row r="129" spans="1:131" s="191" customFormat="1" ht="26.25" customHeight="1">
      <c r="A129" s="957" t="s">
        <v>85</v>
      </c>
      <c r="B129" s="958"/>
      <c r="C129" s="958"/>
      <c r="D129" s="958"/>
      <c r="E129" s="958"/>
      <c r="F129" s="958"/>
      <c r="G129" s="958"/>
      <c r="H129" s="958"/>
      <c r="I129" s="958"/>
      <c r="J129" s="958"/>
      <c r="K129" s="958"/>
      <c r="L129" s="958"/>
      <c r="M129" s="958"/>
      <c r="N129" s="958"/>
      <c r="O129" s="958"/>
      <c r="P129" s="958"/>
      <c r="Q129" s="958"/>
      <c r="R129" s="958"/>
      <c r="S129" s="958"/>
      <c r="T129" s="958"/>
      <c r="U129" s="958"/>
      <c r="V129" s="958"/>
      <c r="W129" s="1098" t="s">
        <v>442</v>
      </c>
      <c r="X129" s="1099"/>
      <c r="Y129" s="1099"/>
      <c r="Z129" s="1100"/>
      <c r="AA129" s="979">
        <v>313442900</v>
      </c>
      <c r="AB129" s="980"/>
      <c r="AC129" s="980"/>
      <c r="AD129" s="980"/>
      <c r="AE129" s="981"/>
      <c r="AF129" s="982">
        <v>323123082</v>
      </c>
      <c r="AG129" s="980"/>
      <c r="AH129" s="980"/>
      <c r="AI129" s="980"/>
      <c r="AJ129" s="981"/>
      <c r="AK129" s="982">
        <v>321627164</v>
      </c>
      <c r="AL129" s="980"/>
      <c r="AM129" s="980"/>
      <c r="AN129" s="980"/>
      <c r="AO129" s="981"/>
      <c r="AP129" s="1101"/>
      <c r="AQ129" s="1102"/>
      <c r="AR129" s="1102"/>
      <c r="AS129" s="1102"/>
      <c r="AT129" s="1103"/>
      <c r="AU129" s="228"/>
      <c r="AV129" s="228"/>
      <c r="AW129" s="228"/>
      <c r="AX129" s="1092" t="s">
        <v>443</v>
      </c>
      <c r="AY129" s="977"/>
      <c r="AZ129" s="977"/>
      <c r="BA129" s="977"/>
      <c r="BB129" s="977"/>
      <c r="BC129" s="977"/>
      <c r="BD129" s="977"/>
      <c r="BE129" s="978"/>
      <c r="BF129" s="1093" t="s">
        <v>103</v>
      </c>
      <c r="BG129" s="1094"/>
      <c r="BH129" s="1094"/>
      <c r="BI129" s="1094"/>
      <c r="BJ129" s="1094"/>
      <c r="BK129" s="1094"/>
      <c r="BL129" s="1095"/>
      <c r="BM129" s="1093">
        <v>8.75</v>
      </c>
      <c r="BN129" s="1094"/>
      <c r="BO129" s="1094"/>
      <c r="BP129" s="1094"/>
      <c r="BQ129" s="1094"/>
      <c r="BR129" s="1094"/>
      <c r="BS129" s="1095"/>
      <c r="BT129" s="1093">
        <v>15</v>
      </c>
      <c r="BU129" s="1096"/>
      <c r="BV129" s="1096"/>
      <c r="BW129" s="1096"/>
      <c r="BX129" s="1096"/>
      <c r="BY129" s="1096"/>
      <c r="BZ129" s="1097"/>
      <c r="CA129" s="229"/>
      <c r="CB129" s="229"/>
      <c r="CC129" s="229"/>
      <c r="CD129" s="229"/>
      <c r="CE129" s="229"/>
      <c r="CF129" s="229"/>
      <c r="CG129" s="229"/>
      <c r="CH129" s="229"/>
      <c r="CI129" s="229"/>
      <c r="CJ129" s="229"/>
      <c r="CK129" s="229"/>
      <c r="CL129" s="229"/>
      <c r="CM129" s="229"/>
      <c r="CN129" s="229"/>
      <c r="CO129" s="229"/>
      <c r="CP129" s="229"/>
      <c r="CQ129" s="229"/>
      <c r="CR129" s="229"/>
      <c r="CS129" s="229"/>
      <c r="CT129" s="229"/>
      <c r="CU129" s="229"/>
      <c r="CV129" s="229"/>
      <c r="CW129" s="229"/>
      <c r="CX129" s="229"/>
      <c r="CY129" s="229"/>
      <c r="CZ129" s="229"/>
      <c r="DA129" s="229"/>
      <c r="DB129" s="229"/>
      <c r="DC129" s="229"/>
      <c r="DD129" s="229"/>
      <c r="DE129" s="229"/>
      <c r="DF129" s="229"/>
      <c r="DG129" s="229"/>
      <c r="DH129" s="229"/>
      <c r="DI129" s="229"/>
      <c r="DJ129" s="229"/>
      <c r="DK129" s="229"/>
      <c r="DL129" s="229"/>
      <c r="DM129" s="229"/>
      <c r="DN129" s="229"/>
      <c r="DO129" s="229"/>
      <c r="DP129" s="198"/>
      <c r="DQ129" s="198"/>
      <c r="DR129" s="198"/>
      <c r="DS129" s="198"/>
      <c r="DT129" s="198"/>
      <c r="DU129" s="198"/>
      <c r="DV129" s="198"/>
      <c r="DW129" s="198"/>
      <c r="DX129" s="198"/>
      <c r="DY129" s="198"/>
      <c r="DZ129" s="202"/>
    </row>
    <row r="130" spans="1:131" s="191" customFormat="1" ht="26.25" customHeight="1">
      <c r="A130" s="957" t="s">
        <v>444</v>
      </c>
      <c r="B130" s="958"/>
      <c r="C130" s="958"/>
      <c r="D130" s="958"/>
      <c r="E130" s="958"/>
      <c r="F130" s="958"/>
      <c r="G130" s="958"/>
      <c r="H130" s="958"/>
      <c r="I130" s="958"/>
      <c r="J130" s="958"/>
      <c r="K130" s="958"/>
      <c r="L130" s="958"/>
      <c r="M130" s="958"/>
      <c r="N130" s="958"/>
      <c r="O130" s="958"/>
      <c r="P130" s="958"/>
      <c r="Q130" s="958"/>
      <c r="R130" s="958"/>
      <c r="S130" s="958"/>
      <c r="T130" s="958"/>
      <c r="U130" s="958"/>
      <c r="V130" s="958"/>
      <c r="W130" s="1098" t="s">
        <v>445</v>
      </c>
      <c r="X130" s="1099"/>
      <c r="Y130" s="1099"/>
      <c r="Z130" s="1100"/>
      <c r="AA130" s="979">
        <v>50022305</v>
      </c>
      <c r="AB130" s="980"/>
      <c r="AC130" s="980"/>
      <c r="AD130" s="980"/>
      <c r="AE130" s="981"/>
      <c r="AF130" s="982">
        <v>51706036</v>
      </c>
      <c r="AG130" s="980"/>
      <c r="AH130" s="980"/>
      <c r="AI130" s="980"/>
      <c r="AJ130" s="981"/>
      <c r="AK130" s="982">
        <v>52282906</v>
      </c>
      <c r="AL130" s="980"/>
      <c r="AM130" s="980"/>
      <c r="AN130" s="980"/>
      <c r="AO130" s="981"/>
      <c r="AP130" s="1101"/>
      <c r="AQ130" s="1102"/>
      <c r="AR130" s="1102"/>
      <c r="AS130" s="1102"/>
      <c r="AT130" s="1103"/>
      <c r="AU130" s="228"/>
      <c r="AV130" s="228"/>
      <c r="AW130" s="228"/>
      <c r="AX130" s="1092" t="s">
        <v>446</v>
      </c>
      <c r="AY130" s="977"/>
      <c r="AZ130" s="977"/>
      <c r="BA130" s="977"/>
      <c r="BB130" s="977"/>
      <c r="BC130" s="977"/>
      <c r="BD130" s="977"/>
      <c r="BE130" s="978"/>
      <c r="BF130" s="1129">
        <v>11.3</v>
      </c>
      <c r="BG130" s="1130"/>
      <c r="BH130" s="1130"/>
      <c r="BI130" s="1130"/>
      <c r="BJ130" s="1130"/>
      <c r="BK130" s="1130"/>
      <c r="BL130" s="1131"/>
      <c r="BM130" s="1129">
        <v>25</v>
      </c>
      <c r="BN130" s="1130"/>
      <c r="BO130" s="1130"/>
      <c r="BP130" s="1130"/>
      <c r="BQ130" s="1130"/>
      <c r="BR130" s="1130"/>
      <c r="BS130" s="1131"/>
      <c r="BT130" s="1129">
        <v>35</v>
      </c>
      <c r="BU130" s="1132"/>
      <c r="BV130" s="1132"/>
      <c r="BW130" s="1132"/>
      <c r="BX130" s="1132"/>
      <c r="BY130" s="1132"/>
      <c r="BZ130" s="1133"/>
      <c r="CA130" s="229"/>
      <c r="CB130" s="229"/>
      <c r="CC130" s="229"/>
      <c r="CD130" s="229"/>
      <c r="CE130" s="229"/>
      <c r="CF130" s="229"/>
      <c r="CG130" s="229"/>
      <c r="CH130" s="229"/>
      <c r="CI130" s="229"/>
      <c r="CJ130" s="229"/>
      <c r="CK130" s="229"/>
      <c r="CL130" s="229"/>
      <c r="CM130" s="229"/>
      <c r="CN130" s="229"/>
      <c r="CO130" s="229"/>
      <c r="CP130" s="229"/>
      <c r="CQ130" s="229"/>
      <c r="CR130" s="229"/>
      <c r="CS130" s="229"/>
      <c r="CT130" s="229"/>
      <c r="CU130" s="229"/>
      <c r="CV130" s="229"/>
      <c r="CW130" s="229"/>
      <c r="CX130" s="229"/>
      <c r="CY130" s="229"/>
      <c r="CZ130" s="229"/>
      <c r="DA130" s="229"/>
      <c r="DB130" s="229"/>
      <c r="DC130" s="229"/>
      <c r="DD130" s="229"/>
      <c r="DE130" s="229"/>
      <c r="DF130" s="229"/>
      <c r="DG130" s="229"/>
      <c r="DH130" s="229"/>
      <c r="DI130" s="229"/>
      <c r="DJ130" s="229"/>
      <c r="DK130" s="229"/>
      <c r="DL130" s="229"/>
      <c r="DM130" s="229"/>
      <c r="DN130" s="229"/>
      <c r="DO130" s="229"/>
      <c r="DP130" s="198"/>
      <c r="DQ130" s="198"/>
      <c r="DR130" s="198"/>
      <c r="DS130" s="198"/>
      <c r="DT130" s="198"/>
      <c r="DU130" s="198"/>
      <c r="DV130" s="198"/>
      <c r="DW130" s="198"/>
      <c r="DX130" s="198"/>
      <c r="DY130" s="198"/>
      <c r="DZ130" s="202"/>
    </row>
    <row r="131" spans="1:131" s="191" customFormat="1" ht="26.25" customHeight="1" thickBot="1">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447</v>
      </c>
      <c r="X131" s="1137"/>
      <c r="Y131" s="1137"/>
      <c r="Z131" s="1138"/>
      <c r="AA131" s="1139">
        <v>263420595</v>
      </c>
      <c r="AB131" s="1140"/>
      <c r="AC131" s="1140"/>
      <c r="AD131" s="1140"/>
      <c r="AE131" s="1141"/>
      <c r="AF131" s="1142">
        <v>271417046</v>
      </c>
      <c r="AG131" s="1140"/>
      <c r="AH131" s="1140"/>
      <c r="AI131" s="1140"/>
      <c r="AJ131" s="1141"/>
      <c r="AK131" s="1142">
        <v>269344258</v>
      </c>
      <c r="AL131" s="1140"/>
      <c r="AM131" s="1140"/>
      <c r="AN131" s="1140"/>
      <c r="AO131" s="1141"/>
      <c r="AP131" s="1143"/>
      <c r="AQ131" s="1144"/>
      <c r="AR131" s="1144"/>
      <c r="AS131" s="1144"/>
      <c r="AT131" s="1145"/>
      <c r="AU131" s="228"/>
      <c r="AV131" s="228"/>
      <c r="AW131" s="228"/>
      <c r="AX131" s="1111" t="s">
        <v>448</v>
      </c>
      <c r="AY131" s="1062"/>
      <c r="AZ131" s="1062"/>
      <c r="BA131" s="1062"/>
      <c r="BB131" s="1062"/>
      <c r="BC131" s="1062"/>
      <c r="BD131" s="1062"/>
      <c r="BE131" s="1063"/>
      <c r="BF131" s="1112">
        <v>160.6</v>
      </c>
      <c r="BG131" s="1113"/>
      <c r="BH131" s="1113"/>
      <c r="BI131" s="1113"/>
      <c r="BJ131" s="1113"/>
      <c r="BK131" s="1113"/>
      <c r="BL131" s="1114"/>
      <c r="BM131" s="1112">
        <v>400</v>
      </c>
      <c r="BN131" s="1113"/>
      <c r="BO131" s="1113"/>
      <c r="BP131" s="1113"/>
      <c r="BQ131" s="1113"/>
      <c r="BR131" s="1113"/>
      <c r="BS131" s="1114"/>
      <c r="BT131" s="1115"/>
      <c r="BU131" s="1116"/>
      <c r="BV131" s="1116"/>
      <c r="BW131" s="1116"/>
      <c r="BX131" s="1116"/>
      <c r="BY131" s="1116"/>
      <c r="BZ131" s="1117"/>
      <c r="CA131" s="229"/>
      <c r="CB131" s="229"/>
      <c r="CC131" s="229"/>
      <c r="CD131" s="229"/>
      <c r="CE131" s="229"/>
      <c r="CF131" s="229"/>
      <c r="CG131" s="229"/>
      <c r="CH131" s="229"/>
      <c r="CI131" s="229"/>
      <c r="CJ131" s="229"/>
      <c r="CK131" s="229"/>
      <c r="CL131" s="229"/>
      <c r="CM131" s="229"/>
      <c r="CN131" s="229"/>
      <c r="CO131" s="229"/>
      <c r="CP131" s="229"/>
      <c r="CQ131" s="229"/>
      <c r="CR131" s="229"/>
      <c r="CS131" s="229"/>
      <c r="CT131" s="229"/>
      <c r="CU131" s="229"/>
      <c r="CV131" s="229"/>
      <c r="CW131" s="229"/>
      <c r="CX131" s="229"/>
      <c r="CY131" s="229"/>
      <c r="CZ131" s="229"/>
      <c r="DA131" s="229"/>
      <c r="DB131" s="229"/>
      <c r="DC131" s="229"/>
      <c r="DD131" s="229"/>
      <c r="DE131" s="229"/>
      <c r="DF131" s="229"/>
      <c r="DG131" s="229"/>
      <c r="DH131" s="229"/>
      <c r="DI131" s="229"/>
      <c r="DJ131" s="229"/>
      <c r="DK131" s="229"/>
      <c r="DL131" s="229"/>
      <c r="DM131" s="229"/>
      <c r="DN131" s="229"/>
      <c r="DO131" s="229"/>
      <c r="DP131" s="198"/>
      <c r="DQ131" s="198"/>
      <c r="DR131" s="198"/>
      <c r="DS131" s="198"/>
      <c r="DT131" s="198"/>
      <c r="DU131" s="198"/>
      <c r="DV131" s="198"/>
      <c r="DW131" s="198"/>
      <c r="DX131" s="198"/>
      <c r="DY131" s="198"/>
      <c r="DZ131" s="202"/>
    </row>
    <row r="132" spans="1:131" s="191" customFormat="1" ht="26.25" customHeight="1">
      <c r="A132" s="1118" t="s">
        <v>449</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450</v>
      </c>
      <c r="W132" s="1122"/>
      <c r="X132" s="1122"/>
      <c r="Y132" s="1122"/>
      <c r="Z132" s="1123"/>
      <c r="AA132" s="1124">
        <v>11.46967495</v>
      </c>
      <c r="AB132" s="1125"/>
      <c r="AC132" s="1125"/>
      <c r="AD132" s="1125"/>
      <c r="AE132" s="1126"/>
      <c r="AF132" s="1127">
        <v>11.15441401</v>
      </c>
      <c r="AG132" s="1125"/>
      <c r="AH132" s="1125"/>
      <c r="AI132" s="1125"/>
      <c r="AJ132" s="1126"/>
      <c r="AK132" s="1127">
        <v>11.31917874</v>
      </c>
      <c r="AL132" s="1125"/>
      <c r="AM132" s="1125"/>
      <c r="AN132" s="1125"/>
      <c r="AO132" s="1126"/>
      <c r="AP132" s="1020"/>
      <c r="AQ132" s="1021"/>
      <c r="AR132" s="1021"/>
      <c r="AS132" s="1021"/>
      <c r="AT132" s="1128"/>
      <c r="AU132" s="230"/>
      <c r="AV132" s="231"/>
      <c r="AW132" s="231"/>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29"/>
      <c r="CB132" s="229"/>
      <c r="CC132" s="229"/>
      <c r="CD132" s="229"/>
      <c r="CE132" s="229"/>
      <c r="CF132" s="229"/>
      <c r="CG132" s="229"/>
      <c r="CH132" s="229"/>
      <c r="CI132" s="229"/>
      <c r="CJ132" s="229"/>
      <c r="CK132" s="229"/>
      <c r="CL132" s="229"/>
      <c r="CM132" s="229"/>
      <c r="CN132" s="229"/>
      <c r="CO132" s="229"/>
      <c r="CP132" s="229"/>
      <c r="CQ132" s="229"/>
      <c r="CR132" s="229"/>
      <c r="CS132" s="229"/>
      <c r="CT132" s="229"/>
      <c r="CU132" s="229"/>
      <c r="CV132" s="229"/>
      <c r="CW132" s="229"/>
      <c r="CX132" s="229"/>
      <c r="CY132" s="229"/>
      <c r="CZ132" s="229"/>
      <c r="DA132" s="229"/>
      <c r="DB132" s="229"/>
      <c r="DC132" s="229"/>
      <c r="DD132" s="229"/>
      <c r="DE132" s="229"/>
      <c r="DF132" s="229"/>
      <c r="DG132" s="229"/>
      <c r="DH132" s="229"/>
      <c r="DI132" s="229"/>
      <c r="DJ132" s="229"/>
      <c r="DK132" s="229"/>
      <c r="DL132" s="229"/>
      <c r="DM132" s="229"/>
      <c r="DN132" s="229"/>
      <c r="DO132" s="229"/>
      <c r="DP132" s="202"/>
      <c r="DQ132" s="202"/>
      <c r="DR132" s="202"/>
      <c r="DS132" s="202"/>
      <c r="DT132" s="202"/>
      <c r="DU132" s="202"/>
      <c r="DV132" s="202"/>
      <c r="DW132" s="202"/>
      <c r="DX132" s="202"/>
      <c r="DY132" s="202"/>
      <c r="DZ132" s="202"/>
    </row>
    <row r="133" spans="1:131" s="191" customFormat="1" ht="26.25" customHeight="1" thickBot="1">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451</v>
      </c>
      <c r="W133" s="1105"/>
      <c r="X133" s="1105"/>
      <c r="Y133" s="1105"/>
      <c r="Z133" s="1106"/>
      <c r="AA133" s="1107">
        <v>12</v>
      </c>
      <c r="AB133" s="1108"/>
      <c r="AC133" s="1108"/>
      <c r="AD133" s="1108"/>
      <c r="AE133" s="1109"/>
      <c r="AF133" s="1107">
        <v>11.7</v>
      </c>
      <c r="AG133" s="1108"/>
      <c r="AH133" s="1108"/>
      <c r="AI133" s="1108"/>
      <c r="AJ133" s="1109"/>
      <c r="AK133" s="1107">
        <v>11.3</v>
      </c>
      <c r="AL133" s="1108"/>
      <c r="AM133" s="1108"/>
      <c r="AN133" s="1108"/>
      <c r="AO133" s="1109"/>
      <c r="AP133" s="1051"/>
      <c r="AQ133" s="1052"/>
      <c r="AR133" s="1052"/>
      <c r="AS133" s="1052"/>
      <c r="AT133" s="1110"/>
      <c r="AU133" s="231"/>
      <c r="AV133" s="231"/>
      <c r="AW133" s="231"/>
      <c r="AX133" s="231"/>
      <c r="AY133" s="231"/>
      <c r="AZ133" s="231"/>
      <c r="BA133" s="231"/>
      <c r="BB133" s="231"/>
      <c r="BC133" s="231"/>
      <c r="BD133" s="231"/>
      <c r="BE133" s="231"/>
      <c r="BF133" s="231"/>
      <c r="BG133" s="231"/>
      <c r="BH133" s="231"/>
      <c r="BI133" s="231"/>
      <c r="BJ133" s="231"/>
      <c r="BK133" s="231"/>
      <c r="BL133" s="231"/>
      <c r="BM133" s="231"/>
      <c r="BN133" s="229"/>
      <c r="BO133" s="229"/>
      <c r="BP133" s="229"/>
      <c r="BQ133" s="229"/>
      <c r="BR133" s="229"/>
      <c r="BS133" s="229"/>
      <c r="BT133" s="229"/>
      <c r="BU133" s="229"/>
      <c r="BV133" s="229"/>
      <c r="BW133" s="229"/>
      <c r="BX133" s="229"/>
      <c r="BY133" s="229"/>
      <c r="BZ133" s="229"/>
      <c r="CA133" s="229"/>
      <c r="CB133" s="229"/>
      <c r="CC133" s="229"/>
      <c r="CD133" s="229"/>
      <c r="CE133" s="229"/>
      <c r="CF133" s="229"/>
      <c r="CG133" s="229"/>
      <c r="CH133" s="229"/>
      <c r="CI133" s="229"/>
      <c r="CJ133" s="229"/>
      <c r="CK133" s="229"/>
      <c r="CL133" s="229"/>
      <c r="CM133" s="229"/>
      <c r="CN133" s="229"/>
      <c r="CO133" s="229"/>
      <c r="CP133" s="229"/>
      <c r="CQ133" s="229"/>
      <c r="CR133" s="229"/>
      <c r="CS133" s="229"/>
      <c r="CT133" s="229"/>
      <c r="CU133" s="229"/>
      <c r="CV133" s="229"/>
      <c r="CW133" s="229"/>
      <c r="CX133" s="229"/>
      <c r="CY133" s="229"/>
      <c r="CZ133" s="229"/>
      <c r="DA133" s="229"/>
      <c r="DB133" s="229"/>
      <c r="DC133" s="229"/>
      <c r="DD133" s="229"/>
      <c r="DE133" s="229"/>
      <c r="DF133" s="229"/>
      <c r="DG133" s="229"/>
      <c r="DH133" s="229"/>
      <c r="DI133" s="229"/>
      <c r="DJ133" s="229"/>
      <c r="DK133" s="229"/>
      <c r="DL133" s="229"/>
      <c r="DM133" s="229"/>
      <c r="DN133" s="229"/>
      <c r="DO133" s="229"/>
      <c r="DP133" s="202"/>
      <c r="DQ133" s="202"/>
      <c r="DR133" s="202"/>
      <c r="DS133" s="202"/>
      <c r="DT133" s="202"/>
      <c r="DU133" s="202"/>
      <c r="DV133" s="202"/>
      <c r="DW133" s="202"/>
      <c r="DX133" s="202"/>
      <c r="DY133" s="202"/>
      <c r="DZ133" s="202"/>
    </row>
    <row r="134" spans="1:131" s="192" customFormat="1" ht="11.25" customHeight="1">
      <c r="A134" s="232"/>
      <c r="B134" s="232"/>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232"/>
      <c r="AA134" s="232"/>
      <c r="AB134" s="232"/>
      <c r="AC134" s="232"/>
      <c r="AD134" s="232"/>
      <c r="AE134" s="232"/>
      <c r="AF134" s="232"/>
      <c r="AG134" s="232"/>
      <c r="AH134" s="232"/>
      <c r="AI134" s="232"/>
      <c r="AJ134" s="232"/>
      <c r="AK134" s="232"/>
      <c r="AL134" s="232"/>
      <c r="AM134" s="232"/>
      <c r="AN134" s="232"/>
      <c r="AO134" s="232"/>
      <c r="AP134" s="232"/>
      <c r="AQ134" s="232"/>
      <c r="AR134" s="232"/>
      <c r="AS134" s="232"/>
      <c r="AT134" s="232"/>
      <c r="AU134" s="231"/>
      <c r="AV134" s="231"/>
      <c r="AW134" s="231"/>
      <c r="AX134" s="231"/>
      <c r="AY134" s="231"/>
      <c r="AZ134" s="231"/>
      <c r="BA134" s="231"/>
      <c r="BB134" s="231"/>
      <c r="BC134" s="231"/>
      <c r="BD134" s="231"/>
      <c r="BE134" s="231"/>
      <c r="BF134" s="231"/>
      <c r="BG134" s="231"/>
      <c r="BH134" s="231"/>
      <c r="BI134" s="231"/>
      <c r="BJ134" s="231"/>
      <c r="BK134" s="231"/>
      <c r="BL134" s="231"/>
      <c r="BM134" s="231"/>
      <c r="BN134" s="229"/>
      <c r="BO134" s="229"/>
      <c r="BP134" s="229"/>
      <c r="BQ134" s="229"/>
      <c r="BR134" s="229"/>
      <c r="BS134" s="229"/>
      <c r="BT134" s="229"/>
      <c r="BU134" s="229"/>
      <c r="BV134" s="229"/>
      <c r="BW134" s="229"/>
      <c r="BX134" s="229"/>
      <c r="BY134" s="229"/>
      <c r="BZ134" s="229"/>
      <c r="CA134" s="229"/>
      <c r="CB134" s="229"/>
      <c r="CC134" s="229"/>
      <c r="CD134" s="229"/>
      <c r="CE134" s="229"/>
      <c r="CF134" s="229"/>
      <c r="CG134" s="229"/>
      <c r="CH134" s="229"/>
      <c r="CI134" s="229"/>
      <c r="CJ134" s="229"/>
      <c r="CK134" s="229"/>
      <c r="CL134" s="229"/>
      <c r="CM134" s="229"/>
      <c r="CN134" s="229"/>
      <c r="CO134" s="229"/>
      <c r="CP134" s="229"/>
      <c r="CQ134" s="229"/>
      <c r="CR134" s="229"/>
      <c r="CS134" s="229"/>
      <c r="CT134" s="229"/>
      <c r="CU134" s="229"/>
      <c r="CV134" s="229"/>
      <c r="CW134" s="229"/>
      <c r="CX134" s="229"/>
      <c r="CY134" s="229"/>
      <c r="CZ134" s="229"/>
      <c r="DA134" s="229"/>
      <c r="DB134" s="229"/>
      <c r="DC134" s="229"/>
      <c r="DD134" s="229"/>
      <c r="DE134" s="229"/>
      <c r="DF134" s="229"/>
      <c r="DG134" s="229"/>
      <c r="DH134" s="229"/>
      <c r="DI134" s="229"/>
      <c r="DJ134" s="229"/>
      <c r="DK134" s="229"/>
      <c r="DL134" s="229"/>
      <c r="DM134" s="229"/>
      <c r="DN134" s="229"/>
      <c r="DO134" s="229"/>
      <c r="DP134" s="202"/>
      <c r="DQ134" s="202"/>
      <c r="DR134" s="202"/>
      <c r="DS134" s="202"/>
      <c r="DT134" s="202"/>
      <c r="DU134" s="202"/>
      <c r="DV134" s="202"/>
      <c r="DW134" s="202"/>
      <c r="DX134" s="202"/>
      <c r="DY134" s="202"/>
      <c r="DZ134" s="202"/>
      <c r="EA134" s="191"/>
    </row>
    <row r="135" spans="1:131" ht="14.4" hidden="1">
      <c r="AU135" s="232"/>
      <c r="AV135" s="232"/>
      <c r="AW135" s="232"/>
      <c r="AX135" s="232"/>
      <c r="AY135" s="232"/>
      <c r="AZ135" s="232"/>
      <c r="BA135" s="232"/>
      <c r="BB135" s="232"/>
      <c r="BC135" s="232"/>
      <c r="BD135" s="232"/>
      <c r="BE135" s="232"/>
      <c r="BF135" s="232"/>
      <c r="BG135" s="232"/>
      <c r="BH135" s="232"/>
      <c r="BI135" s="232"/>
      <c r="BJ135" s="232"/>
      <c r="BK135" s="232"/>
      <c r="BL135" s="232"/>
      <c r="BM135" s="232"/>
      <c r="BN135" s="232"/>
      <c r="BO135" s="232"/>
      <c r="BP135" s="232"/>
      <c r="BQ135" s="232"/>
      <c r="BR135" s="232"/>
      <c r="BS135" s="232"/>
      <c r="BT135" s="232"/>
      <c r="BU135" s="232"/>
      <c r="BV135" s="232"/>
      <c r="BW135" s="232"/>
      <c r="BX135" s="232"/>
      <c r="BY135" s="232"/>
      <c r="BZ135" s="232"/>
      <c r="CA135" s="232"/>
      <c r="CB135" s="232"/>
      <c r="CC135" s="232"/>
      <c r="CD135" s="232"/>
      <c r="CE135" s="232"/>
      <c r="CF135" s="232"/>
      <c r="CG135" s="232"/>
      <c r="CH135" s="232"/>
      <c r="CI135" s="232"/>
      <c r="CJ135" s="232"/>
      <c r="CK135" s="232"/>
      <c r="CL135" s="232"/>
      <c r="CM135" s="232"/>
      <c r="CN135" s="232"/>
      <c r="CO135" s="232"/>
      <c r="CP135" s="232"/>
      <c r="CQ135" s="232"/>
      <c r="CR135" s="232"/>
      <c r="CS135" s="232"/>
      <c r="CT135" s="232"/>
      <c r="CU135" s="232"/>
      <c r="CV135" s="232"/>
      <c r="CW135" s="232"/>
      <c r="CX135" s="232"/>
      <c r="CY135" s="232"/>
      <c r="CZ135" s="232"/>
      <c r="DA135" s="232"/>
      <c r="DB135" s="232"/>
      <c r="DC135" s="232"/>
      <c r="DD135" s="232"/>
      <c r="DE135" s="232"/>
      <c r="DF135" s="232"/>
      <c r="DG135" s="232"/>
      <c r="DH135" s="232"/>
      <c r="DI135" s="232"/>
      <c r="DJ135" s="232"/>
      <c r="DK135" s="232"/>
      <c r="DL135" s="232"/>
      <c r="DM135" s="232"/>
      <c r="DN135" s="232"/>
      <c r="DO135" s="232"/>
      <c r="DP135" s="232"/>
      <c r="DQ135" s="232"/>
      <c r="DR135" s="232"/>
      <c r="DS135" s="232"/>
      <c r="DT135" s="232"/>
      <c r="DU135" s="232"/>
      <c r="DV135" s="232"/>
      <c r="DW135" s="232"/>
      <c r="DX135" s="232"/>
      <c r="DY135" s="232"/>
      <c r="DZ135" s="232"/>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5" customWidth="1"/>
    <col min="37" max="16384" width="9" style="234" hidden="1"/>
  </cols>
  <sheetData>
    <row r="1" spans="1:36" ht="13.2">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4"/>
    </row>
    <row r="18" spans="34:36" ht="13.2"/>
    <row r="19" spans="34:36" ht="13.2"/>
    <row r="20" spans="34:36" ht="13.2">
      <c r="AI20" s="234"/>
      <c r="AJ20" s="234"/>
    </row>
    <row r="21" spans="34:36" ht="13.2">
      <c r="AJ21" s="234"/>
    </row>
    <row r="22" spans="34:36" ht="13.2"/>
    <row r="23" spans="34:36" ht="13.2">
      <c r="AI23" s="234"/>
      <c r="AJ23" s="234"/>
    </row>
    <row r="24" spans="34:36" ht="13.2">
      <c r="AJ24" s="234"/>
    </row>
    <row r="25" spans="34:36" ht="13.2">
      <c r="AJ25" s="234"/>
    </row>
    <row r="26" spans="34:36" ht="13.2">
      <c r="AI26" s="234"/>
      <c r="AJ26" s="234"/>
    </row>
    <row r="27" spans="34:36" ht="13.2"/>
    <row r="28" spans="34:36" ht="13.2">
      <c r="AI28" s="234"/>
      <c r="AJ28" s="234"/>
    </row>
    <row r="29" spans="34:36" ht="13.2">
      <c r="AJ29" s="234"/>
    </row>
    <row r="30" spans="34:36" ht="13.2"/>
    <row r="31" spans="34:36" ht="13.2">
      <c r="AH31" s="234"/>
      <c r="AI31" s="234"/>
      <c r="AJ31" s="234"/>
    </row>
    <row r="32" spans="34:36" ht="13.2"/>
    <row r="33" spans="28:36" ht="13.2">
      <c r="AI33" s="234"/>
      <c r="AJ33" s="234"/>
    </row>
    <row r="34" spans="28:36" ht="13.2">
      <c r="AF34" s="234"/>
    </row>
    <row r="35" spans="28:36" ht="13.2">
      <c r="AB35" s="234"/>
      <c r="AC35" s="234"/>
      <c r="AD35" s="234"/>
      <c r="AF35" s="234"/>
      <c r="AG35" s="234"/>
      <c r="AH35" s="234"/>
      <c r="AI35" s="234"/>
      <c r="AJ35" s="234"/>
    </row>
    <row r="36" spans="28:36" ht="13.2"/>
    <row r="37" spans="28:36" ht="13.2">
      <c r="AE37" s="234"/>
      <c r="AJ37" s="234"/>
    </row>
    <row r="38" spans="28:36" ht="13.2">
      <c r="AB38" s="234"/>
      <c r="AC38" s="234"/>
      <c r="AD38" s="234"/>
      <c r="AE38" s="234"/>
      <c r="AG38" s="234"/>
      <c r="AH38" s="234"/>
      <c r="AI38" s="234"/>
      <c r="AJ38" s="234"/>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4"/>
      <c r="AH49" s="234"/>
      <c r="AI49" s="234"/>
      <c r="AJ49" s="234"/>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4"/>
      <c r="AA63" s="234"/>
    </row>
    <row r="64" spans="22:36" ht="13.2">
      <c r="V64" s="234"/>
    </row>
    <row r="65" spans="15:36" ht="13.2">
      <c r="X65" s="234"/>
      <c r="Z65" s="234"/>
      <c r="AC65" s="234"/>
    </row>
    <row r="66" spans="15:36" ht="13.2">
      <c r="Q66" s="234"/>
      <c r="S66" s="234"/>
      <c r="U66" s="234"/>
      <c r="AF66" s="234"/>
    </row>
    <row r="67" spans="15:36" ht="13.2">
      <c r="O67" s="234"/>
      <c r="P67" s="234"/>
      <c r="R67" s="234"/>
      <c r="T67" s="234"/>
      <c r="Y67" s="234"/>
      <c r="AB67" s="234"/>
      <c r="AD67" s="234"/>
      <c r="AE67" s="234"/>
      <c r="AG67" s="234"/>
      <c r="AH67" s="234"/>
      <c r="AI67" s="234"/>
      <c r="AJ67" s="234"/>
    </row>
    <row r="68" spans="15:36" ht="13.2"/>
    <row r="69" spans="15:36" ht="13.2"/>
    <row r="70" spans="15:36" ht="13.2"/>
    <row r="71" spans="15:36" ht="13.2"/>
    <row r="72" spans="15:36" ht="13.2">
      <c r="AJ72" s="234"/>
    </row>
    <row r="73" spans="15:36" ht="13.2">
      <c r="AJ73" s="234"/>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4"/>
    </row>
    <row r="97" spans="24:36" ht="13.2">
      <c r="AA97" s="234"/>
    </row>
    <row r="98" spans="24:36" ht="13.2" hidden="1">
      <c r="AA98" s="234"/>
    </row>
    <row r="99" spans="24:36" ht="13.2" hidden="1">
      <c r="AA99" s="234"/>
    </row>
    <row r="100" spans="24:36" ht="13.2" hidden="1"/>
    <row r="101" spans="24:36" ht="12" hidden="1" customHeight="1">
      <c r="X101" s="234"/>
      <c r="Y101" s="234"/>
      <c r="Z101" s="234"/>
      <c r="AC101" s="234"/>
    </row>
    <row r="102" spans="24:36" ht="1.5" hidden="1" customHeight="1">
      <c r="AC102" s="234"/>
      <c r="AF102" s="234"/>
    </row>
    <row r="103" spans="24:36" ht="13.2" hidden="1">
      <c r="AB103" s="234"/>
      <c r="AD103" s="234"/>
      <c r="AE103" s="234"/>
      <c r="AF103" s="234"/>
      <c r="AG103" s="234"/>
      <c r="AH103" s="234"/>
      <c r="AI103" s="234"/>
      <c r="AJ103" s="234"/>
    </row>
    <row r="104" spans="24:36" ht="13.2" hidden="1">
      <c r="AD104" s="234"/>
      <c r="AE104" s="234"/>
      <c r="AG104" s="234"/>
      <c r="AH104" s="234"/>
      <c r="AI104" s="234"/>
      <c r="AJ104" s="234"/>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portrait"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5" customWidth="1"/>
    <col min="2" max="16" width="9" style="235" customWidth="1"/>
    <col min="17" max="17" width="9.109375" style="235" customWidth="1"/>
    <col min="18" max="18" width="9.109375" style="235" bestFit="1" customWidth="1"/>
    <col min="19" max="34" width="9" style="235" customWidth="1"/>
    <col min="35" max="16384" width="9" style="234" hidden="1"/>
  </cols>
  <sheetData>
    <row r="1" spans="2:34" ht="13.2">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2:34" ht="13.2">
      <c r="T2" s="234"/>
    </row>
    <row r="3" spans="2:34" ht="13.2">
      <c r="B3" s="234"/>
      <c r="C3" s="234"/>
      <c r="D3" s="234"/>
      <c r="E3" s="234"/>
      <c r="F3" s="234"/>
      <c r="G3" s="234"/>
      <c r="H3" s="234"/>
      <c r="I3" s="234"/>
      <c r="J3" s="234"/>
      <c r="K3" s="234"/>
      <c r="L3" s="234"/>
      <c r="M3" s="234"/>
      <c r="N3" s="234"/>
      <c r="O3" s="234"/>
      <c r="P3" s="234"/>
      <c r="Q3" s="234"/>
      <c r="R3" s="234"/>
      <c r="S3" s="234"/>
      <c r="U3" s="234"/>
      <c r="V3" s="234"/>
      <c r="W3" s="234"/>
      <c r="X3" s="234"/>
      <c r="Y3" s="234"/>
      <c r="Z3" s="234"/>
      <c r="AA3" s="234"/>
      <c r="AB3" s="234"/>
      <c r="AC3" s="234"/>
      <c r="AD3" s="234"/>
      <c r="AE3" s="234"/>
      <c r="AF3" s="234"/>
      <c r="AG3" s="234"/>
      <c r="AH3" s="234"/>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4"/>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4"/>
      <c r="T35" s="234"/>
      <c r="AC35" s="234"/>
      <c r="AD35" s="234"/>
      <c r="AE35" s="234"/>
      <c r="AF35" s="234"/>
      <c r="AG35" s="234"/>
      <c r="AH35" s="234"/>
    </row>
    <row r="36" spans="2:34" ht="13.2">
      <c r="B36" s="234"/>
      <c r="C36" s="234"/>
      <c r="D36" s="234"/>
      <c r="E36" s="234"/>
      <c r="F36" s="234"/>
      <c r="G36" s="234"/>
      <c r="H36" s="234"/>
      <c r="I36" s="234"/>
      <c r="J36" s="234"/>
      <c r="K36" s="234"/>
      <c r="L36" s="234"/>
      <c r="N36" s="234"/>
      <c r="O36" s="234"/>
      <c r="P36" s="234"/>
      <c r="Q36" s="234"/>
      <c r="R36" s="234"/>
      <c r="S36" s="234"/>
      <c r="U36" s="234"/>
      <c r="V36" s="234"/>
      <c r="W36" s="234"/>
      <c r="X36" s="234"/>
      <c r="Y36" s="234"/>
      <c r="Z36" s="234"/>
      <c r="AA36" s="234"/>
      <c r="AB36" s="234"/>
      <c r="AC36" s="234"/>
      <c r="AD36" s="234"/>
      <c r="AE36" s="234"/>
      <c r="AF36" s="234"/>
      <c r="AG36" s="234"/>
      <c r="AH36" s="234"/>
    </row>
    <row r="37" spans="2:34" ht="13.2">
      <c r="AH37" s="234"/>
    </row>
    <row r="38" spans="2:34" ht="13.2">
      <c r="AG38" s="234"/>
      <c r="AH38" s="234"/>
    </row>
    <row r="39" spans="2:34" ht="13.2"/>
    <row r="40" spans="2:34" ht="13.2"/>
    <row r="41" spans="2:34" ht="13.2"/>
    <row r="42" spans="2:34" ht="13.2">
      <c r="T42" s="234"/>
      <c r="U42" s="234"/>
    </row>
    <row r="43" spans="2:34" ht="13.2">
      <c r="Q43" s="234"/>
      <c r="R43" s="234"/>
      <c r="S43" s="234"/>
      <c r="V43" s="234"/>
      <c r="W43" s="234"/>
      <c r="X43" s="234"/>
      <c r="Y43" s="234"/>
      <c r="Z43" s="234"/>
      <c r="AA43" s="234"/>
      <c r="AB43" s="234"/>
      <c r="AC43" s="234"/>
      <c r="AD43" s="234"/>
      <c r="AE43" s="234"/>
      <c r="AF43" s="234"/>
      <c r="AG43" s="234"/>
      <c r="AH43" s="234"/>
    </row>
    <row r="44" spans="2:34" ht="13.2">
      <c r="AH44" s="234"/>
    </row>
    <row r="45" spans="2:34" ht="13.2"/>
    <row r="46" spans="2:34" ht="13.2"/>
    <row r="47" spans="2:34" ht="13.2"/>
    <row r="48" spans="2:34" ht="13.2"/>
    <row r="49" spans="29:34" ht="13.2"/>
    <row r="50" spans="29:34" ht="13.2">
      <c r="AC50" s="234"/>
      <c r="AD50" s="234"/>
      <c r="AE50" s="234"/>
      <c r="AF50" s="234"/>
      <c r="AG50" s="234"/>
      <c r="AH50" s="234"/>
    </row>
    <row r="51" spans="29:34" ht="13.2"/>
    <row r="52" spans="29:34" ht="13.2"/>
    <row r="53" spans="29:34" ht="13.2">
      <c r="AH53" s="234"/>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4"/>
      <c r="AG67" s="234"/>
      <c r="AH67" s="234"/>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6" customWidth="1"/>
    <col min="7" max="8" width="15.88671875" style="236" customWidth="1"/>
    <col min="9" max="14" width="16.109375" style="236" customWidth="1"/>
    <col min="15" max="15" width="6.109375" style="243" customWidth="1"/>
    <col min="16" max="16" width="3" style="241" customWidth="1"/>
    <col min="17" max="17" width="19.109375" style="236" hidden="1" customWidth="1"/>
    <col min="18" max="22" width="12.6640625" style="236" hidden="1" customWidth="1"/>
    <col min="23" max="16384" width="8.6640625" style="236" hidden="1"/>
  </cols>
  <sheetData>
    <row r="1" spans="1:16" ht="13.2">
      <c r="O1" s="237"/>
      <c r="P1" s="237"/>
    </row>
    <row r="2" spans="1:16" ht="13.2">
      <c r="O2" s="237"/>
      <c r="P2" s="237"/>
    </row>
    <row r="3" spans="1:16" ht="13.2">
      <c r="O3" s="237"/>
      <c r="P3" s="237"/>
    </row>
    <row r="4" spans="1:16" ht="13.2">
      <c r="O4" s="237"/>
      <c r="P4" s="237"/>
    </row>
    <row r="5" spans="1:16" ht="16.2">
      <c r="A5" s="238" t="s">
        <v>452</v>
      </c>
      <c r="B5" s="239"/>
      <c r="C5" s="239"/>
      <c r="D5" s="239"/>
      <c r="E5" s="239"/>
      <c r="F5" s="239"/>
      <c r="G5" s="239"/>
      <c r="H5" s="239"/>
      <c r="I5" s="239"/>
      <c r="J5" s="239"/>
      <c r="K5" s="239"/>
      <c r="L5" s="239"/>
      <c r="M5" s="239"/>
      <c r="N5" s="239"/>
      <c r="O5" s="240"/>
    </row>
    <row r="6" spans="1:16" ht="13.2">
      <c r="A6" s="241"/>
      <c r="B6" s="237"/>
      <c r="C6" s="237"/>
      <c r="D6" s="237"/>
      <c r="E6" s="237"/>
      <c r="F6" s="237"/>
      <c r="G6" s="242" t="s">
        <v>453</v>
      </c>
      <c r="H6" s="242"/>
      <c r="I6" s="242"/>
      <c r="J6" s="242"/>
      <c r="K6" s="237"/>
      <c r="L6" s="237"/>
      <c r="M6" s="237"/>
      <c r="N6" s="237"/>
    </row>
    <row r="7" spans="1:16" ht="13.2">
      <c r="A7" s="241"/>
      <c r="B7" s="237"/>
      <c r="C7" s="237"/>
      <c r="D7" s="237"/>
      <c r="E7" s="237"/>
      <c r="F7" s="237"/>
      <c r="G7" s="244"/>
      <c r="H7" s="245"/>
      <c r="I7" s="245"/>
      <c r="J7" s="246"/>
      <c r="K7" s="1146" t="s">
        <v>454</v>
      </c>
      <c r="L7" s="247"/>
      <c r="M7" s="248" t="s">
        <v>455</v>
      </c>
      <c r="N7" s="249"/>
    </row>
    <row r="8" spans="1:16" ht="13.2">
      <c r="A8" s="241"/>
      <c r="B8" s="237"/>
      <c r="C8" s="237"/>
      <c r="D8" s="237"/>
      <c r="E8" s="237"/>
      <c r="F8" s="237"/>
      <c r="G8" s="250"/>
      <c r="H8" s="251"/>
      <c r="I8" s="251"/>
      <c r="J8" s="252"/>
      <c r="K8" s="1147"/>
      <c r="L8" s="253" t="s">
        <v>456</v>
      </c>
      <c r="M8" s="254" t="s">
        <v>457</v>
      </c>
      <c r="N8" s="255" t="s">
        <v>458</v>
      </c>
    </row>
    <row r="9" spans="1:16" ht="13.2">
      <c r="A9" s="241"/>
      <c r="B9" s="237"/>
      <c r="C9" s="237"/>
      <c r="D9" s="237"/>
      <c r="E9" s="237"/>
      <c r="F9" s="237"/>
      <c r="G9" s="1148" t="s">
        <v>459</v>
      </c>
      <c r="H9" s="1149"/>
      <c r="I9" s="1149"/>
      <c r="J9" s="1150"/>
      <c r="K9" s="256">
        <v>145109757</v>
      </c>
      <c r="L9" s="257">
        <v>105138</v>
      </c>
      <c r="M9" s="258">
        <v>119256</v>
      </c>
      <c r="N9" s="259">
        <v>-11.8</v>
      </c>
    </row>
    <row r="10" spans="1:16" ht="13.2">
      <c r="A10" s="241"/>
      <c r="B10" s="237"/>
      <c r="C10" s="237"/>
      <c r="D10" s="237"/>
      <c r="E10" s="237"/>
      <c r="F10" s="237"/>
      <c r="G10" s="1148" t="s">
        <v>460</v>
      </c>
      <c r="H10" s="1149"/>
      <c r="I10" s="1149"/>
      <c r="J10" s="1150"/>
      <c r="K10" s="256">
        <v>1142117</v>
      </c>
      <c r="L10" s="257">
        <v>828</v>
      </c>
      <c r="M10" s="258">
        <v>440</v>
      </c>
      <c r="N10" s="259">
        <v>88.2</v>
      </c>
    </row>
    <row r="11" spans="1:16" ht="13.5" customHeight="1">
      <c r="A11" s="241"/>
      <c r="B11" s="237"/>
      <c r="C11" s="237"/>
      <c r="D11" s="237"/>
      <c r="E11" s="237"/>
      <c r="F11" s="237"/>
      <c r="G11" s="1148" t="s">
        <v>461</v>
      </c>
      <c r="H11" s="1149"/>
      <c r="I11" s="1149"/>
      <c r="J11" s="1150"/>
      <c r="K11" s="256" t="s">
        <v>462</v>
      </c>
      <c r="L11" s="257" t="s">
        <v>462</v>
      </c>
      <c r="M11" s="258">
        <v>511</v>
      </c>
      <c r="N11" s="259" t="s">
        <v>462</v>
      </c>
    </row>
    <row r="12" spans="1:16" ht="13.5" customHeight="1">
      <c r="A12" s="241"/>
      <c r="B12" s="237"/>
      <c r="C12" s="237"/>
      <c r="D12" s="237"/>
      <c r="E12" s="237"/>
      <c r="F12" s="237"/>
      <c r="G12" s="1148" t="s">
        <v>463</v>
      </c>
      <c r="H12" s="1149"/>
      <c r="I12" s="1149"/>
      <c r="J12" s="1150"/>
      <c r="K12" s="256" t="s">
        <v>462</v>
      </c>
      <c r="L12" s="257" t="s">
        <v>462</v>
      </c>
      <c r="M12" s="258" t="s">
        <v>462</v>
      </c>
      <c r="N12" s="259" t="s">
        <v>462</v>
      </c>
    </row>
    <row r="13" spans="1:16" ht="13.5" customHeight="1">
      <c r="A13" s="241"/>
      <c r="B13" s="237"/>
      <c r="C13" s="237"/>
      <c r="D13" s="237"/>
      <c r="E13" s="237"/>
      <c r="F13" s="237"/>
      <c r="G13" s="1148" t="s">
        <v>464</v>
      </c>
      <c r="H13" s="1149"/>
      <c r="I13" s="1149"/>
      <c r="J13" s="1150"/>
      <c r="K13" s="256">
        <v>19530</v>
      </c>
      <c r="L13" s="257">
        <v>14</v>
      </c>
      <c r="M13" s="258">
        <v>17</v>
      </c>
      <c r="N13" s="259">
        <v>-17.600000000000001</v>
      </c>
    </row>
    <row r="14" spans="1:16" ht="13.5" customHeight="1">
      <c r="A14" s="241"/>
      <c r="B14" s="237"/>
      <c r="C14" s="237"/>
      <c r="D14" s="237"/>
      <c r="E14" s="237"/>
      <c r="F14" s="237"/>
      <c r="G14" s="1148" t="s">
        <v>465</v>
      </c>
      <c r="H14" s="1149"/>
      <c r="I14" s="1149"/>
      <c r="J14" s="1150"/>
      <c r="K14" s="256">
        <v>2237625</v>
      </c>
      <c r="L14" s="257">
        <v>1621</v>
      </c>
      <c r="M14" s="258">
        <v>1688</v>
      </c>
      <c r="N14" s="259">
        <v>-4</v>
      </c>
    </row>
    <row r="15" spans="1:16" ht="13.2">
      <c r="A15" s="241"/>
      <c r="B15" s="237"/>
      <c r="C15" s="237"/>
      <c r="D15" s="237"/>
      <c r="E15" s="237"/>
      <c r="F15" s="237"/>
      <c r="G15" s="1148" t="s">
        <v>466</v>
      </c>
      <c r="H15" s="1149"/>
      <c r="I15" s="1149"/>
      <c r="J15" s="1150"/>
      <c r="K15" s="256">
        <v>-15497651</v>
      </c>
      <c r="L15" s="257">
        <v>-11229</v>
      </c>
      <c r="M15" s="258">
        <v>-10887</v>
      </c>
      <c r="N15" s="259">
        <v>3.1</v>
      </c>
    </row>
    <row r="16" spans="1:16" ht="13.2">
      <c r="A16" s="241"/>
      <c r="B16" s="237"/>
      <c r="C16" s="237"/>
      <c r="D16" s="237"/>
      <c r="E16" s="237"/>
      <c r="F16" s="237"/>
      <c r="G16" s="1154" t="s">
        <v>139</v>
      </c>
      <c r="H16" s="1155"/>
      <c r="I16" s="1155"/>
      <c r="J16" s="1156"/>
      <c r="K16" s="257">
        <v>133011378</v>
      </c>
      <c r="L16" s="257">
        <v>96372</v>
      </c>
      <c r="M16" s="258">
        <v>111025</v>
      </c>
      <c r="N16" s="259">
        <v>-13.2</v>
      </c>
    </row>
    <row r="17" spans="1:16" ht="13.2">
      <c r="A17" s="241"/>
      <c r="B17" s="237"/>
      <c r="C17" s="237"/>
      <c r="D17" s="237"/>
      <c r="E17" s="237"/>
      <c r="F17" s="237"/>
      <c r="G17" s="260"/>
      <c r="H17" s="260"/>
      <c r="I17" s="260"/>
      <c r="J17" s="260"/>
      <c r="K17" s="261"/>
      <c r="L17" s="261"/>
      <c r="M17" s="261"/>
      <c r="N17" s="262"/>
    </row>
    <row r="18" spans="1:16" ht="13.2">
      <c r="A18" s="241"/>
      <c r="B18" s="237"/>
      <c r="C18" s="237"/>
      <c r="D18" s="237"/>
      <c r="E18" s="237"/>
      <c r="F18" s="237"/>
      <c r="G18" s="237"/>
      <c r="H18" s="237"/>
      <c r="I18" s="237"/>
      <c r="J18" s="237"/>
      <c r="K18" s="237"/>
      <c r="L18" s="237"/>
      <c r="M18" s="263"/>
      <c r="N18" s="263"/>
    </row>
    <row r="19" spans="1:16" ht="13.2">
      <c r="A19" s="241"/>
      <c r="B19" s="237"/>
      <c r="C19" s="237"/>
      <c r="D19" s="237"/>
      <c r="E19" s="237"/>
      <c r="F19" s="237"/>
      <c r="G19" s="237" t="s">
        <v>467</v>
      </c>
      <c r="H19" s="237"/>
      <c r="I19" s="237"/>
      <c r="J19" s="237"/>
      <c r="K19" s="237"/>
      <c r="L19" s="237"/>
      <c r="M19" s="237"/>
      <c r="N19" s="237"/>
    </row>
    <row r="20" spans="1:16" ht="13.2">
      <c r="A20" s="241"/>
      <c r="B20" s="237"/>
      <c r="C20" s="237"/>
      <c r="D20" s="237"/>
      <c r="E20" s="237"/>
      <c r="F20" s="237"/>
      <c r="G20" s="264"/>
      <c r="H20" s="265"/>
      <c r="I20" s="265"/>
      <c r="J20" s="266"/>
      <c r="K20" s="267" t="s">
        <v>468</v>
      </c>
      <c r="L20" s="268" t="s">
        <v>469</v>
      </c>
      <c r="M20" s="269" t="s">
        <v>470</v>
      </c>
      <c r="N20" s="270"/>
    </row>
    <row r="21" spans="1:16" s="276" customFormat="1" ht="13.2">
      <c r="A21" s="271"/>
      <c r="B21" s="242"/>
      <c r="C21" s="242"/>
      <c r="D21" s="242"/>
      <c r="E21" s="242"/>
      <c r="F21" s="242"/>
      <c r="G21" s="1157" t="s">
        <v>471</v>
      </c>
      <c r="H21" s="1158"/>
      <c r="I21" s="1158"/>
      <c r="J21" s="1159"/>
      <c r="K21" s="272">
        <v>1097.0999999999999</v>
      </c>
      <c r="L21" s="273">
        <v>1216.19</v>
      </c>
      <c r="M21" s="274">
        <v>-119.09</v>
      </c>
      <c r="N21" s="242"/>
      <c r="O21" s="275"/>
      <c r="P21" s="271"/>
    </row>
    <row r="22" spans="1:16" s="276" customFormat="1" ht="13.2">
      <c r="A22" s="271"/>
      <c r="B22" s="242"/>
      <c r="C22" s="242"/>
      <c r="D22" s="242"/>
      <c r="E22" s="242"/>
      <c r="F22" s="242"/>
      <c r="G22" s="1157" t="s">
        <v>472</v>
      </c>
      <c r="H22" s="1158"/>
      <c r="I22" s="1158"/>
      <c r="J22" s="1159"/>
      <c r="K22" s="277">
        <v>100.2</v>
      </c>
      <c r="L22" s="278">
        <v>99.5</v>
      </c>
      <c r="M22" s="279">
        <v>0.7</v>
      </c>
      <c r="N22" s="263"/>
      <c r="O22" s="275"/>
      <c r="P22" s="271"/>
    </row>
    <row r="23" spans="1:16" s="276" customFormat="1" ht="13.2">
      <c r="A23" s="271"/>
      <c r="B23" s="242"/>
      <c r="C23" s="242"/>
      <c r="D23" s="242"/>
      <c r="E23" s="242"/>
      <c r="F23" s="242"/>
      <c r="G23" s="242"/>
      <c r="H23" s="242"/>
      <c r="I23" s="242"/>
      <c r="J23" s="242"/>
      <c r="K23" s="242"/>
      <c r="L23" s="263"/>
      <c r="M23" s="263"/>
      <c r="N23" s="263"/>
      <c r="O23" s="275"/>
      <c r="P23" s="271"/>
    </row>
    <row r="24" spans="1:16" s="276" customFormat="1" ht="13.2">
      <c r="A24" s="271"/>
      <c r="B24" s="242"/>
      <c r="C24" s="242"/>
      <c r="D24" s="242"/>
      <c r="E24" s="242"/>
      <c r="F24" s="242"/>
      <c r="G24" s="242"/>
      <c r="H24" s="242"/>
      <c r="I24" s="242"/>
      <c r="J24" s="242"/>
      <c r="K24" s="242"/>
      <c r="L24" s="263"/>
      <c r="M24" s="263"/>
      <c r="N24" s="263"/>
      <c r="O24" s="275"/>
      <c r="P24" s="271"/>
    </row>
    <row r="25" spans="1:16" s="276" customFormat="1" ht="13.2">
      <c r="A25" s="280"/>
      <c r="B25" s="281"/>
      <c r="C25" s="281"/>
      <c r="D25" s="281"/>
      <c r="E25" s="281"/>
      <c r="F25" s="281"/>
      <c r="G25" s="281"/>
      <c r="H25" s="281"/>
      <c r="I25" s="281"/>
      <c r="J25" s="281"/>
      <c r="K25" s="281"/>
      <c r="L25" s="282"/>
      <c r="M25" s="282"/>
      <c r="N25" s="282"/>
      <c r="O25" s="283"/>
      <c r="P25" s="271"/>
    </row>
    <row r="26" spans="1:16" s="276" customFormat="1" ht="13.2">
      <c r="A26" s="242" t="s">
        <v>473</v>
      </c>
      <c r="B26" s="242"/>
      <c r="C26" s="242"/>
      <c r="D26" s="242"/>
      <c r="E26" s="242"/>
      <c r="F26" s="242"/>
      <c r="G26" s="242"/>
      <c r="H26" s="242"/>
      <c r="I26" s="242"/>
      <c r="J26" s="242"/>
      <c r="K26" s="242"/>
      <c r="L26" s="263"/>
      <c r="M26" s="263"/>
      <c r="N26" s="263"/>
      <c r="O26" s="242"/>
      <c r="P26" s="242"/>
    </row>
    <row r="27" spans="1:16" ht="13.2">
      <c r="K27" s="237"/>
      <c r="L27" s="237"/>
      <c r="M27" s="237"/>
      <c r="N27" s="237"/>
      <c r="O27" s="237"/>
      <c r="P27" s="237"/>
    </row>
    <row r="28" spans="1:16" ht="16.2">
      <c r="A28" s="238" t="s">
        <v>474</v>
      </c>
      <c r="B28" s="239"/>
      <c r="C28" s="239"/>
      <c r="D28" s="239"/>
      <c r="E28" s="239"/>
      <c r="F28" s="239"/>
      <c r="G28" s="239"/>
      <c r="H28" s="239"/>
      <c r="I28" s="239"/>
      <c r="J28" s="239"/>
      <c r="K28" s="239"/>
      <c r="L28" s="239"/>
      <c r="M28" s="239"/>
      <c r="N28" s="239"/>
      <c r="O28" s="284"/>
    </row>
    <row r="29" spans="1:16" ht="13.2">
      <c r="A29" s="241"/>
      <c r="B29" s="237"/>
      <c r="C29" s="237"/>
      <c r="D29" s="237"/>
      <c r="E29" s="237"/>
      <c r="F29" s="237"/>
      <c r="G29" s="242" t="s">
        <v>475</v>
      </c>
      <c r="H29" s="242"/>
      <c r="I29" s="242"/>
      <c r="J29" s="242"/>
      <c r="K29" s="237"/>
      <c r="L29" s="237"/>
      <c r="M29" s="237"/>
      <c r="N29" s="237"/>
      <c r="O29" s="285"/>
    </row>
    <row r="30" spans="1:16" ht="13.2">
      <c r="A30" s="241"/>
      <c r="B30" s="237"/>
      <c r="C30" s="237"/>
      <c r="D30" s="237"/>
      <c r="E30" s="237"/>
      <c r="F30" s="237"/>
      <c r="G30" s="244"/>
      <c r="H30" s="245"/>
      <c r="I30" s="245"/>
      <c r="J30" s="246"/>
      <c r="K30" s="1146" t="s">
        <v>454</v>
      </c>
      <c r="L30" s="247"/>
      <c r="M30" s="248" t="s">
        <v>455</v>
      </c>
      <c r="N30" s="249"/>
    </row>
    <row r="31" spans="1:16" ht="13.2">
      <c r="A31" s="241"/>
      <c r="B31" s="237"/>
      <c r="C31" s="237"/>
      <c r="D31" s="237"/>
      <c r="E31" s="237"/>
      <c r="F31" s="237"/>
      <c r="G31" s="250"/>
      <c r="H31" s="251"/>
      <c r="I31" s="251"/>
      <c r="J31" s="252"/>
      <c r="K31" s="1147"/>
      <c r="L31" s="253" t="s">
        <v>456</v>
      </c>
      <c r="M31" s="254" t="s">
        <v>457</v>
      </c>
      <c r="N31" s="255" t="s">
        <v>458</v>
      </c>
    </row>
    <row r="32" spans="1:16" ht="27" customHeight="1">
      <c r="A32" s="241"/>
      <c r="B32" s="237"/>
      <c r="C32" s="237"/>
      <c r="D32" s="237"/>
      <c r="E32" s="237"/>
      <c r="F32" s="237"/>
      <c r="G32" s="1151" t="s">
        <v>476</v>
      </c>
      <c r="H32" s="1152"/>
      <c r="I32" s="1152"/>
      <c r="J32" s="1153"/>
      <c r="K32" s="257">
        <v>76695036</v>
      </c>
      <c r="L32" s="257">
        <v>55569</v>
      </c>
      <c r="M32" s="258">
        <v>59419</v>
      </c>
      <c r="N32" s="259">
        <v>-6.5</v>
      </c>
    </row>
    <row r="33" spans="1:16" ht="13.5" customHeight="1">
      <c r="A33" s="241"/>
      <c r="B33" s="237"/>
      <c r="C33" s="237"/>
      <c r="D33" s="237"/>
      <c r="E33" s="237"/>
      <c r="F33" s="237"/>
      <c r="G33" s="1151" t="s">
        <v>477</v>
      </c>
      <c r="H33" s="1152"/>
      <c r="I33" s="1152"/>
      <c r="J33" s="1153"/>
      <c r="K33" s="257">
        <v>1380952</v>
      </c>
      <c r="L33" s="257">
        <v>1001</v>
      </c>
      <c r="M33" s="258">
        <v>5410</v>
      </c>
      <c r="N33" s="259">
        <v>-81.5</v>
      </c>
    </row>
    <row r="34" spans="1:16" ht="27" customHeight="1">
      <c r="A34" s="241"/>
      <c r="B34" s="237"/>
      <c r="C34" s="237"/>
      <c r="D34" s="237"/>
      <c r="E34" s="237"/>
      <c r="F34" s="237"/>
      <c r="G34" s="1151" t="s">
        <v>478</v>
      </c>
      <c r="H34" s="1152"/>
      <c r="I34" s="1152"/>
      <c r="J34" s="1153"/>
      <c r="K34" s="257">
        <v>5383333</v>
      </c>
      <c r="L34" s="257">
        <v>3900</v>
      </c>
      <c r="M34" s="258">
        <v>14157</v>
      </c>
      <c r="N34" s="259">
        <v>-72.5</v>
      </c>
    </row>
    <row r="35" spans="1:16" ht="27" customHeight="1">
      <c r="A35" s="241"/>
      <c r="B35" s="237"/>
      <c r="C35" s="237"/>
      <c r="D35" s="237"/>
      <c r="E35" s="237"/>
      <c r="F35" s="237"/>
      <c r="G35" s="1151" t="s">
        <v>479</v>
      </c>
      <c r="H35" s="1152"/>
      <c r="I35" s="1152"/>
      <c r="J35" s="1153"/>
      <c r="K35" s="257">
        <v>82575</v>
      </c>
      <c r="L35" s="257">
        <v>60</v>
      </c>
      <c r="M35" s="258">
        <v>1260</v>
      </c>
      <c r="N35" s="259">
        <v>-95.2</v>
      </c>
    </row>
    <row r="36" spans="1:16" ht="27" customHeight="1">
      <c r="A36" s="241"/>
      <c r="B36" s="237"/>
      <c r="C36" s="237"/>
      <c r="D36" s="237"/>
      <c r="E36" s="237"/>
      <c r="F36" s="237"/>
      <c r="G36" s="1151" t="s">
        <v>480</v>
      </c>
      <c r="H36" s="1152"/>
      <c r="I36" s="1152"/>
      <c r="J36" s="1153"/>
      <c r="K36" s="257">
        <v>9211</v>
      </c>
      <c r="L36" s="257">
        <v>7</v>
      </c>
      <c r="M36" s="258">
        <v>83</v>
      </c>
      <c r="N36" s="259">
        <v>-91.6</v>
      </c>
    </row>
    <row r="37" spans="1:16" ht="13.5" customHeight="1">
      <c r="A37" s="241"/>
      <c r="B37" s="237"/>
      <c r="C37" s="237"/>
      <c r="D37" s="237"/>
      <c r="E37" s="237"/>
      <c r="F37" s="237"/>
      <c r="G37" s="1151" t="s">
        <v>481</v>
      </c>
      <c r="H37" s="1152"/>
      <c r="I37" s="1152"/>
      <c r="J37" s="1153"/>
      <c r="K37" s="257">
        <v>239905</v>
      </c>
      <c r="L37" s="257">
        <v>174</v>
      </c>
      <c r="M37" s="258">
        <v>1317</v>
      </c>
      <c r="N37" s="259">
        <v>-86.8</v>
      </c>
    </row>
    <row r="38" spans="1:16" ht="27" customHeight="1">
      <c r="A38" s="241"/>
      <c r="B38" s="237"/>
      <c r="C38" s="237"/>
      <c r="D38" s="237"/>
      <c r="E38" s="237"/>
      <c r="F38" s="237"/>
      <c r="G38" s="1160" t="s">
        <v>482</v>
      </c>
      <c r="H38" s="1161"/>
      <c r="I38" s="1161"/>
      <c r="J38" s="1162"/>
      <c r="K38" s="286" t="s">
        <v>462</v>
      </c>
      <c r="L38" s="286" t="s">
        <v>462</v>
      </c>
      <c r="M38" s="287">
        <v>2</v>
      </c>
      <c r="N38" s="288" t="s">
        <v>462</v>
      </c>
      <c r="O38" s="285"/>
    </row>
    <row r="39" spans="1:16" ht="13.2">
      <c r="A39" s="241"/>
      <c r="B39" s="237"/>
      <c r="C39" s="237"/>
      <c r="D39" s="237"/>
      <c r="E39" s="237"/>
      <c r="F39" s="237"/>
      <c r="G39" s="1160" t="s">
        <v>483</v>
      </c>
      <c r="H39" s="1161"/>
      <c r="I39" s="1161"/>
      <c r="J39" s="1162"/>
      <c r="K39" s="256">
        <v>-1020548</v>
      </c>
      <c r="L39" s="256">
        <v>-739</v>
      </c>
      <c r="M39" s="289">
        <v>-2892</v>
      </c>
      <c r="N39" s="290">
        <v>-74.400000000000006</v>
      </c>
      <c r="O39" s="285"/>
    </row>
    <row r="40" spans="1:16" ht="27" customHeight="1">
      <c r="A40" s="241"/>
      <c r="B40" s="237"/>
      <c r="C40" s="237"/>
      <c r="D40" s="237"/>
      <c r="E40" s="237"/>
      <c r="F40" s="237"/>
      <c r="G40" s="1151" t="s">
        <v>484</v>
      </c>
      <c r="H40" s="1152"/>
      <c r="I40" s="1152"/>
      <c r="J40" s="1153"/>
      <c r="K40" s="256">
        <v>-52282906</v>
      </c>
      <c r="L40" s="256">
        <v>-37881</v>
      </c>
      <c r="M40" s="289">
        <v>-46581</v>
      </c>
      <c r="N40" s="290">
        <v>-18.7</v>
      </c>
      <c r="O40" s="285"/>
    </row>
    <row r="41" spans="1:16" ht="13.2">
      <c r="A41" s="241"/>
      <c r="B41" s="237"/>
      <c r="C41" s="237"/>
      <c r="D41" s="237"/>
      <c r="E41" s="237"/>
      <c r="F41" s="237"/>
      <c r="G41" s="1154" t="s">
        <v>485</v>
      </c>
      <c r="H41" s="1155"/>
      <c r="I41" s="1155"/>
      <c r="J41" s="1156"/>
      <c r="K41" s="257">
        <v>30487558</v>
      </c>
      <c r="L41" s="256">
        <v>22090</v>
      </c>
      <c r="M41" s="289">
        <v>32175</v>
      </c>
      <c r="N41" s="290">
        <v>-31.3</v>
      </c>
      <c r="O41" s="285"/>
    </row>
    <row r="42" spans="1:16" ht="13.2">
      <c r="A42" s="241"/>
      <c r="B42" s="237"/>
      <c r="C42" s="237"/>
      <c r="D42" s="237"/>
      <c r="E42" s="237"/>
      <c r="F42" s="237"/>
      <c r="G42" s="237"/>
      <c r="H42" s="237"/>
      <c r="I42" s="237"/>
      <c r="J42" s="237"/>
      <c r="K42" s="237"/>
      <c r="L42" s="237"/>
      <c r="M42" s="263"/>
      <c r="N42" s="263"/>
      <c r="O42" s="285"/>
    </row>
    <row r="43" spans="1:16" ht="13.2">
      <c r="A43" s="241"/>
      <c r="B43" s="237"/>
      <c r="C43" s="237"/>
      <c r="D43" s="237"/>
      <c r="E43" s="237"/>
      <c r="F43" s="237"/>
      <c r="G43" s="237"/>
      <c r="H43" s="237"/>
      <c r="I43" s="237"/>
      <c r="J43" s="237"/>
      <c r="K43" s="237"/>
      <c r="L43" s="291"/>
      <c r="M43" s="263"/>
      <c r="N43" s="237"/>
      <c r="O43" s="285"/>
    </row>
    <row r="44" spans="1:16" ht="13.2">
      <c r="A44" s="241"/>
      <c r="B44" s="237"/>
      <c r="C44" s="237"/>
      <c r="D44" s="237"/>
      <c r="E44" s="237"/>
      <c r="F44" s="237"/>
      <c r="G44" s="237"/>
      <c r="H44" s="237"/>
      <c r="I44" s="237"/>
      <c r="J44" s="237"/>
      <c r="K44" s="237"/>
      <c r="L44" s="237"/>
      <c r="M44" s="263"/>
      <c r="N44" s="237"/>
    </row>
    <row r="45" spans="1:16" ht="13.2">
      <c r="A45" s="239"/>
      <c r="B45" s="239"/>
      <c r="C45" s="239"/>
      <c r="D45" s="239"/>
      <c r="E45" s="239"/>
      <c r="F45" s="239"/>
      <c r="G45" s="239"/>
      <c r="H45" s="239"/>
      <c r="I45" s="239"/>
      <c r="J45" s="239"/>
      <c r="K45" s="239"/>
      <c r="L45" s="239"/>
      <c r="M45" s="292"/>
      <c r="N45" s="239"/>
      <c r="O45" s="239"/>
      <c r="P45" s="237"/>
    </row>
    <row r="46" spans="1:16" ht="13.2">
      <c r="A46" s="293"/>
      <c r="B46" s="293"/>
      <c r="C46" s="293"/>
      <c r="D46" s="293"/>
      <c r="E46" s="293"/>
      <c r="F46" s="293"/>
      <c r="G46" s="293"/>
      <c r="H46" s="293"/>
      <c r="I46" s="293"/>
      <c r="J46" s="293"/>
      <c r="K46" s="293"/>
      <c r="L46" s="293"/>
      <c r="M46" s="293"/>
      <c r="N46" s="293"/>
      <c r="O46" s="293"/>
      <c r="P46" s="237"/>
    </row>
    <row r="47" spans="1:16" ht="17.25" customHeight="1">
      <c r="A47" s="294" t="s">
        <v>486</v>
      </c>
      <c r="B47" s="237"/>
      <c r="C47" s="237"/>
      <c r="D47" s="237"/>
      <c r="E47" s="237"/>
      <c r="F47" s="237"/>
      <c r="G47" s="237"/>
      <c r="H47" s="237"/>
      <c r="I47" s="237"/>
      <c r="J47" s="237"/>
      <c r="K47" s="237"/>
      <c r="L47" s="237"/>
      <c r="M47" s="237"/>
      <c r="N47" s="237"/>
    </row>
    <row r="48" spans="1:16" ht="13.2">
      <c r="A48" s="241"/>
      <c r="B48" s="237"/>
      <c r="C48" s="237"/>
      <c r="D48" s="237"/>
      <c r="E48" s="237"/>
      <c r="F48" s="237"/>
      <c r="G48" s="295" t="s">
        <v>487</v>
      </c>
      <c r="H48" s="295"/>
      <c r="I48" s="295"/>
      <c r="J48" s="295"/>
      <c r="K48" s="295"/>
      <c r="L48" s="295"/>
      <c r="M48" s="296"/>
      <c r="N48" s="295"/>
    </row>
    <row r="49" spans="1:14" ht="13.5" customHeight="1">
      <c r="A49" s="241"/>
      <c r="B49" s="237"/>
      <c r="C49" s="237"/>
      <c r="D49" s="237"/>
      <c r="E49" s="237"/>
      <c r="F49" s="237"/>
      <c r="G49" s="297"/>
      <c r="H49" s="298"/>
      <c r="I49" s="1163" t="s">
        <v>454</v>
      </c>
      <c r="J49" s="1165" t="s">
        <v>488</v>
      </c>
      <c r="K49" s="1166"/>
      <c r="L49" s="1166"/>
      <c r="M49" s="1166"/>
      <c r="N49" s="1167"/>
    </row>
    <row r="50" spans="1:14" ht="13.2">
      <c r="A50" s="241"/>
      <c r="B50" s="237"/>
      <c r="C50" s="237"/>
      <c r="D50" s="237"/>
      <c r="E50" s="237"/>
      <c r="F50" s="237"/>
      <c r="G50" s="299"/>
      <c r="H50" s="300"/>
      <c r="I50" s="1164"/>
      <c r="J50" s="301" t="s">
        <v>489</v>
      </c>
      <c r="K50" s="302" t="s">
        <v>490</v>
      </c>
      <c r="L50" s="303" t="s">
        <v>491</v>
      </c>
      <c r="M50" s="304" t="s">
        <v>492</v>
      </c>
      <c r="N50" s="305" t="s">
        <v>493</v>
      </c>
    </row>
    <row r="51" spans="1:14" ht="13.2">
      <c r="A51" s="241"/>
      <c r="B51" s="237"/>
      <c r="C51" s="237"/>
      <c r="D51" s="237"/>
      <c r="E51" s="237"/>
      <c r="F51" s="237"/>
      <c r="G51" s="297" t="s">
        <v>494</v>
      </c>
      <c r="H51" s="298"/>
      <c r="I51" s="306">
        <v>65579371</v>
      </c>
      <c r="J51" s="307">
        <v>46661</v>
      </c>
      <c r="K51" s="308">
        <v>0.8</v>
      </c>
      <c r="L51" s="309">
        <v>78803</v>
      </c>
      <c r="M51" s="310">
        <v>14.7</v>
      </c>
      <c r="N51" s="311">
        <v>-13.9</v>
      </c>
    </row>
    <row r="52" spans="1:14" ht="13.2">
      <c r="A52" s="241"/>
      <c r="B52" s="237"/>
      <c r="C52" s="237"/>
      <c r="D52" s="237"/>
      <c r="E52" s="237"/>
      <c r="F52" s="237"/>
      <c r="G52" s="312"/>
      <c r="H52" s="313" t="s">
        <v>495</v>
      </c>
      <c r="I52" s="314">
        <v>11461570</v>
      </c>
      <c r="J52" s="315">
        <v>8155</v>
      </c>
      <c r="K52" s="316">
        <v>-39.799999999999997</v>
      </c>
      <c r="L52" s="317">
        <v>19976</v>
      </c>
      <c r="M52" s="318">
        <v>-12.8</v>
      </c>
      <c r="N52" s="319">
        <v>-27</v>
      </c>
    </row>
    <row r="53" spans="1:14" ht="13.2">
      <c r="A53" s="241"/>
      <c r="B53" s="237"/>
      <c r="C53" s="237"/>
      <c r="D53" s="237"/>
      <c r="E53" s="237"/>
      <c r="F53" s="237"/>
      <c r="G53" s="297" t="s">
        <v>496</v>
      </c>
      <c r="H53" s="298"/>
      <c r="I53" s="306">
        <v>71077802</v>
      </c>
      <c r="J53" s="307">
        <v>50660</v>
      </c>
      <c r="K53" s="308">
        <v>8.6</v>
      </c>
      <c r="L53" s="309">
        <v>88620</v>
      </c>
      <c r="M53" s="310">
        <v>12.5</v>
      </c>
      <c r="N53" s="311">
        <v>-3.9</v>
      </c>
    </row>
    <row r="54" spans="1:14" ht="13.2">
      <c r="A54" s="241"/>
      <c r="B54" s="237"/>
      <c r="C54" s="237"/>
      <c r="D54" s="237"/>
      <c r="E54" s="237"/>
      <c r="F54" s="237"/>
      <c r="G54" s="312"/>
      <c r="H54" s="313" t="s">
        <v>495</v>
      </c>
      <c r="I54" s="314">
        <v>11717198</v>
      </c>
      <c r="J54" s="315">
        <v>8351</v>
      </c>
      <c r="K54" s="316">
        <v>2.4</v>
      </c>
      <c r="L54" s="317">
        <v>19309</v>
      </c>
      <c r="M54" s="318">
        <v>-3.3</v>
      </c>
      <c r="N54" s="319">
        <v>5.7</v>
      </c>
    </row>
    <row r="55" spans="1:14" ht="13.2">
      <c r="A55" s="241"/>
      <c r="B55" s="237"/>
      <c r="C55" s="237"/>
      <c r="D55" s="237"/>
      <c r="E55" s="237"/>
      <c r="F55" s="237"/>
      <c r="G55" s="297" t="s">
        <v>497</v>
      </c>
      <c r="H55" s="298"/>
      <c r="I55" s="306">
        <v>67565950</v>
      </c>
      <c r="J55" s="307">
        <v>48412</v>
      </c>
      <c r="K55" s="308">
        <v>-4.4000000000000004</v>
      </c>
      <c r="L55" s="309">
        <v>79311</v>
      </c>
      <c r="M55" s="310">
        <v>-10.5</v>
      </c>
      <c r="N55" s="311">
        <v>6.1</v>
      </c>
    </row>
    <row r="56" spans="1:14" ht="13.2">
      <c r="A56" s="241"/>
      <c r="B56" s="237"/>
      <c r="C56" s="237"/>
      <c r="D56" s="237"/>
      <c r="E56" s="237"/>
      <c r="F56" s="237"/>
      <c r="G56" s="312"/>
      <c r="H56" s="313" t="s">
        <v>495</v>
      </c>
      <c r="I56" s="314">
        <v>16242741</v>
      </c>
      <c r="J56" s="315">
        <v>11638</v>
      </c>
      <c r="K56" s="316">
        <v>39.4</v>
      </c>
      <c r="L56" s="317">
        <v>22064</v>
      </c>
      <c r="M56" s="318">
        <v>14.3</v>
      </c>
      <c r="N56" s="319">
        <v>25.1</v>
      </c>
    </row>
    <row r="57" spans="1:14" ht="13.2">
      <c r="A57" s="241"/>
      <c r="B57" s="237"/>
      <c r="C57" s="237"/>
      <c r="D57" s="237"/>
      <c r="E57" s="237"/>
      <c r="F57" s="237"/>
      <c r="G57" s="297" t="s">
        <v>498</v>
      </c>
      <c r="H57" s="298"/>
      <c r="I57" s="306">
        <v>69020941</v>
      </c>
      <c r="J57" s="307">
        <v>49733</v>
      </c>
      <c r="K57" s="308">
        <v>2.7</v>
      </c>
      <c r="L57" s="309">
        <v>67951</v>
      </c>
      <c r="M57" s="310">
        <v>-14.3</v>
      </c>
      <c r="N57" s="311">
        <v>17</v>
      </c>
    </row>
    <row r="58" spans="1:14" ht="13.2">
      <c r="A58" s="241"/>
      <c r="B58" s="237"/>
      <c r="C58" s="237"/>
      <c r="D58" s="237"/>
      <c r="E58" s="237"/>
      <c r="F58" s="237"/>
      <c r="G58" s="312"/>
      <c r="H58" s="313" t="s">
        <v>495</v>
      </c>
      <c r="I58" s="314">
        <v>15233534</v>
      </c>
      <c r="J58" s="315">
        <v>10977</v>
      </c>
      <c r="K58" s="316">
        <v>-5.7</v>
      </c>
      <c r="L58" s="317">
        <v>17498</v>
      </c>
      <c r="M58" s="318">
        <v>-20.7</v>
      </c>
      <c r="N58" s="319">
        <v>15</v>
      </c>
    </row>
    <row r="59" spans="1:14" ht="13.2">
      <c r="A59" s="241"/>
      <c r="B59" s="237"/>
      <c r="C59" s="237"/>
      <c r="D59" s="237"/>
      <c r="E59" s="237"/>
      <c r="F59" s="237"/>
      <c r="G59" s="297" t="s">
        <v>499</v>
      </c>
      <c r="H59" s="298"/>
      <c r="I59" s="306">
        <v>70658487</v>
      </c>
      <c r="J59" s="307">
        <v>51195</v>
      </c>
      <c r="K59" s="308">
        <v>2.9</v>
      </c>
      <c r="L59" s="309">
        <v>72635</v>
      </c>
      <c r="M59" s="310">
        <v>6.9</v>
      </c>
      <c r="N59" s="311">
        <v>-4</v>
      </c>
    </row>
    <row r="60" spans="1:14" ht="13.2">
      <c r="A60" s="241"/>
      <c r="B60" s="237"/>
      <c r="C60" s="237"/>
      <c r="D60" s="237"/>
      <c r="E60" s="237"/>
      <c r="F60" s="237"/>
      <c r="G60" s="312"/>
      <c r="H60" s="313" t="s">
        <v>495</v>
      </c>
      <c r="I60" s="320">
        <v>20565785</v>
      </c>
      <c r="J60" s="315">
        <v>14901</v>
      </c>
      <c r="K60" s="316">
        <v>35.700000000000003</v>
      </c>
      <c r="L60" s="317">
        <v>18276</v>
      </c>
      <c r="M60" s="318">
        <v>4.4000000000000004</v>
      </c>
      <c r="N60" s="319">
        <v>31.3</v>
      </c>
    </row>
    <row r="61" spans="1:14" ht="13.2">
      <c r="A61" s="241"/>
      <c r="B61" s="237"/>
      <c r="C61" s="237"/>
      <c r="D61" s="237"/>
      <c r="E61" s="237"/>
      <c r="F61" s="237"/>
      <c r="G61" s="297" t="s">
        <v>500</v>
      </c>
      <c r="H61" s="321"/>
      <c r="I61" s="322">
        <v>68780510</v>
      </c>
      <c r="J61" s="323">
        <v>49332</v>
      </c>
      <c r="K61" s="324">
        <v>2.1</v>
      </c>
      <c r="L61" s="325">
        <v>77464</v>
      </c>
      <c r="M61" s="326">
        <v>1.9</v>
      </c>
      <c r="N61" s="311">
        <v>0.2</v>
      </c>
    </row>
    <row r="62" spans="1:14" ht="13.2">
      <c r="A62" s="241"/>
      <c r="B62" s="237"/>
      <c r="C62" s="237"/>
      <c r="D62" s="237"/>
      <c r="E62" s="237"/>
      <c r="F62" s="237"/>
      <c r="G62" s="312"/>
      <c r="H62" s="313" t="s">
        <v>495</v>
      </c>
      <c r="I62" s="314">
        <v>15044166</v>
      </c>
      <c r="J62" s="315">
        <v>10804</v>
      </c>
      <c r="K62" s="316">
        <v>6.4</v>
      </c>
      <c r="L62" s="317">
        <v>19425</v>
      </c>
      <c r="M62" s="318">
        <v>-3.6</v>
      </c>
      <c r="N62" s="319">
        <v>10</v>
      </c>
    </row>
    <row r="63" spans="1:14" ht="13.2">
      <c r="A63" s="241"/>
      <c r="B63" s="237"/>
      <c r="C63" s="237"/>
      <c r="D63" s="237"/>
      <c r="E63" s="237"/>
      <c r="F63" s="237"/>
      <c r="G63" s="237"/>
      <c r="H63" s="237"/>
      <c r="I63" s="237"/>
      <c r="J63" s="237"/>
      <c r="K63" s="237"/>
      <c r="L63" s="237"/>
      <c r="M63" s="237"/>
      <c r="N63" s="237"/>
    </row>
    <row r="64" spans="1:14" ht="13.2">
      <c r="A64" s="241"/>
      <c r="B64" s="237"/>
      <c r="C64" s="237"/>
      <c r="D64" s="237"/>
      <c r="E64" s="237"/>
      <c r="F64" s="237"/>
      <c r="G64" s="237"/>
      <c r="H64" s="237"/>
      <c r="I64" s="237"/>
      <c r="J64" s="237"/>
      <c r="K64" s="237"/>
      <c r="L64" s="237"/>
      <c r="M64" s="237"/>
      <c r="N64" s="237"/>
    </row>
    <row r="65" spans="1:16" ht="13.2">
      <c r="A65" s="241"/>
      <c r="B65" s="237"/>
      <c r="C65" s="237"/>
      <c r="D65" s="237"/>
      <c r="E65" s="237"/>
      <c r="F65" s="237"/>
      <c r="G65" s="237"/>
      <c r="H65" s="237"/>
      <c r="I65" s="237"/>
      <c r="J65" s="237"/>
      <c r="K65" s="237"/>
      <c r="L65" s="237"/>
      <c r="M65" s="237"/>
      <c r="N65" s="237"/>
    </row>
    <row r="66" spans="1:16" ht="13.2">
      <c r="A66" s="327"/>
      <c r="B66" s="293"/>
      <c r="C66" s="293"/>
      <c r="D66" s="293"/>
      <c r="E66" s="293"/>
      <c r="F66" s="293"/>
      <c r="G66" s="293"/>
      <c r="H66" s="293"/>
      <c r="I66" s="293"/>
      <c r="J66" s="293"/>
      <c r="K66" s="293"/>
      <c r="L66" s="293"/>
      <c r="M66" s="293"/>
      <c r="N66" s="293"/>
      <c r="O66" s="328"/>
    </row>
    <row r="67" spans="1:16" ht="13.5" hidden="1" customHeight="1">
      <c r="G67" s="237"/>
      <c r="H67" s="237"/>
      <c r="I67" s="237"/>
      <c r="J67" s="237"/>
      <c r="K67" s="237"/>
      <c r="L67" s="237"/>
      <c r="M67" s="237"/>
      <c r="N67" s="237"/>
      <c r="O67" s="237"/>
      <c r="P67" s="237"/>
    </row>
    <row r="68" spans="1:16" ht="13.5" hidden="1" customHeight="1">
      <c r="G68" s="237"/>
      <c r="H68" s="237"/>
      <c r="I68" s="237"/>
      <c r="J68" s="237"/>
      <c r="K68" s="237"/>
      <c r="L68" s="237"/>
      <c r="M68" s="237"/>
      <c r="N68" s="237"/>
    </row>
    <row r="69" spans="1:16" ht="13.5" hidden="1" customHeight="1">
      <c r="G69" s="237"/>
      <c r="H69" s="237"/>
      <c r="I69" s="237"/>
      <c r="J69" s="237"/>
      <c r="K69" s="237"/>
      <c r="L69" s="237"/>
      <c r="M69" s="237"/>
      <c r="N69" s="237"/>
    </row>
    <row r="70" spans="1:16" ht="13.2" hidden="1">
      <c r="G70" s="237"/>
      <c r="H70" s="237"/>
      <c r="I70" s="237"/>
      <c r="J70" s="237"/>
      <c r="K70" s="237"/>
      <c r="L70" s="237"/>
      <c r="M70" s="237"/>
      <c r="N70" s="237"/>
    </row>
    <row r="71" spans="1:16" ht="13.2" hidden="1">
      <c r="G71" s="237"/>
      <c r="H71" s="237"/>
      <c r="I71" s="237"/>
      <c r="J71" s="237"/>
      <c r="K71" s="237"/>
      <c r="L71" s="237"/>
      <c r="M71" s="237"/>
      <c r="N71" s="237"/>
    </row>
    <row r="72" spans="1:16" ht="13.2" hidden="1">
      <c r="G72" s="237"/>
      <c r="H72" s="237"/>
      <c r="I72" s="237"/>
      <c r="J72" s="237"/>
      <c r="K72" s="237"/>
      <c r="L72" s="237"/>
      <c r="M72" s="237"/>
      <c r="N72" s="237"/>
    </row>
    <row r="73" spans="1:16" ht="13.2" hidden="1">
      <c r="G73" s="237"/>
      <c r="H73" s="237"/>
      <c r="I73" s="237"/>
      <c r="J73" s="237"/>
      <c r="K73" s="237"/>
      <c r="L73" s="237"/>
      <c r="M73" s="237"/>
      <c r="N73" s="237"/>
    </row>
    <row r="74" spans="1:16" ht="13.2" hidden="1"/>
  </sheetData>
  <sheetProtection password="851F"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 right="0" top="0.39370078740157483" bottom="0.39370078740157483" header="0.19685039370078741" footer="0.19685039370078741"/>
  <pageSetup paperSize="9" scale="44"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5" customWidth="1"/>
    <col min="2" max="16" width="9" style="235" customWidth="1"/>
    <col min="17" max="17" width="9.109375" style="235" customWidth="1"/>
    <col min="18" max="18" width="9.109375" style="235" bestFit="1" customWidth="1"/>
    <col min="19" max="34" width="9" style="235" customWidth="1"/>
    <col min="35" max="16384" width="9" style="234" hidden="1"/>
  </cols>
  <sheetData>
    <row r="1" spans="1:34" ht="13.5" customHeight="1">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ht="13.2">
      <c r="B2" s="234"/>
      <c r="T2" s="234"/>
    </row>
    <row r="3" spans="1:34" ht="13.2">
      <c r="C3" s="234"/>
      <c r="D3" s="234"/>
      <c r="E3" s="234"/>
      <c r="F3" s="234"/>
      <c r="G3" s="234"/>
      <c r="H3" s="234"/>
      <c r="I3" s="234"/>
      <c r="J3" s="234"/>
      <c r="K3" s="234"/>
      <c r="L3" s="234"/>
      <c r="M3" s="234"/>
      <c r="N3" s="234"/>
      <c r="O3" s="234"/>
      <c r="P3" s="234"/>
      <c r="Q3" s="234"/>
      <c r="R3" s="234"/>
      <c r="S3" s="234"/>
      <c r="U3" s="234"/>
      <c r="V3" s="234"/>
      <c r="W3" s="234"/>
      <c r="X3" s="234"/>
      <c r="Y3" s="234"/>
      <c r="Z3" s="234"/>
      <c r="AA3" s="234"/>
      <c r="AB3" s="234"/>
      <c r="AC3" s="234"/>
      <c r="AD3" s="234"/>
      <c r="AE3" s="234"/>
      <c r="AF3" s="234"/>
      <c r="AG3" s="234"/>
      <c r="AH3" s="234"/>
    </row>
    <row r="4" spans="1:34" ht="13.2"/>
    <row r="5" spans="1:34" ht="13.2"/>
    <row r="6" spans="1:34" ht="13.2"/>
    <row r="7" spans="1:34" ht="13.2"/>
    <row r="8" spans="1:34" ht="13.2"/>
    <row r="9" spans="1:34" ht="13.2">
      <c r="AH9" s="234"/>
    </row>
    <row r="10" spans="1:34" ht="13.2"/>
    <row r="11" spans="1:34" ht="13.2"/>
    <row r="12" spans="1:34" ht="13.2"/>
    <row r="13" spans="1:34" ht="13.2"/>
    <row r="14" spans="1:34" ht="13.2"/>
    <row r="15" spans="1:34" ht="13.2"/>
    <row r="16" spans="1:34" ht="13.2"/>
    <row r="17" spans="2:34" ht="13.2">
      <c r="AH17" s="234"/>
    </row>
    <row r="18" spans="2:34" ht="13.2"/>
    <row r="19" spans="2:34" ht="13.2"/>
    <row r="20" spans="2:34" ht="13.2">
      <c r="AH20" s="234"/>
    </row>
    <row r="21" spans="2:34" ht="13.2">
      <c r="AH21" s="234"/>
    </row>
    <row r="22" spans="2:34" ht="13.2"/>
    <row r="23" spans="2:34" ht="13.2"/>
    <row r="24" spans="2:34" ht="13.2"/>
    <row r="25" spans="2:34" ht="13.2"/>
    <row r="26" spans="2:34" ht="13.2"/>
    <row r="27" spans="2:34" ht="13.2"/>
    <row r="28" spans="2:34" ht="13.2">
      <c r="AH28" s="234"/>
    </row>
    <row r="29" spans="2:34" ht="13.2"/>
    <row r="30" spans="2:34" ht="13.2">
      <c r="B30" s="234"/>
    </row>
    <row r="31" spans="2:34" ht="13.2"/>
    <row r="32" spans="2:34" ht="13.2"/>
    <row r="33" spans="3:34" ht="13.2">
      <c r="G33" s="234"/>
      <c r="I33" s="234"/>
    </row>
    <row r="34" spans="3:34" ht="13.2">
      <c r="C34" s="234"/>
      <c r="P34" s="234"/>
      <c r="R34" s="234"/>
      <c r="U34" s="234"/>
    </row>
    <row r="35" spans="3:34" ht="13.2">
      <c r="D35" s="234"/>
      <c r="E35" s="234"/>
      <c r="T35" s="234"/>
      <c r="W35" s="234"/>
      <c r="AC35" s="234"/>
      <c r="AD35" s="234"/>
      <c r="AE35" s="234"/>
      <c r="AF35" s="234"/>
      <c r="AG35" s="234"/>
      <c r="AH35" s="234"/>
    </row>
    <row r="36" spans="3:34" ht="13.2">
      <c r="F36" s="234"/>
      <c r="H36" s="234"/>
      <c r="J36" s="234"/>
      <c r="K36" s="234"/>
      <c r="L36" s="234"/>
      <c r="M36" s="234"/>
      <c r="N36" s="234"/>
      <c r="O36" s="234"/>
      <c r="Q36" s="234"/>
      <c r="S36" s="234"/>
      <c r="V36" s="234"/>
      <c r="X36" s="234"/>
      <c r="Y36" s="234"/>
      <c r="Z36" s="234"/>
      <c r="AA36" s="234"/>
      <c r="AB36" s="234"/>
      <c r="AC36" s="234"/>
      <c r="AD36" s="234"/>
      <c r="AE36" s="234"/>
      <c r="AF36" s="234"/>
      <c r="AG36" s="234"/>
      <c r="AH36" s="234"/>
    </row>
    <row r="37" spans="3:34" ht="13.2">
      <c r="AH37" s="234"/>
    </row>
    <row r="38" spans="3:34" ht="13.2">
      <c r="AG38" s="234"/>
      <c r="AH38" s="234"/>
    </row>
    <row r="39" spans="3:34" ht="13.2"/>
    <row r="40" spans="3:34" ht="13.2">
      <c r="U40" s="234"/>
    </row>
    <row r="41" spans="3:34" ht="13.2">
      <c r="R41" s="234"/>
    </row>
    <row r="42" spans="3:34" ht="13.2">
      <c r="T42" s="234"/>
      <c r="W42" s="234"/>
    </row>
    <row r="43" spans="3:34" ht="13.2">
      <c r="Q43" s="234"/>
      <c r="S43" s="234"/>
      <c r="V43" s="234"/>
      <c r="X43" s="234"/>
      <c r="Y43" s="234"/>
      <c r="Z43" s="234"/>
      <c r="AA43" s="234"/>
      <c r="AB43" s="234"/>
      <c r="AC43" s="234"/>
      <c r="AD43" s="234"/>
      <c r="AE43" s="234"/>
      <c r="AF43" s="234"/>
      <c r="AG43" s="234"/>
      <c r="AH43" s="234"/>
    </row>
    <row r="44" spans="3:34" ht="13.2">
      <c r="AH44" s="234"/>
    </row>
    <row r="45" spans="3:34" ht="13.2"/>
    <row r="46" spans="3:34" ht="13.2"/>
    <row r="47" spans="3:34" ht="13.2"/>
    <row r="48" spans="3:34" ht="13.2">
      <c r="AG48" s="234"/>
      <c r="AH48" s="234"/>
    </row>
    <row r="49" spans="29:34" ht="13.2"/>
    <row r="50" spans="29:34" ht="13.2">
      <c r="AH50" s="234"/>
    </row>
    <row r="51" spans="29:34" ht="13.2">
      <c r="AC51" s="234"/>
      <c r="AD51" s="234"/>
      <c r="AE51" s="234"/>
      <c r="AF51" s="234"/>
      <c r="AG51" s="234"/>
      <c r="AH51" s="234"/>
    </row>
    <row r="52" spans="29:34" ht="13.2"/>
    <row r="53" spans="29:34" ht="13.2"/>
    <row r="54" spans="29:34" ht="13.2">
      <c r="AH54" s="234"/>
    </row>
    <row r="55" spans="29:34" ht="13.2"/>
    <row r="56" spans="29:34" ht="13.2"/>
    <row r="57" spans="29:34" ht="13.2"/>
    <row r="58" spans="29:34" ht="13.2">
      <c r="AH58" s="234"/>
    </row>
    <row r="59" spans="29:34" ht="13.2"/>
    <row r="60" spans="29:34" ht="13.2"/>
    <row r="61" spans="29:34" ht="13.2"/>
    <row r="62" spans="29:34" ht="13.2"/>
    <row r="63" spans="29:34" ht="13.2">
      <c r="AH63" s="234"/>
    </row>
    <row r="64" spans="29:34" ht="13.2">
      <c r="AG64" s="234"/>
      <c r="AH64" s="234"/>
    </row>
    <row r="65" spans="32:34" ht="13.2"/>
    <row r="66" spans="32:34" ht="13.2"/>
    <row r="67" spans="32:34" ht="13.2"/>
    <row r="68" spans="32:34" ht="13.2"/>
    <row r="69" spans="32:34" ht="13.2">
      <c r="AF69" s="234"/>
      <c r="AG69" s="234"/>
      <c r="AH69" s="234"/>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4"/>
    </row>
    <row r="83" spans="25:34" ht="13.2">
      <c r="Z83" s="234"/>
      <c r="AA83" s="234"/>
      <c r="AB83" s="234"/>
      <c r="AC83" s="234"/>
      <c r="AD83" s="234"/>
      <c r="AE83" s="234"/>
      <c r="AF83" s="234"/>
      <c r="AG83" s="234"/>
      <c r="AH83" s="234"/>
    </row>
    <row r="84" spans="25:34" ht="13.2"/>
    <row r="85" spans="25:34" ht="13.2"/>
    <row r="86" spans="25:34" ht="13.2"/>
    <row r="87" spans="25:34" ht="13.2"/>
    <row r="88" spans="25:34" ht="13.2">
      <c r="AH88" s="234"/>
    </row>
    <row r="89" spans="25:34" ht="13.2"/>
    <row r="90" spans="25:34" ht="13.2"/>
    <row r="91" spans="25:34" ht="13.2"/>
    <row r="92" spans="25:34" ht="13.5" customHeight="1"/>
    <row r="93" spans="25:34" ht="13.5" customHeight="1"/>
    <row r="94" spans="25:34" ht="13.5" customHeight="1">
      <c r="AF94" s="234"/>
      <c r="AG94" s="234"/>
      <c r="AH94" s="234"/>
    </row>
    <row r="95" spans="25:34" ht="13.5" customHeight="1">
      <c r="AH95" s="234"/>
    </row>
    <row r="96" spans="25:34" ht="13.5" customHeight="1"/>
    <row r="97" spans="33:34" ht="13.5" customHeight="1"/>
    <row r="98" spans="33:34" ht="13.5" customHeight="1"/>
    <row r="99" spans="33:34" ht="13.5" customHeight="1"/>
    <row r="100" spans="33:34" ht="13.5" customHeight="1"/>
    <row r="101" spans="33:34" ht="13.5" customHeight="1">
      <c r="AH101" s="234"/>
    </row>
    <row r="102" spans="33:34" ht="13.5" customHeight="1"/>
    <row r="103" spans="33:34" ht="13.5" customHeight="1"/>
    <row r="104" spans="33:34" ht="13.5" customHeight="1">
      <c r="AG104" s="234"/>
      <c r="AH104" s="23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4"/>
    </row>
    <row r="117" spans="34:34" ht="13.5" hidden="1" customHeight="1"/>
    <row r="118" spans="34:34" ht="13.5" hidden="1" customHeight="1"/>
    <row r="119" spans="34:34" ht="13.5" hidden="1" customHeight="1"/>
    <row r="120" spans="34:34" ht="13.5" hidden="1" customHeight="1"/>
    <row r="121" spans="34:34" ht="13.5" hidden="1" customHeight="1">
      <c r="AH121" s="23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5" customWidth="1"/>
    <col min="2" max="16" width="9" style="235" customWidth="1"/>
    <col min="17" max="17" width="9.109375" style="235" customWidth="1"/>
    <col min="18" max="18" width="9.109375" style="235" bestFit="1" customWidth="1"/>
    <col min="19" max="34" width="9" style="235" customWidth="1"/>
    <col min="35" max="16384" width="9" style="234" hidden="1"/>
  </cols>
  <sheetData>
    <row r="1" spans="1:34" ht="13.5" customHeight="1">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ht="13.2">
      <c r="B2" s="234"/>
      <c r="T2" s="234"/>
    </row>
    <row r="3" spans="1:34" ht="13.2">
      <c r="C3" s="234"/>
      <c r="D3" s="234"/>
      <c r="E3" s="234"/>
      <c r="F3" s="234"/>
      <c r="G3" s="234"/>
      <c r="H3" s="234"/>
      <c r="I3" s="234"/>
      <c r="J3" s="234"/>
      <c r="K3" s="234"/>
      <c r="L3" s="234"/>
      <c r="M3" s="234"/>
      <c r="N3" s="234"/>
      <c r="O3" s="234"/>
      <c r="P3" s="234"/>
      <c r="Q3" s="234"/>
      <c r="R3" s="234"/>
      <c r="S3" s="234"/>
      <c r="U3" s="234"/>
      <c r="V3" s="234"/>
      <c r="W3" s="234"/>
      <c r="X3" s="234"/>
      <c r="Y3" s="234"/>
      <c r="Z3" s="234"/>
      <c r="AA3" s="234"/>
      <c r="AB3" s="234"/>
      <c r="AC3" s="234"/>
      <c r="AD3" s="234"/>
      <c r="AE3" s="234"/>
      <c r="AF3" s="234"/>
      <c r="AG3" s="234"/>
      <c r="AH3" s="234"/>
    </row>
    <row r="4" spans="1:34" ht="13.2"/>
    <row r="5" spans="1:34" ht="13.2"/>
    <row r="6" spans="1:34" ht="13.2"/>
    <row r="7" spans="1:34" ht="13.2"/>
    <row r="8" spans="1:34" ht="13.2"/>
    <row r="9" spans="1:34" ht="13.2">
      <c r="AH9" s="234"/>
    </row>
    <row r="10" spans="1:34" ht="13.2"/>
    <row r="11" spans="1:34" ht="13.2"/>
    <row r="12" spans="1:34" ht="13.2"/>
    <row r="13" spans="1:34" ht="13.2"/>
    <row r="14" spans="1:34" ht="13.2"/>
    <row r="15" spans="1:34" ht="13.2"/>
    <row r="16" spans="1:34" ht="13.2"/>
    <row r="17" spans="9:34" ht="13.2">
      <c r="AH17" s="234"/>
    </row>
    <row r="18" spans="9:34" ht="13.2"/>
    <row r="19" spans="9:34" ht="13.2"/>
    <row r="20" spans="9:34" ht="13.2">
      <c r="AH20" s="234"/>
    </row>
    <row r="21" spans="9:34" ht="13.2">
      <c r="AH21" s="234"/>
    </row>
    <row r="22" spans="9:34" ht="13.2"/>
    <row r="23" spans="9:34" ht="13.2"/>
    <row r="24" spans="9:34" ht="13.2"/>
    <row r="25" spans="9:34" ht="13.2"/>
    <row r="26" spans="9:34" ht="13.2"/>
    <row r="27" spans="9:34" ht="13.2"/>
    <row r="28" spans="9:34" ht="13.2">
      <c r="AH28" s="234"/>
    </row>
    <row r="29" spans="9:34" ht="13.2"/>
    <row r="30" spans="9:34" ht="13.2"/>
    <row r="31" spans="9:34" ht="13.2">
      <c r="I31" s="234"/>
    </row>
    <row r="32" spans="9:34" ht="13.2"/>
    <row r="33" spans="2:34" ht="13.2">
      <c r="G33" s="234"/>
    </row>
    <row r="34" spans="2:34" ht="13.2">
      <c r="C34" s="234"/>
      <c r="P34" s="234"/>
      <c r="R34" s="234"/>
      <c r="U34" s="234"/>
    </row>
    <row r="35" spans="2:34" ht="13.2">
      <c r="B35" s="234"/>
      <c r="D35" s="234"/>
      <c r="E35" s="234"/>
      <c r="T35" s="234"/>
      <c r="W35" s="234"/>
      <c r="AC35" s="234"/>
      <c r="AD35" s="234"/>
      <c r="AE35" s="234"/>
      <c r="AF35" s="234"/>
      <c r="AG35" s="234"/>
      <c r="AH35" s="234"/>
    </row>
    <row r="36" spans="2:34" ht="13.2">
      <c r="F36" s="234"/>
      <c r="H36" s="234"/>
      <c r="J36" s="234"/>
      <c r="K36" s="234"/>
      <c r="L36" s="234"/>
      <c r="M36" s="234"/>
      <c r="N36" s="234"/>
      <c r="O36" s="234"/>
      <c r="Q36" s="234"/>
      <c r="S36" s="234"/>
      <c r="V36" s="234"/>
      <c r="X36" s="234"/>
      <c r="Y36" s="234"/>
      <c r="Z36" s="234"/>
      <c r="AA36" s="234"/>
      <c r="AB36" s="234"/>
      <c r="AC36" s="234"/>
      <c r="AD36" s="234"/>
      <c r="AE36" s="234"/>
      <c r="AF36" s="234"/>
      <c r="AG36" s="234"/>
      <c r="AH36" s="234"/>
    </row>
    <row r="37" spans="2:34" ht="13.2">
      <c r="AH37" s="234"/>
    </row>
    <row r="38" spans="2:34" ht="13.2">
      <c r="AG38" s="234"/>
      <c r="AH38" s="234"/>
    </row>
    <row r="39" spans="2:34" ht="13.2"/>
    <row r="40" spans="2:34" ht="13.2">
      <c r="U40" s="234"/>
    </row>
    <row r="41" spans="2:34" ht="13.2">
      <c r="R41" s="234"/>
    </row>
    <row r="42" spans="2:34" ht="13.2">
      <c r="T42" s="234"/>
      <c r="W42" s="234"/>
    </row>
    <row r="43" spans="2:34" ht="13.2">
      <c r="Q43" s="234"/>
      <c r="S43" s="234"/>
      <c r="V43" s="234"/>
      <c r="X43" s="234"/>
      <c r="Y43" s="234"/>
      <c r="Z43" s="234"/>
      <c r="AA43" s="234"/>
      <c r="AB43" s="234"/>
      <c r="AC43" s="234"/>
      <c r="AD43" s="234"/>
      <c r="AE43" s="234"/>
      <c r="AF43" s="234"/>
      <c r="AG43" s="234"/>
      <c r="AH43" s="234"/>
    </row>
    <row r="44" spans="2:34" ht="13.2">
      <c r="AG44" s="234"/>
      <c r="AH44" s="234"/>
    </row>
    <row r="45" spans="2:34" ht="13.2"/>
    <row r="46" spans="2:34" ht="13.2"/>
    <row r="47" spans="2:34" ht="13.2"/>
    <row r="48" spans="2:34" ht="13.2">
      <c r="AG48" s="234"/>
      <c r="AH48" s="234"/>
    </row>
    <row r="49" spans="29:34" ht="13.2"/>
    <row r="50" spans="29:34" ht="13.2"/>
    <row r="51" spans="29:34" ht="13.2">
      <c r="AC51" s="234"/>
      <c r="AD51" s="234"/>
      <c r="AE51" s="234"/>
      <c r="AF51" s="234"/>
      <c r="AG51" s="234"/>
      <c r="AH51" s="234"/>
    </row>
    <row r="52" spans="29:34" ht="13.2"/>
    <row r="53" spans="29:34" ht="13.2"/>
    <row r="54" spans="29:34" ht="13.2">
      <c r="AH54" s="234"/>
    </row>
    <row r="55" spans="29:34" ht="13.2"/>
    <row r="56" spans="29:34" ht="13.2"/>
    <row r="57" spans="29:34" ht="13.2"/>
    <row r="58" spans="29:34" ht="13.2">
      <c r="AH58" s="234"/>
    </row>
    <row r="59" spans="29:34" ht="13.2"/>
    <row r="60" spans="29:34" ht="13.2"/>
    <row r="61" spans="29:34" ht="13.2"/>
    <row r="62" spans="29:34" ht="13.2"/>
    <row r="63" spans="29:34" ht="13.2">
      <c r="AH63" s="234"/>
    </row>
    <row r="64" spans="29:34" ht="13.2">
      <c r="AG64" s="234"/>
      <c r="AH64" s="234"/>
    </row>
    <row r="65" spans="32:34" ht="13.2"/>
    <row r="66" spans="32:34" ht="13.2"/>
    <row r="67" spans="32:34" ht="13.2"/>
    <row r="68" spans="32:34" ht="13.2"/>
    <row r="69" spans="32:34" ht="13.2">
      <c r="AF69" s="234"/>
      <c r="AG69" s="234"/>
      <c r="AH69" s="234"/>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4"/>
    </row>
    <row r="83" spans="25:34" ht="13.2">
      <c r="Z83" s="234"/>
      <c r="AA83" s="234"/>
      <c r="AB83" s="234"/>
      <c r="AC83" s="234"/>
      <c r="AD83" s="234"/>
      <c r="AE83" s="234"/>
      <c r="AF83" s="234"/>
      <c r="AG83" s="234"/>
      <c r="AH83" s="234"/>
    </row>
    <row r="84" spans="25:34" ht="13.2"/>
    <row r="85" spans="25:34" ht="13.2"/>
    <row r="86" spans="25:34" ht="13.2"/>
    <row r="87" spans="25:34" ht="13.2"/>
    <row r="88" spans="25:34" ht="13.2">
      <c r="AH88" s="234"/>
    </row>
    <row r="89" spans="25:34" ht="13.2"/>
    <row r="90" spans="25:34" ht="13.2"/>
    <row r="91" spans="25:34" ht="13.2"/>
    <row r="92" spans="25:34" ht="13.5" customHeight="1"/>
    <row r="93" spans="25:34" ht="13.5" customHeight="1"/>
    <row r="94" spans="25:34" ht="13.5" customHeight="1">
      <c r="AG94" s="234"/>
      <c r="AH94" s="234"/>
    </row>
    <row r="95" spans="25:34" ht="13.5" customHeight="1">
      <c r="AG95" s="234"/>
      <c r="AH95" s="234"/>
    </row>
    <row r="96" spans="25:34" ht="13.5" customHeight="1"/>
    <row r="97" spans="33:34" ht="13.5" customHeight="1"/>
    <row r="98" spans="33:34" ht="13.5" customHeight="1"/>
    <row r="99" spans="33:34" ht="13.5" customHeight="1"/>
    <row r="100" spans="33:34" ht="13.5" customHeight="1"/>
    <row r="101" spans="33:34" ht="13.5" customHeight="1">
      <c r="AH101" s="234"/>
    </row>
    <row r="102" spans="33:34" ht="13.5" customHeight="1"/>
    <row r="103" spans="33:34" ht="13.5" customHeight="1"/>
    <row r="104" spans="33:34" ht="13.5" customHeight="1">
      <c r="AG104" s="234"/>
      <c r="AH104" s="23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4"/>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9" t="s">
        <v>501</v>
      </c>
      <c r="G46" s="330" t="s">
        <v>502</v>
      </c>
      <c r="H46" s="330" t="s">
        <v>503</v>
      </c>
      <c r="I46" s="330" t="s">
        <v>504</v>
      </c>
      <c r="J46" s="331" t="s">
        <v>505</v>
      </c>
    </row>
    <row r="47" spans="2:10" ht="57.75" customHeight="1">
      <c r="B47" s="7"/>
      <c r="C47" s="1168" t="s">
        <v>3</v>
      </c>
      <c r="D47" s="1168"/>
      <c r="E47" s="1169"/>
      <c r="F47" s="332">
        <v>5.9</v>
      </c>
      <c r="G47" s="333">
        <v>6</v>
      </c>
      <c r="H47" s="333">
        <v>7.17</v>
      </c>
      <c r="I47" s="333">
        <v>7.41</v>
      </c>
      <c r="J47" s="334">
        <v>7.93</v>
      </c>
    </row>
    <row r="48" spans="2:10" ht="57.75" customHeight="1">
      <c r="B48" s="8"/>
      <c r="C48" s="1170" t="s">
        <v>4</v>
      </c>
      <c r="D48" s="1170"/>
      <c r="E48" s="1171"/>
      <c r="F48" s="335">
        <v>0.16</v>
      </c>
      <c r="G48" s="336">
        <v>2.4300000000000002</v>
      </c>
      <c r="H48" s="336">
        <v>0.82</v>
      </c>
      <c r="I48" s="336">
        <v>0.92</v>
      </c>
      <c r="J48" s="337">
        <v>0.56000000000000005</v>
      </c>
    </row>
    <row r="49" spans="2:10" ht="57.75" customHeight="1" thickBot="1">
      <c r="B49" s="9"/>
      <c r="C49" s="1172" t="s">
        <v>5</v>
      </c>
      <c r="D49" s="1172"/>
      <c r="E49" s="1173"/>
      <c r="F49" s="338">
        <v>0.3</v>
      </c>
      <c r="G49" s="339">
        <v>3.21</v>
      </c>
      <c r="H49" s="339">
        <v>0.44</v>
      </c>
      <c r="I49" s="339">
        <v>1.19</v>
      </c>
      <c r="J49" s="340">
        <v>0.9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501</v>
      </c>
      <c r="G33" s="17" t="s">
        <v>502</v>
      </c>
      <c r="H33" s="17" t="s">
        <v>503</v>
      </c>
      <c r="I33" s="17" t="s">
        <v>504</v>
      </c>
      <c r="J33" s="18" t="s">
        <v>505</v>
      </c>
      <c r="K33" s="10"/>
      <c r="L33" s="10"/>
      <c r="M33" s="10"/>
      <c r="N33" s="10"/>
      <c r="O33" s="10"/>
      <c r="P33" s="10"/>
    </row>
    <row r="34" spans="1:16" ht="39" customHeight="1">
      <c r="A34" s="10"/>
      <c r="B34" s="19"/>
      <c r="C34" s="1180" t="s">
        <v>506</v>
      </c>
      <c r="D34" s="1180"/>
      <c r="E34" s="1181"/>
      <c r="F34" s="20">
        <v>5.26</v>
      </c>
      <c r="G34" s="21">
        <v>5.18</v>
      </c>
      <c r="H34" s="21">
        <v>5.19</v>
      </c>
      <c r="I34" s="21">
        <v>5.26</v>
      </c>
      <c r="J34" s="22">
        <v>5.27</v>
      </c>
      <c r="K34" s="10"/>
      <c r="L34" s="10"/>
      <c r="M34" s="10"/>
      <c r="N34" s="10"/>
      <c r="O34" s="10"/>
      <c r="P34" s="10"/>
    </row>
    <row r="35" spans="1:16" ht="39" customHeight="1">
      <c r="A35" s="10"/>
      <c r="B35" s="23"/>
      <c r="C35" s="1174" t="s">
        <v>507</v>
      </c>
      <c r="D35" s="1175"/>
      <c r="E35" s="1176"/>
      <c r="F35" s="24">
        <v>0.16</v>
      </c>
      <c r="G35" s="25">
        <v>2.4300000000000002</v>
      </c>
      <c r="H35" s="25">
        <v>0.82</v>
      </c>
      <c r="I35" s="25">
        <v>0.91</v>
      </c>
      <c r="J35" s="26">
        <v>0.56000000000000005</v>
      </c>
      <c r="K35" s="10"/>
      <c r="L35" s="10"/>
      <c r="M35" s="10"/>
      <c r="N35" s="10"/>
      <c r="O35" s="10"/>
      <c r="P35" s="10"/>
    </row>
    <row r="36" spans="1:16" ht="39" customHeight="1">
      <c r="A36" s="10"/>
      <c r="B36" s="23"/>
      <c r="C36" s="1174" t="s">
        <v>508</v>
      </c>
      <c r="D36" s="1175"/>
      <c r="E36" s="1176"/>
      <c r="F36" s="24">
        <v>0.41</v>
      </c>
      <c r="G36" s="25">
        <v>0.4</v>
      </c>
      <c r="H36" s="25">
        <v>0.39</v>
      </c>
      <c r="I36" s="25">
        <v>0.41</v>
      </c>
      <c r="J36" s="26">
        <v>0.45</v>
      </c>
      <c r="K36" s="10"/>
      <c r="L36" s="10"/>
      <c r="M36" s="10"/>
      <c r="N36" s="10"/>
      <c r="O36" s="10"/>
      <c r="P36" s="10"/>
    </row>
    <row r="37" spans="1:16" ht="39" customHeight="1">
      <c r="A37" s="10"/>
      <c r="B37" s="23"/>
      <c r="C37" s="1174" t="s">
        <v>509</v>
      </c>
      <c r="D37" s="1175"/>
      <c r="E37" s="1176"/>
      <c r="F37" s="24">
        <v>0.05</v>
      </c>
      <c r="G37" s="25">
        <v>0.05</v>
      </c>
      <c r="H37" s="25">
        <v>0.05</v>
      </c>
      <c r="I37" s="25">
        <v>0.05</v>
      </c>
      <c r="J37" s="26">
        <v>0.04</v>
      </c>
      <c r="K37" s="10"/>
      <c r="L37" s="10"/>
      <c r="M37" s="10"/>
      <c r="N37" s="10"/>
      <c r="O37" s="10"/>
      <c r="P37" s="10"/>
    </row>
    <row r="38" spans="1:16" ht="39" customHeight="1">
      <c r="A38" s="10"/>
      <c r="B38" s="23"/>
      <c r="C38" s="1174" t="s">
        <v>510</v>
      </c>
      <c r="D38" s="1175"/>
      <c r="E38" s="1176"/>
      <c r="F38" s="24" t="s">
        <v>511</v>
      </c>
      <c r="G38" s="25">
        <v>0.01</v>
      </c>
      <c r="H38" s="25">
        <v>0.03</v>
      </c>
      <c r="I38" s="25">
        <v>0.03</v>
      </c>
      <c r="J38" s="26">
        <v>0.03</v>
      </c>
      <c r="K38" s="10"/>
      <c r="L38" s="10"/>
      <c r="M38" s="10"/>
      <c r="N38" s="10"/>
      <c r="O38" s="10"/>
      <c r="P38" s="10"/>
    </row>
    <row r="39" spans="1:16" ht="39" customHeight="1">
      <c r="A39" s="10"/>
      <c r="B39" s="23"/>
      <c r="C39" s="1174" t="s">
        <v>512</v>
      </c>
      <c r="D39" s="1175"/>
      <c r="E39" s="1176"/>
      <c r="F39" s="24">
        <v>0</v>
      </c>
      <c r="G39" s="25">
        <v>0</v>
      </c>
      <c r="H39" s="25">
        <v>0</v>
      </c>
      <c r="I39" s="25">
        <v>0.01</v>
      </c>
      <c r="J39" s="26">
        <v>0.01</v>
      </c>
      <c r="K39" s="10"/>
      <c r="L39" s="10"/>
      <c r="M39" s="10"/>
      <c r="N39" s="10"/>
      <c r="O39" s="10"/>
      <c r="P39" s="10"/>
    </row>
    <row r="40" spans="1:16" ht="39" customHeight="1">
      <c r="A40" s="10"/>
      <c r="B40" s="23"/>
      <c r="C40" s="1174" t="s">
        <v>513</v>
      </c>
      <c r="D40" s="1175"/>
      <c r="E40" s="1176"/>
      <c r="F40" s="24">
        <v>0.01</v>
      </c>
      <c r="G40" s="25">
        <v>0</v>
      </c>
      <c r="H40" s="25">
        <v>0</v>
      </c>
      <c r="I40" s="25">
        <v>0</v>
      </c>
      <c r="J40" s="26">
        <v>0</v>
      </c>
      <c r="K40" s="10"/>
      <c r="L40" s="10"/>
      <c r="M40" s="10"/>
      <c r="N40" s="10"/>
      <c r="O40" s="10"/>
      <c r="P40" s="10"/>
    </row>
    <row r="41" spans="1:16" ht="39" customHeight="1">
      <c r="A41" s="10"/>
      <c r="B41" s="23"/>
      <c r="C41" s="1174" t="s">
        <v>514</v>
      </c>
      <c r="D41" s="1175"/>
      <c r="E41" s="1176"/>
      <c r="F41" s="24">
        <v>0</v>
      </c>
      <c r="G41" s="25">
        <v>0</v>
      </c>
      <c r="H41" s="25">
        <v>0</v>
      </c>
      <c r="I41" s="25">
        <v>0</v>
      </c>
      <c r="J41" s="26">
        <v>0</v>
      </c>
      <c r="K41" s="10"/>
      <c r="L41" s="10"/>
      <c r="M41" s="10"/>
      <c r="N41" s="10"/>
      <c r="O41" s="10"/>
      <c r="P41" s="10"/>
    </row>
    <row r="42" spans="1:16" ht="39" customHeight="1">
      <c r="A42" s="10"/>
      <c r="B42" s="27"/>
      <c r="C42" s="1174" t="s">
        <v>515</v>
      </c>
      <c r="D42" s="1175"/>
      <c r="E42" s="1176"/>
      <c r="F42" s="24" t="s">
        <v>462</v>
      </c>
      <c r="G42" s="25" t="s">
        <v>462</v>
      </c>
      <c r="H42" s="25" t="s">
        <v>462</v>
      </c>
      <c r="I42" s="25" t="s">
        <v>462</v>
      </c>
      <c r="J42" s="26" t="s">
        <v>462</v>
      </c>
      <c r="K42" s="10"/>
      <c r="L42" s="10"/>
      <c r="M42" s="10"/>
      <c r="N42" s="10"/>
      <c r="O42" s="10"/>
      <c r="P42" s="10"/>
    </row>
    <row r="43" spans="1:16" ht="39" customHeight="1" thickBot="1">
      <c r="A43" s="10"/>
      <c r="B43" s="28"/>
      <c r="C43" s="1177" t="s">
        <v>516</v>
      </c>
      <c r="D43" s="1178"/>
      <c r="E43" s="1179"/>
      <c r="F43" s="29">
        <v>0.3</v>
      </c>
      <c r="G43" s="30">
        <v>0.63</v>
      </c>
      <c r="H43" s="30">
        <v>0.22</v>
      </c>
      <c r="I43" s="30">
        <v>0.1</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501</v>
      </c>
      <c r="L44" s="44" t="s">
        <v>502</v>
      </c>
      <c r="M44" s="44" t="s">
        <v>503</v>
      </c>
      <c r="N44" s="44" t="s">
        <v>504</v>
      </c>
      <c r="O44" s="45" t="s">
        <v>505</v>
      </c>
      <c r="P44" s="36"/>
      <c r="Q44" s="36"/>
      <c r="R44" s="36"/>
      <c r="S44" s="36"/>
      <c r="T44" s="36"/>
      <c r="U44" s="36"/>
    </row>
    <row r="45" spans="1:21" ht="30.75" customHeight="1">
      <c r="A45" s="36"/>
      <c r="B45" s="1190" t="s">
        <v>10</v>
      </c>
      <c r="C45" s="1191"/>
      <c r="D45" s="46"/>
      <c r="E45" s="1196" t="s">
        <v>11</v>
      </c>
      <c r="F45" s="1196"/>
      <c r="G45" s="1196"/>
      <c r="H45" s="1196"/>
      <c r="I45" s="1196"/>
      <c r="J45" s="1197"/>
      <c r="K45" s="47">
        <v>75651</v>
      </c>
      <c r="L45" s="48">
        <v>76843</v>
      </c>
      <c r="M45" s="48">
        <v>76197</v>
      </c>
      <c r="N45" s="48">
        <v>76522</v>
      </c>
      <c r="O45" s="49">
        <v>76695</v>
      </c>
      <c r="P45" s="36"/>
      <c r="Q45" s="36"/>
      <c r="R45" s="36"/>
      <c r="S45" s="36"/>
      <c r="T45" s="36"/>
      <c r="U45" s="36"/>
    </row>
    <row r="46" spans="1:21" ht="30.75" customHeight="1">
      <c r="A46" s="36"/>
      <c r="B46" s="1192"/>
      <c r="C46" s="1193"/>
      <c r="D46" s="50"/>
      <c r="E46" s="1184" t="s">
        <v>12</v>
      </c>
      <c r="F46" s="1184"/>
      <c r="G46" s="1184"/>
      <c r="H46" s="1184"/>
      <c r="I46" s="1184"/>
      <c r="J46" s="1185"/>
      <c r="K46" s="51">
        <v>8</v>
      </c>
      <c r="L46" s="52">
        <v>225</v>
      </c>
      <c r="M46" s="52">
        <v>749</v>
      </c>
      <c r="N46" s="52">
        <v>1513</v>
      </c>
      <c r="O46" s="53">
        <v>1381</v>
      </c>
      <c r="P46" s="36"/>
      <c r="Q46" s="36"/>
      <c r="R46" s="36"/>
      <c r="S46" s="36"/>
      <c r="T46" s="36"/>
      <c r="U46" s="36"/>
    </row>
    <row r="47" spans="1:21" ht="30.75" customHeight="1">
      <c r="A47" s="36"/>
      <c r="B47" s="1192"/>
      <c r="C47" s="1193"/>
      <c r="D47" s="50"/>
      <c r="E47" s="1184" t="s">
        <v>13</v>
      </c>
      <c r="F47" s="1184"/>
      <c r="G47" s="1184"/>
      <c r="H47" s="1184"/>
      <c r="I47" s="1184"/>
      <c r="J47" s="1185"/>
      <c r="K47" s="51">
        <v>2077</v>
      </c>
      <c r="L47" s="52">
        <v>3061</v>
      </c>
      <c r="M47" s="52">
        <v>4000</v>
      </c>
      <c r="N47" s="52">
        <v>4667</v>
      </c>
      <c r="O47" s="53">
        <v>5383</v>
      </c>
      <c r="P47" s="36"/>
      <c r="Q47" s="36"/>
      <c r="R47" s="36"/>
      <c r="S47" s="36"/>
      <c r="T47" s="36"/>
      <c r="U47" s="36"/>
    </row>
    <row r="48" spans="1:21" ht="30.75" customHeight="1">
      <c r="A48" s="36"/>
      <c r="B48" s="1192"/>
      <c r="C48" s="1193"/>
      <c r="D48" s="50"/>
      <c r="E48" s="1184" t="s">
        <v>14</v>
      </c>
      <c r="F48" s="1184"/>
      <c r="G48" s="1184"/>
      <c r="H48" s="1184"/>
      <c r="I48" s="1184"/>
      <c r="J48" s="1185"/>
      <c r="K48" s="51">
        <v>827</v>
      </c>
      <c r="L48" s="52">
        <v>824</v>
      </c>
      <c r="M48" s="52">
        <v>338</v>
      </c>
      <c r="N48" s="52">
        <v>263</v>
      </c>
      <c r="O48" s="53">
        <v>83</v>
      </c>
      <c r="P48" s="36"/>
      <c r="Q48" s="36"/>
      <c r="R48" s="36"/>
      <c r="S48" s="36"/>
      <c r="T48" s="36"/>
      <c r="U48" s="36"/>
    </row>
    <row r="49" spans="1:21" ht="30.75" customHeight="1">
      <c r="A49" s="36"/>
      <c r="B49" s="1192"/>
      <c r="C49" s="1193"/>
      <c r="D49" s="50"/>
      <c r="E49" s="1184" t="s">
        <v>15</v>
      </c>
      <c r="F49" s="1184"/>
      <c r="G49" s="1184"/>
      <c r="H49" s="1184"/>
      <c r="I49" s="1184"/>
      <c r="J49" s="1185"/>
      <c r="K49" s="51" t="s">
        <v>462</v>
      </c>
      <c r="L49" s="52" t="s">
        <v>462</v>
      </c>
      <c r="M49" s="52">
        <v>0</v>
      </c>
      <c r="N49" s="52">
        <v>3</v>
      </c>
      <c r="O49" s="53">
        <v>9</v>
      </c>
      <c r="P49" s="36"/>
      <c r="Q49" s="36"/>
      <c r="R49" s="36"/>
      <c r="S49" s="36"/>
      <c r="T49" s="36"/>
      <c r="U49" s="36"/>
    </row>
    <row r="50" spans="1:21" ht="30.75" customHeight="1">
      <c r="A50" s="36"/>
      <c r="B50" s="1192"/>
      <c r="C50" s="1193"/>
      <c r="D50" s="50"/>
      <c r="E50" s="1184" t="s">
        <v>16</v>
      </c>
      <c r="F50" s="1184"/>
      <c r="G50" s="1184"/>
      <c r="H50" s="1184"/>
      <c r="I50" s="1184"/>
      <c r="J50" s="1185"/>
      <c r="K50" s="51">
        <v>778</v>
      </c>
      <c r="L50" s="52">
        <v>514</v>
      </c>
      <c r="M50" s="52">
        <v>396</v>
      </c>
      <c r="N50" s="52">
        <v>287</v>
      </c>
      <c r="O50" s="53">
        <v>240</v>
      </c>
      <c r="P50" s="36"/>
      <c r="Q50" s="36"/>
      <c r="R50" s="36"/>
      <c r="S50" s="36"/>
      <c r="T50" s="36"/>
      <c r="U50" s="36"/>
    </row>
    <row r="51" spans="1:21" ht="30.75" customHeight="1">
      <c r="A51" s="36"/>
      <c r="B51" s="1194"/>
      <c r="C51" s="1195"/>
      <c r="D51" s="54"/>
      <c r="E51" s="1184" t="s">
        <v>17</v>
      </c>
      <c r="F51" s="1184"/>
      <c r="G51" s="1184"/>
      <c r="H51" s="1184"/>
      <c r="I51" s="1184"/>
      <c r="J51" s="1185"/>
      <c r="K51" s="51" t="s">
        <v>462</v>
      </c>
      <c r="L51" s="52" t="s">
        <v>462</v>
      </c>
      <c r="M51" s="52" t="s">
        <v>462</v>
      </c>
      <c r="N51" s="52" t="s">
        <v>462</v>
      </c>
      <c r="O51" s="53" t="s">
        <v>462</v>
      </c>
      <c r="P51" s="36"/>
      <c r="Q51" s="36"/>
      <c r="R51" s="36"/>
      <c r="S51" s="36"/>
      <c r="T51" s="36"/>
      <c r="U51" s="36"/>
    </row>
    <row r="52" spans="1:21" ht="30.75" customHeight="1">
      <c r="A52" s="36"/>
      <c r="B52" s="1182" t="s">
        <v>18</v>
      </c>
      <c r="C52" s="1183"/>
      <c r="D52" s="54"/>
      <c r="E52" s="1184" t="s">
        <v>19</v>
      </c>
      <c r="F52" s="1184"/>
      <c r="G52" s="1184"/>
      <c r="H52" s="1184"/>
      <c r="I52" s="1184"/>
      <c r="J52" s="1185"/>
      <c r="K52" s="51">
        <v>47133</v>
      </c>
      <c r="L52" s="52">
        <v>48529</v>
      </c>
      <c r="M52" s="52">
        <v>51467</v>
      </c>
      <c r="N52" s="52">
        <v>52981</v>
      </c>
      <c r="O52" s="53">
        <v>53304</v>
      </c>
      <c r="P52" s="36"/>
      <c r="Q52" s="36"/>
      <c r="R52" s="36"/>
      <c r="S52" s="36"/>
      <c r="T52" s="36"/>
      <c r="U52" s="36"/>
    </row>
    <row r="53" spans="1:21" ht="30.75" customHeight="1" thickBot="1">
      <c r="A53" s="36"/>
      <c r="B53" s="1186" t="s">
        <v>20</v>
      </c>
      <c r="C53" s="1187"/>
      <c r="D53" s="55"/>
      <c r="E53" s="1188" t="s">
        <v>21</v>
      </c>
      <c r="F53" s="1188"/>
      <c r="G53" s="1188"/>
      <c r="H53" s="1188"/>
      <c r="I53" s="1188"/>
      <c r="J53" s="1189"/>
      <c r="K53" s="56">
        <v>32208</v>
      </c>
      <c r="L53" s="57">
        <v>32938</v>
      </c>
      <c r="M53" s="57">
        <v>30213</v>
      </c>
      <c r="N53" s="57">
        <v>30274</v>
      </c>
      <c r="O53" s="58">
        <v>30487</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5"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1" t="s">
        <v>501</v>
      </c>
      <c r="J40" s="342" t="s">
        <v>502</v>
      </c>
      <c r="K40" s="342" t="s">
        <v>503</v>
      </c>
      <c r="L40" s="342" t="s">
        <v>504</v>
      </c>
      <c r="M40" s="343" t="s">
        <v>505</v>
      </c>
    </row>
    <row r="41" spans="2:13" ht="27.75" customHeight="1">
      <c r="B41" s="1198" t="s">
        <v>22</v>
      </c>
      <c r="C41" s="1199"/>
      <c r="D41" s="66"/>
      <c r="E41" s="1204" t="s">
        <v>23</v>
      </c>
      <c r="F41" s="1204"/>
      <c r="G41" s="1204"/>
      <c r="H41" s="1205"/>
      <c r="I41" s="344">
        <v>1093417</v>
      </c>
      <c r="J41" s="345">
        <v>1103425</v>
      </c>
      <c r="K41" s="345">
        <v>1110110</v>
      </c>
      <c r="L41" s="345">
        <v>1114851</v>
      </c>
      <c r="M41" s="346">
        <v>1119476</v>
      </c>
    </row>
    <row r="42" spans="2:13" ht="27.75" customHeight="1">
      <c r="B42" s="1200"/>
      <c r="C42" s="1201"/>
      <c r="D42" s="67"/>
      <c r="E42" s="1206" t="s">
        <v>24</v>
      </c>
      <c r="F42" s="1206"/>
      <c r="G42" s="1206"/>
      <c r="H42" s="1207"/>
      <c r="I42" s="347">
        <v>5709</v>
      </c>
      <c r="J42" s="348">
        <v>3975</v>
      </c>
      <c r="K42" s="348">
        <v>2854</v>
      </c>
      <c r="L42" s="348">
        <v>3661</v>
      </c>
      <c r="M42" s="349">
        <v>4712</v>
      </c>
    </row>
    <row r="43" spans="2:13" ht="27.75" customHeight="1">
      <c r="B43" s="1200"/>
      <c r="C43" s="1201"/>
      <c r="D43" s="67"/>
      <c r="E43" s="1206" t="s">
        <v>25</v>
      </c>
      <c r="F43" s="1206"/>
      <c r="G43" s="1206"/>
      <c r="H43" s="1207"/>
      <c r="I43" s="347">
        <v>6510</v>
      </c>
      <c r="J43" s="348">
        <v>5383</v>
      </c>
      <c r="K43" s="348">
        <v>1700</v>
      </c>
      <c r="L43" s="348">
        <v>1542</v>
      </c>
      <c r="M43" s="349">
        <v>786</v>
      </c>
    </row>
    <row r="44" spans="2:13" ht="27.75" customHeight="1">
      <c r="B44" s="1200"/>
      <c r="C44" s="1201"/>
      <c r="D44" s="67"/>
      <c r="E44" s="1206" t="s">
        <v>26</v>
      </c>
      <c r="F44" s="1206"/>
      <c r="G44" s="1206"/>
      <c r="H44" s="1207"/>
      <c r="I44" s="347" t="s">
        <v>462</v>
      </c>
      <c r="J44" s="348" t="s">
        <v>462</v>
      </c>
      <c r="K44" s="348">
        <v>251</v>
      </c>
      <c r="L44" s="348">
        <v>1341</v>
      </c>
      <c r="M44" s="349">
        <v>2565</v>
      </c>
    </row>
    <row r="45" spans="2:13" ht="27.75" customHeight="1">
      <c r="B45" s="1200"/>
      <c r="C45" s="1201"/>
      <c r="D45" s="67"/>
      <c r="E45" s="1206" t="s">
        <v>27</v>
      </c>
      <c r="F45" s="1206"/>
      <c r="G45" s="1206"/>
      <c r="H45" s="1207"/>
      <c r="I45" s="347">
        <v>150189</v>
      </c>
      <c r="J45" s="348">
        <v>133712</v>
      </c>
      <c r="K45" s="348">
        <v>122479</v>
      </c>
      <c r="L45" s="348">
        <v>117873</v>
      </c>
      <c r="M45" s="349">
        <v>112103</v>
      </c>
    </row>
    <row r="46" spans="2:13" ht="27.75" customHeight="1">
      <c r="B46" s="1200"/>
      <c r="C46" s="1201"/>
      <c r="D46" s="68"/>
      <c r="E46" s="1208" t="s">
        <v>28</v>
      </c>
      <c r="F46" s="1208"/>
      <c r="G46" s="1208"/>
      <c r="H46" s="1209"/>
      <c r="I46" s="347">
        <v>6664</v>
      </c>
      <c r="J46" s="348">
        <v>6624</v>
      </c>
      <c r="K46" s="348">
        <v>9520</v>
      </c>
      <c r="L46" s="348">
        <v>6040</v>
      </c>
      <c r="M46" s="349">
        <v>9865</v>
      </c>
    </row>
    <row r="47" spans="2:13" ht="27.75" customHeight="1">
      <c r="B47" s="1200"/>
      <c r="C47" s="1201"/>
      <c r="D47" s="69"/>
      <c r="E47" s="1210" t="s">
        <v>29</v>
      </c>
      <c r="F47" s="1211"/>
      <c r="G47" s="1211"/>
      <c r="H47" s="1212"/>
      <c r="I47" s="347" t="s">
        <v>462</v>
      </c>
      <c r="J47" s="348" t="s">
        <v>462</v>
      </c>
      <c r="K47" s="348" t="s">
        <v>462</v>
      </c>
      <c r="L47" s="348" t="s">
        <v>462</v>
      </c>
      <c r="M47" s="349" t="s">
        <v>462</v>
      </c>
    </row>
    <row r="48" spans="2:13" ht="27.75" customHeight="1">
      <c r="B48" s="1200"/>
      <c r="C48" s="1201"/>
      <c r="D48" s="67"/>
      <c r="E48" s="1206" t="s">
        <v>30</v>
      </c>
      <c r="F48" s="1206"/>
      <c r="G48" s="1206"/>
      <c r="H48" s="1207"/>
      <c r="I48" s="347" t="s">
        <v>462</v>
      </c>
      <c r="J48" s="348" t="s">
        <v>462</v>
      </c>
      <c r="K48" s="348" t="s">
        <v>462</v>
      </c>
      <c r="L48" s="348" t="s">
        <v>462</v>
      </c>
      <c r="M48" s="349" t="s">
        <v>462</v>
      </c>
    </row>
    <row r="49" spans="2:13" ht="27.75" customHeight="1">
      <c r="B49" s="1202"/>
      <c r="C49" s="1203"/>
      <c r="D49" s="67"/>
      <c r="E49" s="1206" t="s">
        <v>31</v>
      </c>
      <c r="F49" s="1206"/>
      <c r="G49" s="1206"/>
      <c r="H49" s="1207"/>
      <c r="I49" s="347" t="s">
        <v>462</v>
      </c>
      <c r="J49" s="348" t="s">
        <v>462</v>
      </c>
      <c r="K49" s="348" t="s">
        <v>462</v>
      </c>
      <c r="L49" s="348" t="s">
        <v>462</v>
      </c>
      <c r="M49" s="349" t="s">
        <v>462</v>
      </c>
    </row>
    <row r="50" spans="2:13" ht="27.75" customHeight="1">
      <c r="B50" s="1213" t="s">
        <v>32</v>
      </c>
      <c r="C50" s="1214"/>
      <c r="D50" s="70"/>
      <c r="E50" s="1206" t="s">
        <v>33</v>
      </c>
      <c r="F50" s="1206"/>
      <c r="G50" s="1206"/>
      <c r="H50" s="1207"/>
      <c r="I50" s="347">
        <v>111081</v>
      </c>
      <c r="J50" s="348">
        <v>123130</v>
      </c>
      <c r="K50" s="348">
        <v>142866</v>
      </c>
      <c r="L50" s="348">
        <v>156464</v>
      </c>
      <c r="M50" s="349">
        <v>160734</v>
      </c>
    </row>
    <row r="51" spans="2:13" ht="27.75" customHeight="1">
      <c r="B51" s="1200"/>
      <c r="C51" s="1201"/>
      <c r="D51" s="67"/>
      <c r="E51" s="1206" t="s">
        <v>34</v>
      </c>
      <c r="F51" s="1206"/>
      <c r="G51" s="1206"/>
      <c r="H51" s="1207"/>
      <c r="I51" s="347">
        <v>13781</v>
      </c>
      <c r="J51" s="348">
        <v>12362</v>
      </c>
      <c r="K51" s="348">
        <v>12052</v>
      </c>
      <c r="L51" s="348">
        <v>11775</v>
      </c>
      <c r="M51" s="349">
        <v>12054</v>
      </c>
    </row>
    <row r="52" spans="2:13" ht="27.75" customHeight="1">
      <c r="B52" s="1202"/>
      <c r="C52" s="1203"/>
      <c r="D52" s="67"/>
      <c r="E52" s="1206" t="s">
        <v>35</v>
      </c>
      <c r="F52" s="1206"/>
      <c r="G52" s="1206"/>
      <c r="H52" s="1207"/>
      <c r="I52" s="347">
        <v>618096</v>
      </c>
      <c r="J52" s="348">
        <v>628906</v>
      </c>
      <c r="K52" s="348">
        <v>641349</v>
      </c>
      <c r="L52" s="348">
        <v>643187</v>
      </c>
      <c r="M52" s="349">
        <v>643944</v>
      </c>
    </row>
    <row r="53" spans="2:13" ht="27.75" customHeight="1" thickBot="1">
      <c r="B53" s="1215" t="s">
        <v>20</v>
      </c>
      <c r="C53" s="1216"/>
      <c r="D53" s="71"/>
      <c r="E53" s="1217" t="s">
        <v>36</v>
      </c>
      <c r="F53" s="1217"/>
      <c r="G53" s="1217"/>
      <c r="H53" s="1218"/>
      <c r="I53" s="350">
        <v>519531</v>
      </c>
      <c r="J53" s="351">
        <v>488721</v>
      </c>
      <c r="K53" s="351">
        <v>450645</v>
      </c>
      <c r="L53" s="351">
        <v>433883</v>
      </c>
      <c r="M53" s="352">
        <v>432775</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36" customWidth="1"/>
    <col min="2" max="2" width="18.109375" style="236" customWidth="1"/>
    <col min="3" max="3" width="22.6640625" style="236" customWidth="1"/>
    <col min="4" max="9" width="18.109375" style="236" customWidth="1"/>
    <col min="10" max="10" width="22.6640625" style="236" customWidth="1"/>
    <col min="11" max="15" width="18.109375" style="236" customWidth="1"/>
    <col min="16" max="16" width="6.109375" style="243" customWidth="1"/>
    <col min="17" max="17" width="5.88671875" style="241" customWidth="1"/>
    <col min="18" max="18" width="19.109375" style="236" hidden="1"/>
    <col min="19" max="23" width="12.6640625" style="236" hidden="1"/>
    <col min="24" max="257" width="8.6640625" style="236" hidden="1"/>
    <col min="258" max="263" width="14.88671875" style="236" hidden="1"/>
    <col min="264" max="265" width="15.88671875" style="236" hidden="1"/>
    <col min="266" max="271" width="16.109375" style="236" hidden="1"/>
    <col min="272" max="272" width="6.109375" style="236" hidden="1"/>
    <col min="273" max="273" width="3" style="236" hidden="1"/>
    <col min="274" max="513" width="8.6640625" style="236" hidden="1"/>
    <col min="514" max="519" width="14.88671875" style="236" hidden="1"/>
    <col min="520" max="521" width="15.88671875" style="236" hidden="1"/>
    <col min="522" max="527" width="16.109375" style="236" hidden="1"/>
    <col min="528" max="528" width="6.109375" style="236" hidden="1"/>
    <col min="529" max="529" width="3" style="236" hidden="1"/>
    <col min="530" max="769" width="8.6640625" style="236" hidden="1"/>
    <col min="770" max="775" width="14.88671875" style="236" hidden="1"/>
    <col min="776" max="777" width="15.88671875" style="236" hidden="1"/>
    <col min="778" max="783" width="16.109375" style="236" hidden="1"/>
    <col min="784" max="784" width="6.109375" style="236" hidden="1"/>
    <col min="785" max="785" width="3" style="236" hidden="1"/>
    <col min="786" max="1025" width="8.6640625" style="236" hidden="1"/>
    <col min="1026" max="1031" width="14.88671875" style="236" hidden="1"/>
    <col min="1032" max="1033" width="15.88671875" style="236" hidden="1"/>
    <col min="1034" max="1039" width="16.109375" style="236" hidden="1"/>
    <col min="1040" max="1040" width="6.109375" style="236" hidden="1"/>
    <col min="1041" max="1041" width="3" style="236" hidden="1"/>
    <col min="1042" max="1281" width="8.6640625" style="236" hidden="1"/>
    <col min="1282" max="1287" width="14.88671875" style="236" hidden="1"/>
    <col min="1288" max="1289" width="15.88671875" style="236" hidden="1"/>
    <col min="1290" max="1295" width="16.109375" style="236" hidden="1"/>
    <col min="1296" max="1296" width="6.109375" style="236" hidden="1"/>
    <col min="1297" max="1297" width="3" style="236" hidden="1"/>
    <col min="1298" max="1537" width="8.6640625" style="236" hidden="1"/>
    <col min="1538" max="1543" width="14.88671875" style="236" hidden="1"/>
    <col min="1544" max="1545" width="15.88671875" style="236" hidden="1"/>
    <col min="1546" max="1551" width="16.109375" style="236" hidden="1"/>
    <col min="1552" max="1552" width="6.109375" style="236" hidden="1"/>
    <col min="1553" max="1553" width="3" style="236" hidden="1"/>
    <col min="1554" max="1793" width="8.6640625" style="236" hidden="1"/>
    <col min="1794" max="1799" width="14.88671875" style="236" hidden="1"/>
    <col min="1800" max="1801" width="15.88671875" style="236" hidden="1"/>
    <col min="1802" max="1807" width="16.109375" style="236" hidden="1"/>
    <col min="1808" max="1808" width="6.109375" style="236" hidden="1"/>
    <col min="1809" max="1809" width="3" style="236" hidden="1"/>
    <col min="1810" max="2049" width="8.6640625" style="236" hidden="1"/>
    <col min="2050" max="2055" width="14.88671875" style="236" hidden="1"/>
    <col min="2056" max="2057" width="15.88671875" style="236" hidden="1"/>
    <col min="2058" max="2063" width="16.109375" style="236" hidden="1"/>
    <col min="2064" max="2064" width="6.109375" style="236" hidden="1"/>
    <col min="2065" max="2065" width="3" style="236" hidden="1"/>
    <col min="2066" max="2305" width="8.6640625" style="236" hidden="1"/>
    <col min="2306" max="2311" width="14.88671875" style="236" hidden="1"/>
    <col min="2312" max="2313" width="15.88671875" style="236" hidden="1"/>
    <col min="2314" max="2319" width="16.109375" style="236" hidden="1"/>
    <col min="2320" max="2320" width="6.109375" style="236" hidden="1"/>
    <col min="2321" max="2321" width="3" style="236" hidden="1"/>
    <col min="2322" max="2561" width="8.6640625" style="236" hidden="1"/>
    <col min="2562" max="2567" width="14.88671875" style="236" hidden="1"/>
    <col min="2568" max="2569" width="15.88671875" style="236" hidden="1"/>
    <col min="2570" max="2575" width="16.109375" style="236" hidden="1"/>
    <col min="2576" max="2576" width="6.109375" style="236" hidden="1"/>
    <col min="2577" max="2577" width="3" style="236" hidden="1"/>
    <col min="2578" max="2817" width="8.6640625" style="236" hidden="1"/>
    <col min="2818" max="2823" width="14.88671875" style="236" hidden="1"/>
    <col min="2824" max="2825" width="15.88671875" style="236" hidden="1"/>
    <col min="2826" max="2831" width="16.109375" style="236" hidden="1"/>
    <col min="2832" max="2832" width="6.109375" style="236" hidden="1"/>
    <col min="2833" max="2833" width="3" style="236" hidden="1"/>
    <col min="2834" max="3073" width="8.6640625" style="236" hidden="1"/>
    <col min="3074" max="3079" width="14.88671875" style="236" hidden="1"/>
    <col min="3080" max="3081" width="15.88671875" style="236" hidden="1"/>
    <col min="3082" max="3087" width="16.109375" style="236" hidden="1"/>
    <col min="3088" max="3088" width="6.109375" style="236" hidden="1"/>
    <col min="3089" max="3089" width="3" style="236" hidden="1"/>
    <col min="3090" max="3329" width="8.6640625" style="236" hidden="1"/>
    <col min="3330" max="3335" width="14.88671875" style="236" hidden="1"/>
    <col min="3336" max="3337" width="15.88671875" style="236" hidden="1"/>
    <col min="3338" max="3343" width="16.109375" style="236" hidden="1"/>
    <col min="3344" max="3344" width="6.109375" style="236" hidden="1"/>
    <col min="3345" max="3345" width="3" style="236" hidden="1"/>
    <col min="3346" max="3585" width="8.6640625" style="236" hidden="1"/>
    <col min="3586" max="3591" width="14.88671875" style="236" hidden="1"/>
    <col min="3592" max="3593" width="15.88671875" style="236" hidden="1"/>
    <col min="3594" max="3599" width="16.109375" style="236" hidden="1"/>
    <col min="3600" max="3600" width="6.109375" style="236" hidden="1"/>
    <col min="3601" max="3601" width="3" style="236" hidden="1"/>
    <col min="3602" max="3841" width="8.6640625" style="236" hidden="1"/>
    <col min="3842" max="3847" width="14.88671875" style="236" hidden="1"/>
    <col min="3848" max="3849" width="15.88671875" style="236" hidden="1"/>
    <col min="3850" max="3855" width="16.109375" style="236" hidden="1"/>
    <col min="3856" max="3856" width="6.109375" style="236" hidden="1"/>
    <col min="3857" max="3857" width="3" style="236" hidden="1"/>
    <col min="3858" max="4097" width="8.6640625" style="236" hidden="1"/>
    <col min="4098" max="4103" width="14.88671875" style="236" hidden="1"/>
    <col min="4104" max="4105" width="15.88671875" style="236" hidden="1"/>
    <col min="4106" max="4111" width="16.109375" style="236" hidden="1"/>
    <col min="4112" max="4112" width="6.109375" style="236" hidden="1"/>
    <col min="4113" max="4113" width="3" style="236" hidden="1"/>
    <col min="4114" max="4353" width="8.6640625" style="236" hidden="1"/>
    <col min="4354" max="4359" width="14.88671875" style="236" hidden="1"/>
    <col min="4360" max="4361" width="15.88671875" style="236" hidden="1"/>
    <col min="4362" max="4367" width="16.109375" style="236" hidden="1"/>
    <col min="4368" max="4368" width="6.109375" style="236" hidden="1"/>
    <col min="4369" max="4369" width="3" style="236" hidden="1"/>
    <col min="4370" max="4609" width="8.6640625" style="236" hidden="1"/>
    <col min="4610" max="4615" width="14.88671875" style="236" hidden="1"/>
    <col min="4616" max="4617" width="15.88671875" style="236" hidden="1"/>
    <col min="4618" max="4623" width="16.109375" style="236" hidden="1"/>
    <col min="4624" max="4624" width="6.109375" style="236" hidden="1"/>
    <col min="4625" max="4625" width="3" style="236" hidden="1"/>
    <col min="4626" max="4865" width="8.6640625" style="236" hidden="1"/>
    <col min="4866" max="4871" width="14.88671875" style="236" hidden="1"/>
    <col min="4872" max="4873" width="15.88671875" style="236" hidden="1"/>
    <col min="4874" max="4879" width="16.109375" style="236" hidden="1"/>
    <col min="4880" max="4880" width="6.109375" style="236" hidden="1"/>
    <col min="4881" max="4881" width="3" style="236" hidden="1"/>
    <col min="4882" max="5121" width="8.6640625" style="236" hidden="1"/>
    <col min="5122" max="5127" width="14.88671875" style="236" hidden="1"/>
    <col min="5128" max="5129" width="15.88671875" style="236" hidden="1"/>
    <col min="5130" max="5135" width="16.109375" style="236" hidden="1"/>
    <col min="5136" max="5136" width="6.109375" style="236" hidden="1"/>
    <col min="5137" max="5137" width="3" style="236" hidden="1"/>
    <col min="5138" max="5377" width="8.6640625" style="236" hidden="1"/>
    <col min="5378" max="5383" width="14.88671875" style="236" hidden="1"/>
    <col min="5384" max="5385" width="15.88671875" style="236" hidden="1"/>
    <col min="5386" max="5391" width="16.109375" style="236" hidden="1"/>
    <col min="5392" max="5392" width="6.109375" style="236" hidden="1"/>
    <col min="5393" max="5393" width="3" style="236" hidden="1"/>
    <col min="5394" max="5633" width="8.6640625" style="236" hidden="1"/>
    <col min="5634" max="5639" width="14.88671875" style="236" hidden="1"/>
    <col min="5640" max="5641" width="15.88671875" style="236" hidden="1"/>
    <col min="5642" max="5647" width="16.109375" style="236" hidden="1"/>
    <col min="5648" max="5648" width="6.109375" style="236" hidden="1"/>
    <col min="5649" max="5649" width="3" style="236" hidden="1"/>
    <col min="5650" max="5889" width="8.6640625" style="236" hidden="1"/>
    <col min="5890" max="5895" width="14.88671875" style="236" hidden="1"/>
    <col min="5896" max="5897" width="15.88671875" style="236" hidden="1"/>
    <col min="5898" max="5903" width="16.109375" style="236" hidden="1"/>
    <col min="5904" max="5904" width="6.109375" style="236" hidden="1"/>
    <col min="5905" max="5905" width="3" style="236" hidden="1"/>
    <col min="5906" max="6145" width="8.6640625" style="236" hidden="1"/>
    <col min="6146" max="6151" width="14.88671875" style="236" hidden="1"/>
    <col min="6152" max="6153" width="15.88671875" style="236" hidden="1"/>
    <col min="6154" max="6159" width="16.109375" style="236" hidden="1"/>
    <col min="6160" max="6160" width="6.109375" style="236" hidden="1"/>
    <col min="6161" max="6161" width="3" style="236" hidden="1"/>
    <col min="6162" max="6401" width="8.6640625" style="236" hidden="1"/>
    <col min="6402" max="6407" width="14.88671875" style="236" hidden="1"/>
    <col min="6408" max="6409" width="15.88671875" style="236" hidden="1"/>
    <col min="6410" max="6415" width="16.109375" style="236" hidden="1"/>
    <col min="6416" max="6416" width="6.109375" style="236" hidden="1"/>
    <col min="6417" max="6417" width="3" style="236" hidden="1"/>
    <col min="6418" max="6657" width="8.6640625" style="236" hidden="1"/>
    <col min="6658" max="6663" width="14.88671875" style="236" hidden="1"/>
    <col min="6664" max="6665" width="15.88671875" style="236" hidden="1"/>
    <col min="6666" max="6671" width="16.109375" style="236" hidden="1"/>
    <col min="6672" max="6672" width="6.109375" style="236" hidden="1"/>
    <col min="6673" max="6673" width="3" style="236" hidden="1"/>
    <col min="6674" max="6913" width="8.6640625" style="236" hidden="1"/>
    <col min="6914" max="6919" width="14.88671875" style="236" hidden="1"/>
    <col min="6920" max="6921" width="15.88671875" style="236" hidden="1"/>
    <col min="6922" max="6927" width="16.109375" style="236" hidden="1"/>
    <col min="6928" max="6928" width="6.109375" style="236" hidden="1"/>
    <col min="6929" max="6929" width="3" style="236" hidden="1"/>
    <col min="6930" max="7169" width="8.6640625" style="236" hidden="1"/>
    <col min="7170" max="7175" width="14.88671875" style="236" hidden="1"/>
    <col min="7176" max="7177" width="15.88671875" style="236" hidden="1"/>
    <col min="7178" max="7183" width="16.109375" style="236" hidden="1"/>
    <col min="7184" max="7184" width="6.109375" style="236" hidden="1"/>
    <col min="7185" max="7185" width="3" style="236" hidden="1"/>
    <col min="7186" max="7425" width="8.6640625" style="236" hidden="1"/>
    <col min="7426" max="7431" width="14.88671875" style="236" hidden="1"/>
    <col min="7432" max="7433" width="15.88671875" style="236" hidden="1"/>
    <col min="7434" max="7439" width="16.109375" style="236" hidden="1"/>
    <col min="7440" max="7440" width="6.109375" style="236" hidden="1"/>
    <col min="7441" max="7441" width="3" style="236" hidden="1"/>
    <col min="7442" max="7681" width="8.6640625" style="236" hidden="1"/>
    <col min="7682" max="7687" width="14.88671875" style="236" hidden="1"/>
    <col min="7688" max="7689" width="15.88671875" style="236" hidden="1"/>
    <col min="7690" max="7695" width="16.109375" style="236" hidden="1"/>
    <col min="7696" max="7696" width="6.109375" style="236" hidden="1"/>
    <col min="7697" max="7697" width="3" style="236" hidden="1"/>
    <col min="7698" max="7937" width="8.6640625" style="236" hidden="1"/>
    <col min="7938" max="7943" width="14.88671875" style="236" hidden="1"/>
    <col min="7944" max="7945" width="15.88671875" style="236" hidden="1"/>
    <col min="7946" max="7951" width="16.109375" style="236" hidden="1"/>
    <col min="7952" max="7952" width="6.109375" style="236" hidden="1"/>
    <col min="7953" max="7953" width="3" style="236" hidden="1"/>
    <col min="7954" max="8193" width="8.6640625" style="236" hidden="1"/>
    <col min="8194" max="8199" width="14.88671875" style="236" hidden="1"/>
    <col min="8200" max="8201" width="15.88671875" style="236" hidden="1"/>
    <col min="8202" max="8207" width="16.109375" style="236" hidden="1"/>
    <col min="8208" max="8208" width="6.109375" style="236" hidden="1"/>
    <col min="8209" max="8209" width="3" style="236" hidden="1"/>
    <col min="8210" max="8449" width="8.6640625" style="236" hidden="1"/>
    <col min="8450" max="8455" width="14.88671875" style="236" hidden="1"/>
    <col min="8456" max="8457" width="15.88671875" style="236" hidden="1"/>
    <col min="8458" max="8463" width="16.109375" style="236" hidden="1"/>
    <col min="8464" max="8464" width="6.109375" style="236" hidden="1"/>
    <col min="8465" max="8465" width="3" style="236" hidden="1"/>
    <col min="8466" max="8705" width="8.6640625" style="236" hidden="1"/>
    <col min="8706" max="8711" width="14.88671875" style="236" hidden="1"/>
    <col min="8712" max="8713" width="15.88671875" style="236" hidden="1"/>
    <col min="8714" max="8719" width="16.109375" style="236" hidden="1"/>
    <col min="8720" max="8720" width="6.109375" style="236" hidden="1"/>
    <col min="8721" max="8721" width="3" style="236" hidden="1"/>
    <col min="8722" max="8961" width="8.6640625" style="236" hidden="1"/>
    <col min="8962" max="8967" width="14.88671875" style="236" hidden="1"/>
    <col min="8968" max="8969" width="15.88671875" style="236" hidden="1"/>
    <col min="8970" max="8975" width="16.109375" style="236" hidden="1"/>
    <col min="8976" max="8976" width="6.109375" style="236" hidden="1"/>
    <col min="8977" max="8977" width="3" style="236" hidden="1"/>
    <col min="8978" max="9217" width="8.6640625" style="236" hidden="1"/>
    <col min="9218" max="9223" width="14.88671875" style="236" hidden="1"/>
    <col min="9224" max="9225" width="15.88671875" style="236" hidden="1"/>
    <col min="9226" max="9231" width="16.109375" style="236" hidden="1"/>
    <col min="9232" max="9232" width="6.109375" style="236" hidden="1"/>
    <col min="9233" max="9233" width="3" style="236" hidden="1"/>
    <col min="9234" max="9473" width="8.6640625" style="236" hidden="1"/>
    <col min="9474" max="9479" width="14.88671875" style="236" hidden="1"/>
    <col min="9480" max="9481" width="15.88671875" style="236" hidden="1"/>
    <col min="9482" max="9487" width="16.109375" style="236" hidden="1"/>
    <col min="9488" max="9488" width="6.109375" style="236" hidden="1"/>
    <col min="9489" max="9489" width="3" style="236" hidden="1"/>
    <col min="9490" max="9729" width="8.6640625" style="236" hidden="1"/>
    <col min="9730" max="9735" width="14.88671875" style="236" hidden="1"/>
    <col min="9736" max="9737" width="15.88671875" style="236" hidden="1"/>
    <col min="9738" max="9743" width="16.109375" style="236" hidden="1"/>
    <col min="9744" max="9744" width="6.109375" style="236" hidden="1"/>
    <col min="9745" max="9745" width="3" style="236" hidden="1"/>
    <col min="9746" max="9985" width="8.6640625" style="236" hidden="1"/>
    <col min="9986" max="9991" width="14.88671875" style="236" hidden="1"/>
    <col min="9992" max="9993" width="15.88671875" style="236" hidden="1"/>
    <col min="9994" max="9999" width="16.109375" style="236" hidden="1"/>
    <col min="10000" max="10000" width="6.109375" style="236" hidden="1"/>
    <col min="10001" max="10001" width="3" style="236" hidden="1"/>
    <col min="10002" max="10241" width="8.6640625" style="236" hidden="1"/>
    <col min="10242" max="10247" width="14.88671875" style="236" hidden="1"/>
    <col min="10248" max="10249" width="15.88671875" style="236" hidden="1"/>
    <col min="10250" max="10255" width="16.109375" style="236" hidden="1"/>
    <col min="10256" max="10256" width="6.109375" style="236" hidden="1"/>
    <col min="10257" max="10257" width="3" style="236" hidden="1"/>
    <col min="10258" max="10497" width="8.6640625" style="236" hidden="1"/>
    <col min="10498" max="10503" width="14.88671875" style="236" hidden="1"/>
    <col min="10504" max="10505" width="15.88671875" style="236" hidden="1"/>
    <col min="10506" max="10511" width="16.109375" style="236" hidden="1"/>
    <col min="10512" max="10512" width="6.109375" style="236" hidden="1"/>
    <col min="10513" max="10513" width="3" style="236" hidden="1"/>
    <col min="10514" max="10753" width="8.6640625" style="236" hidden="1"/>
    <col min="10754" max="10759" width="14.88671875" style="236" hidden="1"/>
    <col min="10760" max="10761" width="15.88671875" style="236" hidden="1"/>
    <col min="10762" max="10767" width="16.109375" style="236" hidden="1"/>
    <col min="10768" max="10768" width="6.109375" style="236" hidden="1"/>
    <col min="10769" max="10769" width="3" style="236" hidden="1"/>
    <col min="10770" max="11009" width="8.6640625" style="236" hidden="1"/>
    <col min="11010" max="11015" width="14.88671875" style="236" hidden="1"/>
    <col min="11016" max="11017" width="15.88671875" style="236" hidden="1"/>
    <col min="11018" max="11023" width="16.109375" style="236" hidden="1"/>
    <col min="11024" max="11024" width="6.109375" style="236" hidden="1"/>
    <col min="11025" max="11025" width="3" style="236" hidden="1"/>
    <col min="11026" max="11265" width="8.6640625" style="236" hidden="1"/>
    <col min="11266" max="11271" width="14.88671875" style="236" hidden="1"/>
    <col min="11272" max="11273" width="15.88671875" style="236" hidden="1"/>
    <col min="11274" max="11279" width="16.109375" style="236" hidden="1"/>
    <col min="11280" max="11280" width="6.109375" style="236" hidden="1"/>
    <col min="11281" max="11281" width="3" style="236" hidden="1"/>
    <col min="11282" max="11521" width="8.6640625" style="236" hidden="1"/>
    <col min="11522" max="11527" width="14.88671875" style="236" hidden="1"/>
    <col min="11528" max="11529" width="15.88671875" style="236" hidden="1"/>
    <col min="11530" max="11535" width="16.109375" style="236" hidden="1"/>
    <col min="11536" max="11536" width="6.109375" style="236" hidden="1"/>
    <col min="11537" max="11537" width="3" style="236" hidden="1"/>
    <col min="11538" max="11777" width="8.6640625" style="236" hidden="1"/>
    <col min="11778" max="11783" width="14.88671875" style="236" hidden="1"/>
    <col min="11784" max="11785" width="15.88671875" style="236" hidden="1"/>
    <col min="11786" max="11791" width="16.109375" style="236" hidden="1"/>
    <col min="11792" max="11792" width="6.109375" style="236" hidden="1"/>
    <col min="11793" max="11793" width="3" style="236" hidden="1"/>
    <col min="11794" max="12033" width="8.6640625" style="236" hidden="1"/>
    <col min="12034" max="12039" width="14.88671875" style="236" hidden="1"/>
    <col min="12040" max="12041" width="15.88671875" style="236" hidden="1"/>
    <col min="12042" max="12047" width="16.109375" style="236" hidden="1"/>
    <col min="12048" max="12048" width="6.109375" style="236" hidden="1"/>
    <col min="12049" max="12049" width="3" style="236" hidden="1"/>
    <col min="12050" max="12289" width="8.6640625" style="236" hidden="1"/>
    <col min="12290" max="12295" width="14.88671875" style="236" hidden="1"/>
    <col min="12296" max="12297" width="15.88671875" style="236" hidden="1"/>
    <col min="12298" max="12303" width="16.109375" style="236" hidden="1"/>
    <col min="12304" max="12304" width="6.109375" style="236" hidden="1"/>
    <col min="12305" max="12305" width="3" style="236" hidden="1"/>
    <col min="12306" max="12545" width="8.6640625" style="236" hidden="1"/>
    <col min="12546" max="12551" width="14.88671875" style="236" hidden="1"/>
    <col min="12552" max="12553" width="15.88671875" style="236" hidden="1"/>
    <col min="12554" max="12559" width="16.109375" style="236" hidden="1"/>
    <col min="12560" max="12560" width="6.109375" style="236" hidden="1"/>
    <col min="12561" max="12561" width="3" style="236" hidden="1"/>
    <col min="12562" max="12801" width="8.6640625" style="236" hidden="1"/>
    <col min="12802" max="12807" width="14.88671875" style="236" hidden="1"/>
    <col min="12808" max="12809" width="15.88671875" style="236" hidden="1"/>
    <col min="12810" max="12815" width="16.109375" style="236" hidden="1"/>
    <col min="12816" max="12816" width="6.109375" style="236" hidden="1"/>
    <col min="12817" max="12817" width="3" style="236" hidden="1"/>
    <col min="12818" max="13057" width="8.6640625" style="236" hidden="1"/>
    <col min="13058" max="13063" width="14.88671875" style="236" hidden="1"/>
    <col min="13064" max="13065" width="15.88671875" style="236" hidden="1"/>
    <col min="13066" max="13071" width="16.109375" style="236" hidden="1"/>
    <col min="13072" max="13072" width="6.109375" style="236" hidden="1"/>
    <col min="13073" max="13073" width="3" style="236" hidden="1"/>
    <col min="13074" max="13313" width="8.6640625" style="236" hidden="1"/>
    <col min="13314" max="13319" width="14.88671875" style="236" hidden="1"/>
    <col min="13320" max="13321" width="15.88671875" style="236" hidden="1"/>
    <col min="13322" max="13327" width="16.109375" style="236" hidden="1"/>
    <col min="13328" max="13328" width="6.109375" style="236" hidden="1"/>
    <col min="13329" max="13329" width="3" style="236" hidden="1"/>
    <col min="13330" max="13569" width="8.6640625" style="236" hidden="1"/>
    <col min="13570" max="13575" width="14.88671875" style="236" hidden="1"/>
    <col min="13576" max="13577" width="15.88671875" style="236" hidden="1"/>
    <col min="13578" max="13583" width="16.109375" style="236" hidden="1"/>
    <col min="13584" max="13584" width="6.109375" style="236" hidden="1"/>
    <col min="13585" max="13585" width="3" style="236" hidden="1"/>
    <col min="13586" max="13825" width="8.6640625" style="236" hidden="1"/>
    <col min="13826" max="13831" width="14.88671875" style="236" hidden="1"/>
    <col min="13832" max="13833" width="15.88671875" style="236" hidden="1"/>
    <col min="13834" max="13839" width="16.109375" style="236" hidden="1"/>
    <col min="13840" max="13840" width="6.109375" style="236" hidden="1"/>
    <col min="13841" max="13841" width="3" style="236" hidden="1"/>
    <col min="13842" max="14081" width="8.6640625" style="236" hidden="1"/>
    <col min="14082" max="14087" width="14.88671875" style="236" hidden="1"/>
    <col min="14088" max="14089" width="15.88671875" style="236" hidden="1"/>
    <col min="14090" max="14095" width="16.109375" style="236" hidden="1"/>
    <col min="14096" max="14096" width="6.109375" style="236" hidden="1"/>
    <col min="14097" max="14097" width="3" style="236" hidden="1"/>
    <col min="14098" max="14337" width="8.6640625" style="236" hidden="1"/>
    <col min="14338" max="14343" width="14.88671875" style="236" hidden="1"/>
    <col min="14344" max="14345" width="15.88671875" style="236" hidden="1"/>
    <col min="14346" max="14351" width="16.109375" style="236" hidden="1"/>
    <col min="14352" max="14352" width="6.109375" style="236" hidden="1"/>
    <col min="14353" max="14353" width="3" style="236" hidden="1"/>
    <col min="14354" max="14593" width="8.6640625" style="236" hidden="1"/>
    <col min="14594" max="14599" width="14.88671875" style="236" hidden="1"/>
    <col min="14600" max="14601" width="15.88671875" style="236" hidden="1"/>
    <col min="14602" max="14607" width="16.109375" style="236" hidden="1"/>
    <col min="14608" max="14608" width="6.109375" style="236" hidden="1"/>
    <col min="14609" max="14609" width="3" style="236" hidden="1"/>
    <col min="14610" max="14849" width="8.6640625" style="236" hidden="1"/>
    <col min="14850" max="14855" width="14.88671875" style="236" hidden="1"/>
    <col min="14856" max="14857" width="15.88671875" style="236" hidden="1"/>
    <col min="14858" max="14863" width="16.109375" style="236" hidden="1"/>
    <col min="14864" max="14864" width="6.109375" style="236" hidden="1"/>
    <col min="14865" max="14865" width="3" style="236" hidden="1"/>
    <col min="14866" max="15105" width="8.6640625" style="236" hidden="1"/>
    <col min="15106" max="15111" width="14.88671875" style="236" hidden="1"/>
    <col min="15112" max="15113" width="15.88671875" style="236" hidden="1"/>
    <col min="15114" max="15119" width="16.109375" style="236" hidden="1"/>
    <col min="15120" max="15120" width="6.109375" style="236" hidden="1"/>
    <col min="15121" max="15121" width="3" style="236" hidden="1"/>
    <col min="15122" max="15361" width="8.6640625" style="236" hidden="1"/>
    <col min="15362" max="15367" width="14.88671875" style="236" hidden="1"/>
    <col min="15368" max="15369" width="15.88671875" style="236" hidden="1"/>
    <col min="15370" max="15375" width="16.109375" style="236" hidden="1"/>
    <col min="15376" max="15376" width="6.109375" style="236" hidden="1"/>
    <col min="15377" max="15377" width="3" style="236" hidden="1"/>
    <col min="15378" max="15617" width="8.6640625" style="236" hidden="1"/>
    <col min="15618" max="15623" width="14.88671875" style="236" hidden="1"/>
    <col min="15624" max="15625" width="15.88671875" style="236" hidden="1"/>
    <col min="15626" max="15631" width="16.109375" style="236" hidden="1"/>
    <col min="15632" max="15632" width="6.109375" style="236" hidden="1"/>
    <col min="15633" max="15633" width="3" style="236" hidden="1"/>
    <col min="15634" max="15873" width="8.6640625" style="236" hidden="1"/>
    <col min="15874" max="15879" width="14.88671875" style="236" hidden="1"/>
    <col min="15880" max="15881" width="15.88671875" style="236" hidden="1"/>
    <col min="15882" max="15887" width="16.109375" style="236" hidden="1"/>
    <col min="15888" max="15888" width="6.109375" style="236" hidden="1"/>
    <col min="15889" max="15889" width="3" style="236" hidden="1"/>
    <col min="15890" max="16129" width="8.6640625" style="236" hidden="1"/>
    <col min="16130" max="16135" width="14.88671875" style="236" hidden="1"/>
    <col min="16136" max="16137" width="15.88671875" style="236" hidden="1"/>
    <col min="16138" max="16143" width="16.109375" style="236" hidden="1"/>
    <col min="16144" max="16144" width="6.109375" style="236" hidden="1"/>
    <col min="16145" max="16145" width="3" style="236" hidden="1"/>
    <col min="16146" max="16384" width="8.6640625" style="236" hidden="1"/>
  </cols>
  <sheetData>
    <row r="1" spans="1:51" ht="42.75" customHeight="1">
      <c r="A1" s="403"/>
      <c r="B1" s="402"/>
      <c r="C1" s="386"/>
      <c r="D1" s="386"/>
      <c r="E1" s="386"/>
      <c r="F1" s="386"/>
      <c r="G1" s="386"/>
      <c r="H1" s="386"/>
      <c r="I1" s="386"/>
      <c r="J1" s="386"/>
      <c r="K1" s="386"/>
      <c r="L1" s="386"/>
      <c r="M1" s="386"/>
      <c r="N1" s="386"/>
      <c r="O1" s="386"/>
      <c r="P1" s="384"/>
      <c r="Q1" s="384"/>
    </row>
    <row r="2" spans="1:51" ht="25.5" customHeight="1">
      <c r="A2" s="400"/>
      <c r="B2" s="386"/>
      <c r="C2" s="400"/>
      <c r="D2" s="386"/>
      <c r="E2" s="386"/>
      <c r="F2" s="386"/>
      <c r="G2" s="386"/>
      <c r="H2" s="386"/>
      <c r="I2" s="386"/>
      <c r="J2" s="386"/>
      <c r="K2" s="386"/>
      <c r="L2" s="386"/>
      <c r="M2" s="386"/>
      <c r="N2" s="386"/>
      <c r="O2" s="386"/>
      <c r="P2" s="384"/>
      <c r="Q2" s="384"/>
    </row>
    <row r="3" spans="1:51" ht="25.5" customHeight="1">
      <c r="A3" s="400"/>
      <c r="B3" s="386"/>
      <c r="C3" s="400"/>
      <c r="D3" s="386"/>
      <c r="E3" s="386"/>
      <c r="F3" s="386"/>
      <c r="G3" s="386"/>
      <c r="H3" s="386"/>
      <c r="I3" s="386"/>
      <c r="J3" s="386"/>
      <c r="K3" s="386"/>
      <c r="L3" s="386"/>
      <c r="M3" s="386"/>
      <c r="N3" s="386"/>
      <c r="O3" s="386"/>
      <c r="P3" s="384"/>
      <c r="Q3" s="384"/>
    </row>
    <row r="4" spans="1:51" s="398" customFormat="1" ht="13.2">
      <c r="A4" s="400"/>
      <c r="B4" s="400"/>
      <c r="C4" s="400"/>
      <c r="D4" s="400"/>
      <c r="E4" s="400"/>
      <c r="F4" s="400"/>
      <c r="G4" s="400"/>
      <c r="H4" s="400"/>
      <c r="I4" s="400"/>
      <c r="J4" s="400"/>
      <c r="K4" s="400"/>
      <c r="L4" s="400"/>
      <c r="M4" s="400"/>
      <c r="N4" s="400"/>
      <c r="O4" s="400"/>
      <c r="P4" s="400"/>
      <c r="Q4" s="400"/>
      <c r="R4" s="399"/>
      <c r="S4" s="399"/>
      <c r="T4" s="399"/>
      <c r="U4" s="399"/>
      <c r="V4" s="399"/>
      <c r="W4" s="399"/>
      <c r="X4" s="399"/>
      <c r="Y4" s="399"/>
      <c r="Z4" s="399"/>
      <c r="AA4" s="399"/>
      <c r="AB4" s="399"/>
      <c r="AC4" s="399"/>
      <c r="AD4" s="399"/>
      <c r="AE4" s="399"/>
      <c r="AF4" s="399"/>
      <c r="AG4" s="399"/>
      <c r="AH4" s="399"/>
      <c r="AI4" s="399"/>
    </row>
    <row r="5" spans="1:51" s="398" customFormat="1" ht="13.2">
      <c r="A5" s="400"/>
      <c r="B5" s="400"/>
      <c r="C5" s="400"/>
      <c r="D5" s="400"/>
      <c r="E5" s="400"/>
      <c r="F5" s="401"/>
      <c r="G5" s="400"/>
      <c r="H5" s="400"/>
      <c r="I5" s="400"/>
      <c r="J5" s="400"/>
      <c r="K5" s="400"/>
      <c r="L5" s="400"/>
      <c r="M5" s="400"/>
      <c r="N5" s="400"/>
      <c r="O5" s="400"/>
      <c r="P5" s="400"/>
      <c r="Q5" s="400"/>
      <c r="R5" s="399"/>
      <c r="S5" s="399"/>
      <c r="T5" s="399"/>
      <c r="U5" s="399"/>
      <c r="V5" s="399"/>
      <c r="W5" s="399"/>
      <c r="X5" s="399"/>
      <c r="Y5" s="399"/>
      <c r="Z5" s="399"/>
      <c r="AA5" s="399"/>
      <c r="AB5" s="399"/>
      <c r="AC5" s="399"/>
      <c r="AD5" s="399"/>
      <c r="AE5" s="399"/>
      <c r="AF5" s="399"/>
      <c r="AG5" s="399"/>
      <c r="AH5" s="399"/>
      <c r="AI5" s="399"/>
    </row>
    <row r="6" spans="1:51" s="398" customFormat="1" ht="13.2">
      <c r="A6" s="400"/>
      <c r="B6" s="400"/>
      <c r="C6" s="400"/>
      <c r="D6" s="400"/>
      <c r="E6" s="400"/>
      <c r="F6" s="400"/>
      <c r="G6" s="400"/>
      <c r="H6" s="400"/>
      <c r="I6" s="400"/>
      <c r="J6" s="400"/>
      <c r="K6" s="400"/>
      <c r="L6" s="400"/>
      <c r="M6" s="400"/>
      <c r="N6" s="400"/>
      <c r="O6" s="400"/>
      <c r="P6" s="400"/>
      <c r="Q6" s="400"/>
      <c r="R6" s="399"/>
      <c r="S6" s="399"/>
      <c r="T6" s="399"/>
      <c r="U6" s="399"/>
      <c r="V6" s="399"/>
      <c r="W6" s="399"/>
      <c r="X6" s="399"/>
      <c r="Y6" s="399"/>
      <c r="Z6" s="399"/>
      <c r="AA6" s="399"/>
      <c r="AB6" s="399"/>
      <c r="AC6" s="399"/>
      <c r="AD6" s="399"/>
      <c r="AE6" s="399"/>
      <c r="AF6" s="399"/>
      <c r="AG6" s="399"/>
      <c r="AH6" s="399"/>
      <c r="AI6" s="399"/>
    </row>
    <row r="7" spans="1:51" s="398" customFormat="1" ht="13.2">
      <c r="A7" s="400"/>
      <c r="B7" s="400"/>
      <c r="C7" s="400"/>
      <c r="D7" s="400"/>
      <c r="E7" s="400"/>
      <c r="F7" s="400"/>
      <c r="G7" s="400"/>
      <c r="H7" s="400"/>
      <c r="I7" s="400"/>
      <c r="J7" s="400"/>
      <c r="K7" s="400"/>
      <c r="L7" s="400"/>
      <c r="M7" s="400"/>
      <c r="N7" s="400"/>
      <c r="O7" s="400"/>
      <c r="P7" s="400"/>
      <c r="Q7" s="400"/>
      <c r="R7" s="399"/>
      <c r="S7" s="399"/>
      <c r="T7" s="399"/>
      <c r="U7" s="399"/>
      <c r="V7" s="399"/>
      <c r="W7" s="399"/>
      <c r="X7" s="399"/>
      <c r="Y7" s="399"/>
      <c r="Z7" s="399"/>
      <c r="AA7" s="399"/>
      <c r="AB7" s="399"/>
      <c r="AC7" s="399"/>
      <c r="AD7" s="399"/>
      <c r="AE7" s="399"/>
      <c r="AF7" s="399"/>
      <c r="AG7" s="399"/>
      <c r="AH7" s="399"/>
      <c r="AI7" s="399"/>
    </row>
    <row r="8" spans="1:51" s="398" customFormat="1" ht="13.2">
      <c r="A8" s="400"/>
      <c r="B8" s="400"/>
      <c r="C8" s="400"/>
      <c r="D8" s="400"/>
      <c r="E8" s="400"/>
      <c r="F8" s="400"/>
      <c r="G8" s="400"/>
      <c r="H8" s="400"/>
      <c r="I8" s="400"/>
      <c r="J8" s="400"/>
      <c r="K8" s="400"/>
      <c r="L8" s="400"/>
      <c r="M8" s="400"/>
      <c r="N8" s="400"/>
      <c r="O8" s="400"/>
      <c r="P8" s="400"/>
      <c r="Q8" s="400"/>
      <c r="R8" s="399"/>
      <c r="S8" s="399"/>
      <c r="T8" s="399"/>
      <c r="U8" s="399"/>
      <c r="V8" s="399"/>
      <c r="W8" s="399"/>
      <c r="X8" s="399"/>
      <c r="Y8" s="399"/>
      <c r="Z8" s="399"/>
      <c r="AA8" s="399"/>
      <c r="AB8" s="399"/>
      <c r="AC8" s="399"/>
      <c r="AD8" s="399"/>
      <c r="AE8" s="399"/>
      <c r="AF8" s="399"/>
      <c r="AG8" s="399"/>
      <c r="AH8" s="399"/>
      <c r="AI8" s="399"/>
    </row>
    <row r="9" spans="1:51" s="398" customFormat="1" ht="13.2">
      <c r="A9" s="400"/>
      <c r="B9" s="400"/>
      <c r="C9" s="400"/>
      <c r="D9" s="400"/>
      <c r="E9" s="400"/>
      <c r="F9" s="400"/>
      <c r="G9" s="400"/>
      <c r="H9" s="400"/>
      <c r="I9" s="400"/>
      <c r="J9" s="400"/>
      <c r="K9" s="400"/>
      <c r="L9" s="400"/>
      <c r="M9" s="400"/>
      <c r="N9" s="400"/>
      <c r="O9" s="400"/>
      <c r="P9" s="400"/>
      <c r="Q9" s="400"/>
      <c r="R9" s="399"/>
      <c r="S9" s="399"/>
      <c r="T9" s="399"/>
      <c r="U9" s="399"/>
      <c r="V9" s="399"/>
      <c r="W9" s="399"/>
      <c r="X9" s="399"/>
      <c r="Y9" s="399"/>
      <c r="Z9" s="399"/>
      <c r="AA9" s="399"/>
      <c r="AB9" s="399"/>
      <c r="AC9" s="399"/>
      <c r="AD9" s="399"/>
      <c r="AE9" s="399"/>
      <c r="AF9" s="399"/>
      <c r="AG9" s="399"/>
      <c r="AH9" s="399"/>
      <c r="AI9" s="399"/>
    </row>
    <row r="10" spans="1:51" s="398" customFormat="1" ht="13.2">
      <c r="A10" s="400"/>
      <c r="B10" s="400"/>
      <c r="C10" s="400"/>
      <c r="D10" s="400"/>
      <c r="E10" s="400"/>
      <c r="F10" s="400"/>
      <c r="G10" s="400"/>
      <c r="H10" s="400"/>
      <c r="I10" s="400"/>
      <c r="J10" s="400"/>
      <c r="K10" s="400"/>
      <c r="L10" s="400"/>
      <c r="M10" s="400"/>
      <c r="N10" s="400"/>
      <c r="O10" s="400"/>
      <c r="P10" s="400"/>
      <c r="Q10" s="400"/>
      <c r="R10" s="399"/>
      <c r="S10" s="399"/>
      <c r="T10" s="399"/>
      <c r="U10" s="399"/>
      <c r="V10" s="399"/>
      <c r="W10" s="399"/>
      <c r="X10" s="399"/>
      <c r="Y10" s="399"/>
      <c r="Z10" s="399"/>
      <c r="AA10" s="399"/>
      <c r="AB10" s="399"/>
      <c r="AC10" s="399"/>
      <c r="AD10" s="399"/>
      <c r="AE10" s="399"/>
      <c r="AF10" s="399"/>
      <c r="AG10" s="399"/>
      <c r="AH10" s="399"/>
      <c r="AI10" s="399"/>
      <c r="AY10" s="398" t="s">
        <v>573</v>
      </c>
    </row>
    <row r="11" spans="1:51" s="398" customFormat="1" ht="13.2">
      <c r="A11" s="400"/>
      <c r="B11" s="400"/>
      <c r="C11" s="400"/>
      <c r="D11" s="400"/>
      <c r="E11" s="400"/>
      <c r="F11" s="400"/>
      <c r="G11" s="400"/>
      <c r="H11" s="400"/>
      <c r="I11" s="400"/>
      <c r="J11" s="400"/>
      <c r="K11" s="400"/>
      <c r="L11" s="400"/>
      <c r="M11" s="400"/>
      <c r="N11" s="400"/>
      <c r="O11" s="400"/>
      <c r="P11" s="400"/>
      <c r="Q11" s="400"/>
      <c r="R11" s="399"/>
      <c r="S11" s="399"/>
      <c r="T11" s="399"/>
      <c r="U11" s="399"/>
      <c r="V11" s="399"/>
      <c r="W11" s="399"/>
      <c r="X11" s="399"/>
      <c r="Y11" s="399"/>
      <c r="Z11" s="399"/>
      <c r="AA11" s="399"/>
      <c r="AB11" s="399"/>
      <c r="AC11" s="399"/>
      <c r="AD11" s="399"/>
      <c r="AE11" s="399"/>
      <c r="AF11" s="399"/>
      <c r="AG11" s="399"/>
      <c r="AH11" s="399"/>
      <c r="AI11" s="399"/>
    </row>
    <row r="12" spans="1:51" s="398" customFormat="1" ht="13.2">
      <c r="A12" s="400"/>
      <c r="B12" s="400"/>
      <c r="C12" s="400"/>
      <c r="D12" s="400"/>
      <c r="E12" s="400"/>
      <c r="F12" s="400"/>
      <c r="G12" s="400"/>
      <c r="H12" s="400"/>
      <c r="I12" s="400"/>
      <c r="J12" s="400"/>
      <c r="K12" s="400"/>
      <c r="L12" s="400"/>
      <c r="M12" s="400"/>
      <c r="N12" s="400"/>
      <c r="O12" s="400"/>
      <c r="P12" s="400"/>
      <c r="Q12" s="400"/>
      <c r="R12" s="399"/>
      <c r="S12" s="399"/>
      <c r="T12" s="399"/>
      <c r="U12" s="399"/>
      <c r="V12" s="399"/>
      <c r="W12" s="399"/>
      <c r="X12" s="399"/>
      <c r="Y12" s="399"/>
      <c r="Z12" s="399"/>
      <c r="AA12" s="399"/>
      <c r="AB12" s="399"/>
      <c r="AC12" s="399"/>
      <c r="AD12" s="399"/>
      <c r="AE12" s="399"/>
      <c r="AF12" s="399"/>
      <c r="AG12" s="399"/>
      <c r="AH12" s="399"/>
      <c r="AI12" s="399"/>
      <c r="AY12" s="398" t="s">
        <v>573</v>
      </c>
    </row>
    <row r="13" spans="1:51" s="398" customFormat="1" ht="13.2">
      <c r="A13" s="400"/>
      <c r="B13" s="400"/>
      <c r="C13" s="400"/>
      <c r="D13" s="400"/>
      <c r="E13" s="400"/>
      <c r="F13" s="400"/>
      <c r="G13" s="400"/>
      <c r="H13" s="400"/>
      <c r="I13" s="400"/>
      <c r="J13" s="400"/>
      <c r="K13" s="400"/>
      <c r="L13" s="400"/>
      <c r="M13" s="400"/>
      <c r="N13" s="400"/>
      <c r="O13" s="400"/>
      <c r="P13" s="400"/>
      <c r="Q13" s="400"/>
      <c r="R13" s="399"/>
      <c r="S13" s="399"/>
      <c r="T13" s="399"/>
      <c r="U13" s="399"/>
      <c r="V13" s="399"/>
      <c r="W13" s="399"/>
      <c r="X13" s="399"/>
      <c r="Y13" s="399"/>
      <c r="Z13" s="399"/>
      <c r="AA13" s="399"/>
      <c r="AB13" s="399"/>
      <c r="AC13" s="399"/>
      <c r="AD13" s="399"/>
      <c r="AE13" s="399"/>
      <c r="AF13" s="399"/>
      <c r="AG13" s="399"/>
      <c r="AH13" s="399"/>
      <c r="AI13" s="399"/>
    </row>
    <row r="14" spans="1:51" s="398" customFormat="1" ht="13.2">
      <c r="A14" s="400"/>
      <c r="B14" s="400"/>
      <c r="C14" s="400"/>
      <c r="D14" s="400"/>
      <c r="E14" s="400"/>
      <c r="F14" s="400"/>
      <c r="G14" s="400"/>
      <c r="H14" s="400"/>
      <c r="I14" s="400"/>
      <c r="J14" s="400"/>
      <c r="K14" s="400"/>
      <c r="L14" s="400"/>
      <c r="M14" s="400"/>
      <c r="N14" s="400"/>
      <c r="O14" s="400"/>
      <c r="P14" s="400"/>
      <c r="Q14" s="400"/>
      <c r="R14" s="399"/>
      <c r="S14" s="399"/>
      <c r="T14" s="399"/>
      <c r="U14" s="399"/>
      <c r="V14" s="399"/>
      <c r="W14" s="399"/>
      <c r="X14" s="399"/>
      <c r="Y14" s="399"/>
      <c r="Z14" s="399"/>
      <c r="AA14" s="399"/>
      <c r="AB14" s="399"/>
      <c r="AC14" s="399"/>
      <c r="AD14" s="399"/>
      <c r="AE14" s="399"/>
      <c r="AF14" s="399"/>
      <c r="AG14" s="399"/>
      <c r="AH14" s="399"/>
      <c r="AI14" s="399"/>
    </row>
    <row r="15" spans="1:51" s="398" customFormat="1" ht="13.2">
      <c r="A15" s="386"/>
      <c r="B15" s="400"/>
      <c r="C15" s="400"/>
      <c r="D15" s="400"/>
      <c r="E15" s="400"/>
      <c r="F15" s="400"/>
      <c r="G15" s="400"/>
      <c r="H15" s="400"/>
      <c r="I15" s="400"/>
      <c r="J15" s="400"/>
      <c r="K15" s="400"/>
      <c r="L15" s="400"/>
      <c r="M15" s="400"/>
      <c r="N15" s="400"/>
      <c r="O15" s="400"/>
      <c r="P15" s="400"/>
      <c r="Q15" s="400"/>
      <c r="R15" s="399"/>
      <c r="S15" s="399"/>
      <c r="T15" s="399"/>
      <c r="U15" s="399"/>
      <c r="V15" s="399"/>
      <c r="W15" s="399"/>
      <c r="X15" s="399"/>
      <c r="Y15" s="399"/>
      <c r="Z15" s="399"/>
      <c r="AA15" s="399"/>
      <c r="AB15" s="399"/>
      <c r="AC15" s="399"/>
      <c r="AD15" s="399"/>
      <c r="AE15" s="399"/>
      <c r="AF15" s="399"/>
      <c r="AG15" s="399"/>
      <c r="AH15" s="399"/>
      <c r="AI15" s="399"/>
    </row>
    <row r="16" spans="1:51" s="398" customFormat="1" ht="13.2">
      <c r="A16" s="386"/>
      <c r="B16" s="400"/>
      <c r="C16" s="400"/>
      <c r="D16" s="400"/>
      <c r="E16" s="400"/>
      <c r="F16" s="400"/>
      <c r="G16" s="400"/>
      <c r="H16" s="400"/>
      <c r="I16" s="400"/>
      <c r="J16" s="400"/>
      <c r="K16" s="400"/>
      <c r="L16" s="400"/>
      <c r="M16" s="400"/>
      <c r="N16" s="400"/>
      <c r="O16" s="400"/>
      <c r="P16" s="400"/>
      <c r="Q16" s="400"/>
      <c r="R16" s="399"/>
      <c r="S16" s="399"/>
      <c r="T16" s="399"/>
      <c r="U16" s="399"/>
      <c r="V16" s="399"/>
      <c r="W16" s="399"/>
      <c r="X16" s="399"/>
      <c r="Y16" s="399"/>
      <c r="Z16" s="399"/>
      <c r="AA16" s="399"/>
      <c r="AB16" s="399"/>
      <c r="AC16" s="399"/>
      <c r="AD16" s="399"/>
      <c r="AE16" s="399"/>
      <c r="AF16" s="399"/>
      <c r="AG16" s="399"/>
      <c r="AH16" s="399"/>
      <c r="AI16" s="399"/>
    </row>
    <row r="17" spans="1:259" s="398" customFormat="1" ht="13.2">
      <c r="A17" s="386"/>
      <c r="B17" s="400"/>
      <c r="C17" s="400"/>
      <c r="D17" s="400"/>
      <c r="E17" s="400"/>
      <c r="F17" s="400"/>
      <c r="G17" s="400"/>
      <c r="H17" s="400"/>
      <c r="I17" s="400"/>
      <c r="J17" s="400"/>
      <c r="K17" s="400"/>
      <c r="L17" s="400"/>
      <c r="M17" s="400"/>
      <c r="N17" s="400"/>
      <c r="O17" s="400"/>
      <c r="P17" s="400"/>
      <c r="Q17" s="400"/>
      <c r="R17" s="399"/>
      <c r="S17" s="399"/>
      <c r="T17" s="399"/>
      <c r="U17" s="399"/>
      <c r="V17" s="399"/>
      <c r="W17" s="399"/>
      <c r="X17" s="399"/>
      <c r="Y17" s="399"/>
      <c r="Z17" s="399"/>
      <c r="AA17" s="399"/>
      <c r="AB17" s="399"/>
      <c r="AC17" s="399"/>
      <c r="AD17" s="399"/>
      <c r="AE17" s="399"/>
      <c r="AF17" s="399"/>
      <c r="AG17" s="399"/>
      <c r="AH17" s="399"/>
      <c r="AI17" s="399"/>
    </row>
    <row r="18" spans="1:259" s="398" customFormat="1" ht="13.2">
      <c r="A18" s="386"/>
      <c r="B18" s="400"/>
      <c r="C18" s="400"/>
      <c r="D18" s="400"/>
      <c r="E18" s="400"/>
      <c r="F18" s="400"/>
      <c r="G18" s="400"/>
      <c r="H18" s="400"/>
      <c r="I18" s="400"/>
      <c r="J18" s="400"/>
      <c r="K18" s="400"/>
      <c r="L18" s="400"/>
      <c r="M18" s="400"/>
      <c r="N18" s="400"/>
      <c r="O18" s="400"/>
      <c r="P18" s="400"/>
      <c r="Q18" s="400"/>
      <c r="R18" s="399"/>
      <c r="S18" s="399"/>
      <c r="T18" s="399"/>
      <c r="U18" s="399"/>
      <c r="V18" s="399"/>
      <c r="W18" s="399"/>
      <c r="X18" s="399"/>
      <c r="Y18" s="399"/>
      <c r="Z18" s="399"/>
      <c r="AA18" s="399"/>
      <c r="AB18" s="399"/>
      <c r="AC18" s="399"/>
      <c r="AD18" s="399"/>
      <c r="AE18" s="399"/>
      <c r="AF18" s="399"/>
      <c r="AG18" s="399"/>
      <c r="AH18" s="399"/>
      <c r="AI18" s="399"/>
    </row>
    <row r="19" spans="1:259" ht="13.2">
      <c r="A19" s="386"/>
      <c r="B19" s="386"/>
      <c r="C19" s="386"/>
      <c r="D19" s="386"/>
      <c r="E19" s="386"/>
      <c r="F19" s="386"/>
      <c r="G19" s="386"/>
      <c r="H19" s="386"/>
      <c r="I19" s="386"/>
      <c r="J19" s="386"/>
      <c r="K19" s="386"/>
      <c r="L19" s="386"/>
      <c r="M19" s="386"/>
      <c r="N19" s="386"/>
      <c r="O19" s="386"/>
      <c r="P19" s="384"/>
      <c r="Q19" s="384"/>
    </row>
    <row r="20" spans="1:259" ht="13.2">
      <c r="A20" s="386"/>
      <c r="B20" s="386"/>
      <c r="C20" s="386"/>
      <c r="D20" s="386"/>
      <c r="E20" s="386"/>
      <c r="F20" s="386"/>
      <c r="G20" s="386"/>
      <c r="H20" s="386"/>
      <c r="I20" s="386"/>
      <c r="J20" s="386"/>
      <c r="K20" s="386"/>
      <c r="L20" s="386"/>
      <c r="M20" s="386"/>
      <c r="N20" s="386"/>
      <c r="O20" s="386"/>
      <c r="P20" s="384"/>
      <c r="Q20" s="384"/>
    </row>
    <row r="21" spans="1:259" ht="16.2">
      <c r="A21" s="386"/>
      <c r="B21" s="397"/>
      <c r="C21" s="395"/>
      <c r="D21" s="395"/>
      <c r="E21" s="395"/>
      <c r="F21" s="395"/>
      <c r="G21" s="395"/>
      <c r="H21" s="395"/>
      <c r="I21" s="395"/>
      <c r="J21" s="395"/>
      <c r="K21" s="395"/>
      <c r="L21" s="395"/>
      <c r="M21" s="395"/>
      <c r="N21" s="396"/>
      <c r="O21" s="395"/>
      <c r="P21" s="394"/>
      <c r="Q21" s="384"/>
      <c r="IY21" s="393"/>
    </row>
    <row r="22" spans="1:259" ht="16.2">
      <c r="A22" s="386"/>
      <c r="B22" s="387"/>
      <c r="C22" s="386"/>
      <c r="D22" s="386"/>
      <c r="E22" s="386"/>
      <c r="F22" s="386"/>
      <c r="G22" s="386"/>
      <c r="H22" s="386"/>
      <c r="I22" s="386"/>
      <c r="J22" s="386"/>
      <c r="K22" s="386"/>
      <c r="L22" s="386"/>
      <c r="M22" s="386"/>
      <c r="N22" s="386"/>
      <c r="O22" s="386"/>
      <c r="P22" s="391"/>
      <c r="Q22" s="387"/>
      <c r="IY22" s="392"/>
    </row>
    <row r="23" spans="1:259" ht="13.2">
      <c r="A23" s="386"/>
      <c r="B23" s="387"/>
      <c r="C23" s="386"/>
      <c r="D23" s="386"/>
      <c r="E23" s="386"/>
      <c r="F23" s="386"/>
      <c r="G23" s="386"/>
      <c r="H23" s="386"/>
      <c r="I23" s="386"/>
      <c r="J23" s="386"/>
      <c r="K23" s="386"/>
      <c r="L23" s="386"/>
      <c r="M23" s="386"/>
      <c r="N23" s="386"/>
      <c r="O23" s="386"/>
      <c r="P23" s="391"/>
      <c r="Q23" s="387"/>
    </row>
    <row r="24" spans="1:259" ht="13.2">
      <c r="A24" s="386"/>
      <c r="B24" s="387"/>
      <c r="C24" s="386"/>
      <c r="D24" s="386"/>
      <c r="E24" s="386"/>
      <c r="F24" s="386"/>
      <c r="G24" s="386"/>
      <c r="H24" s="386"/>
      <c r="I24" s="386"/>
      <c r="J24" s="386"/>
      <c r="K24" s="386"/>
      <c r="L24" s="386"/>
      <c r="M24" s="386"/>
      <c r="N24" s="386"/>
      <c r="O24" s="386"/>
      <c r="P24" s="391"/>
      <c r="Q24" s="387"/>
    </row>
    <row r="25" spans="1:259" ht="13.2">
      <c r="A25" s="386"/>
      <c r="B25" s="387"/>
      <c r="C25" s="386"/>
      <c r="D25" s="386"/>
      <c r="E25" s="386"/>
      <c r="F25" s="386"/>
      <c r="G25" s="386"/>
      <c r="H25" s="386"/>
      <c r="I25" s="386"/>
      <c r="J25" s="386"/>
      <c r="K25" s="386"/>
      <c r="L25" s="386"/>
      <c r="M25" s="386"/>
      <c r="N25" s="386"/>
      <c r="O25" s="386"/>
      <c r="P25" s="391"/>
      <c r="Q25" s="387"/>
    </row>
    <row r="26" spans="1:259" ht="13.2">
      <c r="A26" s="386"/>
      <c r="B26" s="387"/>
      <c r="C26" s="386"/>
      <c r="D26" s="386"/>
      <c r="E26" s="386"/>
      <c r="F26" s="386"/>
      <c r="G26" s="386"/>
      <c r="H26" s="386"/>
      <c r="I26" s="386"/>
      <c r="J26" s="386"/>
      <c r="K26" s="386"/>
      <c r="L26" s="386"/>
      <c r="M26" s="386"/>
      <c r="N26" s="386"/>
      <c r="O26" s="386"/>
      <c r="P26" s="391"/>
      <c r="Q26" s="387"/>
    </row>
    <row r="27" spans="1:259" ht="13.2">
      <c r="A27" s="386"/>
      <c r="B27" s="387"/>
      <c r="C27" s="386"/>
      <c r="D27" s="386"/>
      <c r="E27" s="386"/>
      <c r="F27" s="386"/>
      <c r="G27" s="386"/>
      <c r="H27" s="386"/>
      <c r="I27" s="386"/>
      <c r="J27" s="386"/>
      <c r="K27" s="386"/>
      <c r="L27" s="386"/>
      <c r="M27" s="386"/>
      <c r="N27" s="386"/>
      <c r="O27" s="386"/>
      <c r="P27" s="391"/>
      <c r="Q27" s="387"/>
    </row>
    <row r="28" spans="1:259" ht="13.2">
      <c r="A28" s="386"/>
      <c r="B28" s="387"/>
      <c r="C28" s="386"/>
      <c r="D28" s="386"/>
      <c r="E28" s="386"/>
      <c r="F28" s="386"/>
      <c r="G28" s="386"/>
      <c r="H28" s="386"/>
      <c r="I28" s="386"/>
      <c r="J28" s="386"/>
      <c r="K28" s="386"/>
      <c r="L28" s="386"/>
      <c r="M28" s="386"/>
      <c r="N28" s="386"/>
      <c r="O28" s="386"/>
      <c r="P28" s="391"/>
      <c r="Q28" s="387"/>
    </row>
    <row r="29" spans="1:259" ht="13.2">
      <c r="A29" s="386"/>
      <c r="B29" s="387"/>
      <c r="C29" s="386"/>
      <c r="D29" s="386"/>
      <c r="E29" s="386"/>
      <c r="F29" s="386"/>
      <c r="G29" s="386"/>
      <c r="H29" s="386"/>
      <c r="I29" s="386"/>
      <c r="J29" s="386"/>
      <c r="K29" s="386"/>
      <c r="L29" s="386"/>
      <c r="M29" s="386"/>
      <c r="N29" s="386"/>
      <c r="O29" s="386"/>
      <c r="P29" s="391"/>
      <c r="Q29" s="387"/>
    </row>
    <row r="30" spans="1:259" ht="13.2">
      <c r="A30" s="386"/>
      <c r="B30" s="387"/>
      <c r="C30" s="386"/>
      <c r="D30" s="386"/>
      <c r="E30" s="386"/>
      <c r="F30" s="386"/>
      <c r="G30" s="386"/>
      <c r="H30" s="386"/>
      <c r="I30" s="386"/>
      <c r="J30" s="386"/>
      <c r="K30" s="386"/>
      <c r="L30" s="386"/>
      <c r="M30" s="386"/>
      <c r="N30" s="386"/>
      <c r="O30" s="386"/>
      <c r="P30" s="391"/>
      <c r="Q30" s="387"/>
    </row>
    <row r="31" spans="1:259" ht="13.2">
      <c r="A31" s="386"/>
      <c r="B31" s="387"/>
      <c r="C31" s="386"/>
      <c r="D31" s="386"/>
      <c r="E31" s="386"/>
      <c r="F31" s="386"/>
      <c r="G31" s="386"/>
      <c r="H31" s="386"/>
      <c r="I31" s="386"/>
      <c r="J31" s="386"/>
      <c r="K31" s="386"/>
      <c r="L31" s="386"/>
      <c r="M31" s="386"/>
      <c r="N31" s="386"/>
      <c r="O31" s="386"/>
      <c r="P31" s="391"/>
      <c r="Q31" s="387"/>
    </row>
    <row r="32" spans="1:259" ht="13.2">
      <c r="A32" s="386"/>
      <c r="B32" s="387"/>
      <c r="C32" s="386"/>
      <c r="D32" s="386"/>
      <c r="E32" s="386"/>
      <c r="F32" s="386"/>
      <c r="G32" s="386"/>
      <c r="H32" s="386"/>
      <c r="I32" s="386"/>
      <c r="J32" s="386"/>
      <c r="K32" s="386"/>
      <c r="L32" s="386"/>
      <c r="M32" s="386"/>
      <c r="N32" s="386"/>
      <c r="O32" s="386"/>
      <c r="P32" s="391"/>
      <c r="Q32" s="387"/>
    </row>
    <row r="33" spans="1:17" ht="13.2">
      <c r="A33" s="386"/>
      <c r="B33" s="387"/>
      <c r="C33" s="386"/>
      <c r="D33" s="386"/>
      <c r="E33" s="386"/>
      <c r="F33" s="386"/>
      <c r="G33" s="386"/>
      <c r="H33" s="386"/>
      <c r="I33" s="386"/>
      <c r="J33" s="386"/>
      <c r="K33" s="386"/>
      <c r="L33" s="386"/>
      <c r="M33" s="386"/>
      <c r="N33" s="386"/>
      <c r="O33" s="386"/>
      <c r="P33" s="391"/>
      <c r="Q33" s="387"/>
    </row>
    <row r="34" spans="1:17" ht="13.2">
      <c r="A34" s="386"/>
      <c r="B34" s="387"/>
      <c r="C34" s="386"/>
      <c r="D34" s="386"/>
      <c r="E34" s="386"/>
      <c r="F34" s="386"/>
      <c r="G34" s="386"/>
      <c r="H34" s="386"/>
      <c r="I34" s="386"/>
      <c r="J34" s="386"/>
      <c r="K34" s="386"/>
      <c r="L34" s="386"/>
      <c r="M34" s="386"/>
      <c r="N34" s="386"/>
      <c r="O34" s="386"/>
      <c r="P34" s="391"/>
      <c r="Q34" s="387"/>
    </row>
    <row r="35" spans="1:17" ht="13.2">
      <c r="A35" s="386"/>
      <c r="B35" s="387"/>
      <c r="C35" s="386"/>
      <c r="D35" s="386"/>
      <c r="E35" s="386"/>
      <c r="F35" s="386"/>
      <c r="G35" s="386"/>
      <c r="H35" s="386"/>
      <c r="I35" s="386"/>
      <c r="J35" s="386"/>
      <c r="K35" s="386"/>
      <c r="L35" s="386"/>
      <c r="M35" s="386"/>
      <c r="N35" s="386"/>
      <c r="O35" s="386"/>
      <c r="P35" s="391"/>
      <c r="Q35" s="387"/>
    </row>
    <row r="36" spans="1:17" ht="13.2">
      <c r="A36" s="386"/>
      <c r="B36" s="387"/>
      <c r="C36" s="386"/>
      <c r="D36" s="386"/>
      <c r="E36" s="386"/>
      <c r="F36" s="386"/>
      <c r="G36" s="386"/>
      <c r="H36" s="386"/>
      <c r="I36" s="386"/>
      <c r="J36" s="386"/>
      <c r="K36" s="386"/>
      <c r="L36" s="386"/>
      <c r="M36" s="386"/>
      <c r="N36" s="386"/>
      <c r="O36" s="386"/>
      <c r="P36" s="391"/>
      <c r="Q36" s="387"/>
    </row>
    <row r="37" spans="1:17" ht="13.2">
      <c r="A37" s="386"/>
      <c r="B37" s="387"/>
      <c r="C37" s="386"/>
      <c r="D37" s="386"/>
      <c r="E37" s="386"/>
      <c r="F37" s="386"/>
      <c r="G37" s="386"/>
      <c r="H37" s="386"/>
      <c r="I37" s="386"/>
      <c r="J37" s="386"/>
      <c r="K37" s="386"/>
      <c r="L37" s="386"/>
      <c r="M37" s="386"/>
      <c r="N37" s="386"/>
      <c r="O37" s="386"/>
      <c r="P37" s="391"/>
      <c r="Q37" s="387"/>
    </row>
    <row r="38" spans="1:17" ht="13.2">
      <c r="A38" s="386"/>
      <c r="B38" s="387"/>
      <c r="C38" s="386"/>
      <c r="D38" s="386"/>
      <c r="E38" s="386"/>
      <c r="F38" s="386"/>
      <c r="G38" s="386"/>
      <c r="H38" s="386"/>
      <c r="I38" s="386"/>
      <c r="J38" s="386"/>
      <c r="K38" s="386"/>
      <c r="L38" s="386"/>
      <c r="M38" s="386"/>
      <c r="N38" s="386"/>
      <c r="O38" s="386"/>
      <c r="P38" s="391"/>
      <c r="Q38" s="387"/>
    </row>
    <row r="39" spans="1:17" ht="13.2">
      <c r="A39" s="386"/>
      <c r="B39" s="390"/>
      <c r="C39" s="389"/>
      <c r="D39" s="389"/>
      <c r="E39" s="389"/>
      <c r="F39" s="389"/>
      <c r="G39" s="389"/>
      <c r="H39" s="389"/>
      <c r="I39" s="389"/>
      <c r="J39" s="389"/>
      <c r="K39" s="389"/>
      <c r="L39" s="389"/>
      <c r="M39" s="389"/>
      <c r="N39" s="389"/>
      <c r="O39" s="389"/>
      <c r="P39" s="388"/>
      <c r="Q39" s="387"/>
    </row>
    <row r="40" spans="1:17" ht="13.2">
      <c r="A40" s="386"/>
      <c r="B40" s="385"/>
      <c r="C40" s="384"/>
      <c r="D40" s="384"/>
      <c r="E40" s="384"/>
      <c r="F40" s="384"/>
      <c r="G40" s="384"/>
      <c r="H40" s="384"/>
      <c r="I40" s="384"/>
      <c r="J40" s="384"/>
      <c r="K40" s="384"/>
      <c r="L40" s="384"/>
      <c r="M40" s="384"/>
      <c r="N40" s="384"/>
      <c r="O40" s="384"/>
      <c r="P40" s="385"/>
      <c r="Q40" s="384"/>
    </row>
    <row r="41" spans="1:17" ht="16.2">
      <c r="B41" s="238" t="s">
        <v>572</v>
      </c>
      <c r="C41" s="239"/>
      <c r="D41" s="239"/>
      <c r="E41" s="239"/>
      <c r="F41" s="239"/>
      <c r="G41" s="239"/>
      <c r="H41" s="239"/>
      <c r="I41" s="239"/>
      <c r="J41" s="239"/>
      <c r="K41" s="239"/>
      <c r="L41" s="239"/>
      <c r="M41" s="239"/>
      <c r="N41" s="239"/>
      <c r="O41" s="239"/>
      <c r="P41" s="240"/>
    </row>
    <row r="42" spans="1:17" ht="13.2">
      <c r="B42" s="241"/>
      <c r="C42" s="237"/>
      <c r="D42" s="237"/>
      <c r="E42" s="237"/>
      <c r="F42" s="237"/>
      <c r="G42" s="383" t="s">
        <v>561</v>
      </c>
      <c r="H42" s="379"/>
      <c r="I42" s="382"/>
      <c r="J42" s="382"/>
      <c r="K42" s="382"/>
      <c r="L42" s="381"/>
      <c r="M42" s="381"/>
      <c r="N42" s="381"/>
      <c r="O42" s="381"/>
    </row>
    <row r="43" spans="1:17" ht="13.2">
      <c r="B43" s="241"/>
      <c r="C43" s="237"/>
      <c r="D43" s="237"/>
      <c r="E43" s="237"/>
      <c r="F43" s="237"/>
      <c r="G43" s="1230" t="s">
        <v>571</v>
      </c>
      <c r="H43" s="1230"/>
      <c r="I43" s="1230"/>
      <c r="J43" s="1230"/>
      <c r="K43" s="1230"/>
      <c r="L43" s="1230"/>
      <c r="M43" s="1230"/>
      <c r="N43" s="1230"/>
      <c r="O43" s="1230"/>
    </row>
    <row r="44" spans="1:17" ht="13.2">
      <c r="B44" s="241"/>
      <c r="C44" s="237"/>
      <c r="D44" s="237"/>
      <c r="E44" s="237"/>
      <c r="F44" s="237"/>
      <c r="G44" s="1230"/>
      <c r="H44" s="1230"/>
      <c r="I44" s="1230"/>
      <c r="J44" s="1230"/>
      <c r="K44" s="1230"/>
      <c r="L44" s="1230"/>
      <c r="M44" s="1230"/>
      <c r="N44" s="1230"/>
      <c r="O44" s="1230"/>
    </row>
    <row r="45" spans="1:17" ht="13.2">
      <c r="B45" s="241"/>
      <c r="C45" s="237"/>
      <c r="D45" s="237"/>
      <c r="E45" s="237"/>
      <c r="F45" s="237"/>
      <c r="G45" s="1230"/>
      <c r="H45" s="1230"/>
      <c r="I45" s="1230"/>
      <c r="J45" s="1230"/>
      <c r="K45" s="1230"/>
      <c r="L45" s="1230"/>
      <c r="M45" s="1230"/>
      <c r="N45" s="1230"/>
      <c r="O45" s="1230"/>
    </row>
    <row r="46" spans="1:17" ht="13.2">
      <c r="B46" s="241"/>
      <c r="C46" s="237"/>
      <c r="D46" s="237"/>
      <c r="E46" s="237"/>
      <c r="F46" s="237"/>
      <c r="G46" s="1230"/>
      <c r="H46" s="1230"/>
      <c r="I46" s="1230"/>
      <c r="J46" s="1230"/>
      <c r="K46" s="1230"/>
      <c r="L46" s="1230"/>
      <c r="M46" s="1230"/>
      <c r="N46" s="1230"/>
      <c r="O46" s="1230"/>
    </row>
    <row r="47" spans="1:17" ht="13.2">
      <c r="B47" s="241"/>
      <c r="C47" s="237"/>
      <c r="D47" s="237"/>
      <c r="E47" s="237"/>
      <c r="F47" s="237"/>
      <c r="G47" s="1230"/>
      <c r="H47" s="1230"/>
      <c r="I47" s="1230"/>
      <c r="J47" s="1230"/>
      <c r="K47" s="1230"/>
      <c r="L47" s="1230"/>
      <c r="M47" s="1230"/>
      <c r="N47" s="1230"/>
      <c r="O47" s="1230"/>
    </row>
    <row r="48" spans="1:17" ht="13.2">
      <c r="B48" s="241"/>
      <c r="C48" s="237"/>
      <c r="D48" s="237"/>
      <c r="E48" s="237"/>
      <c r="F48" s="237"/>
      <c r="G48" s="381"/>
      <c r="H48" s="380"/>
      <c r="I48" s="380"/>
      <c r="J48" s="380"/>
      <c r="K48" s="379"/>
      <c r="L48" s="379"/>
      <c r="M48" s="379"/>
      <c r="N48" s="379"/>
      <c r="O48" s="379"/>
    </row>
    <row r="49" spans="1:17" ht="13.2">
      <c r="B49" s="241"/>
      <c r="C49" s="237"/>
      <c r="D49" s="237"/>
      <c r="E49" s="237"/>
      <c r="F49" s="237"/>
      <c r="G49" s="379" t="s">
        <v>570</v>
      </c>
      <c r="H49" s="379"/>
      <c r="I49" s="379"/>
      <c r="J49" s="379"/>
      <c r="K49" s="379"/>
      <c r="L49" s="379"/>
      <c r="M49" s="379"/>
      <c r="N49" s="379"/>
      <c r="O49" s="379"/>
    </row>
    <row r="50" spans="1:17" ht="13.2">
      <c r="B50" s="241"/>
      <c r="C50" s="237"/>
      <c r="D50" s="237"/>
      <c r="E50" s="237"/>
      <c r="F50" s="237"/>
      <c r="G50" s="1231"/>
      <c r="H50" s="1231"/>
      <c r="I50" s="1231"/>
      <c r="J50" s="1231"/>
      <c r="K50" s="378" t="s">
        <v>569</v>
      </c>
      <c r="L50" s="378" t="s">
        <v>568</v>
      </c>
      <c r="M50" s="377" t="s">
        <v>567</v>
      </c>
      <c r="N50" s="377" t="s">
        <v>566</v>
      </c>
      <c r="O50" s="377" t="s">
        <v>565</v>
      </c>
    </row>
    <row r="51" spans="1:17" ht="13.2">
      <c r="B51" s="241"/>
      <c r="C51" s="237"/>
      <c r="D51" s="237"/>
      <c r="E51" s="237"/>
      <c r="F51" s="237"/>
      <c r="G51" s="1224" t="s">
        <v>554</v>
      </c>
      <c r="H51" s="1224"/>
      <c r="I51" s="1232" t="s">
        <v>552</v>
      </c>
      <c r="J51" s="1232"/>
      <c r="K51" s="1227"/>
      <c r="L51" s="1227"/>
      <c r="M51" s="1227"/>
      <c r="N51" s="1227"/>
      <c r="O51" s="1227"/>
    </row>
    <row r="52" spans="1:17" ht="13.2">
      <c r="B52" s="241"/>
      <c r="C52" s="237"/>
      <c r="D52" s="237"/>
      <c r="E52" s="237"/>
      <c r="F52" s="237"/>
      <c r="G52" s="1224"/>
      <c r="H52" s="1224"/>
      <c r="I52" s="1232"/>
      <c r="J52" s="1232"/>
      <c r="K52" s="1228"/>
      <c r="L52" s="1228"/>
      <c r="M52" s="1228"/>
      <c r="N52" s="1228"/>
      <c r="O52" s="1228"/>
    </row>
    <row r="53" spans="1:17" ht="13.2">
      <c r="A53" s="368"/>
      <c r="B53" s="241"/>
      <c r="C53" s="237"/>
      <c r="D53" s="237"/>
      <c r="E53" s="237"/>
      <c r="F53" s="237"/>
      <c r="G53" s="1224"/>
      <c r="H53" s="1224"/>
      <c r="I53" s="1223" t="s">
        <v>564</v>
      </c>
      <c r="J53" s="1223"/>
      <c r="K53" s="1233"/>
      <c r="L53" s="1233"/>
      <c r="M53" s="1233"/>
      <c r="N53" s="1233"/>
      <c r="O53" s="1233"/>
    </row>
    <row r="54" spans="1:17" ht="13.2">
      <c r="A54" s="368"/>
      <c r="B54" s="241"/>
      <c r="C54" s="237"/>
      <c r="D54" s="237"/>
      <c r="E54" s="237"/>
      <c r="F54" s="237"/>
      <c r="G54" s="1224"/>
      <c r="H54" s="1224"/>
      <c r="I54" s="1223"/>
      <c r="J54" s="1223"/>
      <c r="K54" s="1226"/>
      <c r="L54" s="1226"/>
      <c r="M54" s="1226"/>
      <c r="N54" s="1226"/>
      <c r="O54" s="1226"/>
    </row>
    <row r="55" spans="1:17" ht="13.2">
      <c r="A55" s="368"/>
      <c r="B55" s="241"/>
      <c r="C55" s="237"/>
      <c r="D55" s="237"/>
      <c r="E55" s="237"/>
      <c r="F55" s="237"/>
      <c r="G55" s="1223" t="s">
        <v>553</v>
      </c>
      <c r="H55" s="1223"/>
      <c r="I55" s="1223" t="s">
        <v>552</v>
      </c>
      <c r="J55" s="1223"/>
      <c r="K55" s="1227"/>
      <c r="L55" s="1227"/>
      <c r="M55" s="1227"/>
      <c r="N55" s="1227"/>
      <c r="O55" s="1227"/>
    </row>
    <row r="56" spans="1:17" ht="13.2">
      <c r="A56" s="368"/>
      <c r="B56" s="241"/>
      <c r="C56" s="237"/>
      <c r="D56" s="237"/>
      <c r="E56" s="237"/>
      <c r="F56" s="237"/>
      <c r="G56" s="1223"/>
      <c r="H56" s="1223"/>
      <c r="I56" s="1223"/>
      <c r="J56" s="1223"/>
      <c r="K56" s="1228"/>
      <c r="L56" s="1228"/>
      <c r="M56" s="1228"/>
      <c r="N56" s="1228"/>
      <c r="O56" s="1228"/>
    </row>
    <row r="57" spans="1:17" s="368" customFormat="1" ht="13.2">
      <c r="B57" s="369"/>
      <c r="C57" s="376"/>
      <c r="D57" s="376"/>
      <c r="E57" s="376"/>
      <c r="F57" s="376"/>
      <c r="G57" s="1223"/>
      <c r="H57" s="1223"/>
      <c r="I57" s="1220" t="s">
        <v>563</v>
      </c>
      <c r="J57" s="1220"/>
      <c r="K57" s="1229"/>
      <c r="L57" s="1229"/>
      <c r="M57" s="1229"/>
      <c r="N57" s="1229"/>
      <c r="O57" s="1229"/>
      <c r="P57" s="374"/>
      <c r="Q57" s="369"/>
    </row>
    <row r="58" spans="1:17" s="368" customFormat="1" ht="13.2">
      <c r="A58" s="236"/>
      <c r="B58" s="369"/>
      <c r="C58" s="376"/>
      <c r="D58" s="376"/>
      <c r="E58" s="376"/>
      <c r="F58" s="376"/>
      <c r="G58" s="1223"/>
      <c r="H58" s="1223"/>
      <c r="I58" s="1220"/>
      <c r="J58" s="1220"/>
      <c r="K58" s="1226"/>
      <c r="L58" s="1226"/>
      <c r="M58" s="1226"/>
      <c r="N58" s="1226"/>
      <c r="O58" s="1226"/>
      <c r="P58" s="374"/>
      <c r="Q58" s="369"/>
    </row>
    <row r="59" spans="1:17" s="368" customFormat="1" ht="13.2">
      <c r="A59" s="236"/>
      <c r="B59" s="369"/>
      <c r="C59" s="376"/>
      <c r="D59" s="376"/>
      <c r="E59" s="376"/>
      <c r="F59" s="376"/>
      <c r="G59" s="376"/>
      <c r="H59" s="376"/>
      <c r="I59" s="376"/>
      <c r="J59" s="376"/>
      <c r="K59" s="375"/>
      <c r="L59" s="375"/>
      <c r="M59" s="375"/>
      <c r="N59" s="375"/>
      <c r="O59" s="375"/>
      <c r="P59" s="374"/>
      <c r="Q59" s="369"/>
    </row>
    <row r="60" spans="1:17" s="368" customFormat="1" ht="13.2">
      <c r="A60" s="236"/>
      <c r="B60" s="369"/>
      <c r="C60" s="376"/>
      <c r="D60" s="376"/>
      <c r="E60" s="376"/>
      <c r="F60" s="376"/>
      <c r="G60" s="376"/>
      <c r="H60" s="376"/>
      <c r="I60" s="376"/>
      <c r="J60" s="376"/>
      <c r="K60" s="375"/>
      <c r="L60" s="375"/>
      <c r="M60" s="375"/>
      <c r="N60" s="375"/>
      <c r="O60" s="375"/>
      <c r="P60" s="374"/>
      <c r="Q60" s="369"/>
    </row>
    <row r="61" spans="1:17" s="368" customFormat="1" ht="13.2">
      <c r="A61" s="236"/>
      <c r="B61" s="373"/>
      <c r="C61" s="372"/>
      <c r="D61" s="372"/>
      <c r="E61" s="372"/>
      <c r="F61" s="372"/>
      <c r="G61" s="372"/>
      <c r="H61" s="372"/>
      <c r="I61" s="372"/>
      <c r="J61" s="372"/>
      <c r="K61" s="372"/>
      <c r="L61" s="372"/>
      <c r="M61" s="371"/>
      <c r="N61" s="371"/>
      <c r="O61" s="371"/>
      <c r="P61" s="370"/>
      <c r="Q61" s="369"/>
    </row>
    <row r="62" spans="1:17" ht="13.2">
      <c r="B62" s="367"/>
      <c r="C62" s="367"/>
      <c r="D62" s="367"/>
      <c r="E62" s="367"/>
      <c r="F62" s="367"/>
      <c r="G62" s="367"/>
      <c r="H62" s="367"/>
      <c r="I62" s="367"/>
      <c r="J62" s="367"/>
      <c r="K62" s="367"/>
      <c r="L62" s="367"/>
      <c r="M62" s="367"/>
      <c r="N62" s="367"/>
      <c r="O62" s="367"/>
      <c r="P62" s="367"/>
      <c r="Q62" s="237"/>
    </row>
    <row r="63" spans="1:17" ht="16.2">
      <c r="B63" s="294" t="s">
        <v>562</v>
      </c>
      <c r="C63" s="237"/>
      <c r="D63" s="237"/>
      <c r="E63" s="237"/>
      <c r="F63" s="237"/>
      <c r="G63" s="237"/>
      <c r="H63" s="237"/>
      <c r="I63" s="237"/>
      <c r="J63" s="237"/>
      <c r="K63" s="237"/>
      <c r="L63" s="237"/>
      <c r="M63" s="237"/>
      <c r="N63" s="237"/>
      <c r="O63" s="237"/>
    </row>
    <row r="64" spans="1:17" ht="13.2">
      <c r="B64" s="241"/>
      <c r="C64" s="237"/>
      <c r="D64" s="237"/>
      <c r="E64" s="237"/>
      <c r="F64" s="237"/>
      <c r="G64" s="366" t="s">
        <v>561</v>
      </c>
      <c r="I64" s="364"/>
      <c r="J64" s="364"/>
      <c r="K64" s="364"/>
      <c r="L64" s="364"/>
      <c r="M64" s="364"/>
      <c r="N64" s="365"/>
      <c r="O64" s="364"/>
    </row>
    <row r="65" spans="2:30" ht="13.2">
      <c r="B65" s="241"/>
      <c r="C65" s="237"/>
      <c r="D65" s="237"/>
      <c r="E65" s="237"/>
      <c r="F65" s="237"/>
      <c r="G65" s="1222" t="s">
        <v>574</v>
      </c>
      <c r="H65" s="1222"/>
      <c r="I65" s="1222"/>
      <c r="J65" s="1222"/>
      <c r="K65" s="1222"/>
      <c r="L65" s="1222"/>
      <c r="M65" s="1222"/>
      <c r="N65" s="1222"/>
      <c r="O65" s="1222"/>
    </row>
    <row r="66" spans="2:30" ht="13.2">
      <c r="B66" s="241"/>
      <c r="C66" s="237"/>
      <c r="D66" s="237"/>
      <c r="E66" s="237"/>
      <c r="F66" s="237"/>
      <c r="G66" s="1222"/>
      <c r="H66" s="1222"/>
      <c r="I66" s="1222"/>
      <c r="J66" s="1222"/>
      <c r="K66" s="1222"/>
      <c r="L66" s="1222"/>
      <c r="M66" s="1222"/>
      <c r="N66" s="1222"/>
      <c r="O66" s="1222"/>
    </row>
    <row r="67" spans="2:30" ht="13.2">
      <c r="B67" s="241"/>
      <c r="C67" s="237"/>
      <c r="D67" s="237"/>
      <c r="E67" s="237"/>
      <c r="F67" s="237"/>
      <c r="G67" s="1222"/>
      <c r="H67" s="1222"/>
      <c r="I67" s="1222"/>
      <c r="J67" s="1222"/>
      <c r="K67" s="1222"/>
      <c r="L67" s="1222"/>
      <c r="M67" s="1222"/>
      <c r="N67" s="1222"/>
      <c r="O67" s="1222"/>
    </row>
    <row r="68" spans="2:30" ht="13.2">
      <c r="B68" s="241"/>
      <c r="C68" s="237"/>
      <c r="D68" s="237"/>
      <c r="E68" s="237"/>
      <c r="F68" s="237"/>
      <c r="G68" s="1222"/>
      <c r="H68" s="1222"/>
      <c r="I68" s="1222"/>
      <c r="J68" s="1222"/>
      <c r="K68" s="1222"/>
      <c r="L68" s="1222"/>
      <c r="M68" s="1222"/>
      <c r="N68" s="1222"/>
      <c r="O68" s="1222"/>
    </row>
    <row r="69" spans="2:30" ht="13.2">
      <c r="B69" s="241"/>
      <c r="C69" s="237"/>
      <c r="D69" s="237"/>
      <c r="E69" s="237"/>
      <c r="F69" s="237"/>
      <c r="G69" s="1222"/>
      <c r="H69" s="1222"/>
      <c r="I69" s="1222"/>
      <c r="J69" s="1222"/>
      <c r="K69" s="1222"/>
      <c r="L69" s="1222"/>
      <c r="M69" s="1222"/>
      <c r="N69" s="1222"/>
      <c r="O69" s="1222"/>
    </row>
    <row r="70" spans="2:30" ht="13.2">
      <c r="B70" s="241"/>
      <c r="C70" s="237"/>
      <c r="D70" s="237"/>
      <c r="E70" s="237"/>
      <c r="F70" s="237"/>
      <c r="G70" s="237"/>
      <c r="H70" s="363"/>
      <c r="I70" s="363"/>
      <c r="J70" s="360"/>
      <c r="K70" s="360"/>
      <c r="L70" s="359"/>
      <c r="M70" s="360"/>
      <c r="N70" s="359"/>
      <c r="O70" s="358"/>
    </row>
    <row r="71" spans="2:30" ht="13.2">
      <c r="B71" s="241"/>
      <c r="C71" s="237"/>
      <c r="D71" s="237"/>
      <c r="E71" s="237"/>
      <c r="F71" s="237"/>
      <c r="G71" s="362" t="s">
        <v>560</v>
      </c>
      <c r="I71" s="361"/>
      <c r="J71" s="360"/>
      <c r="K71" s="360"/>
      <c r="L71" s="359"/>
      <c r="M71" s="360"/>
      <c r="N71" s="359"/>
      <c r="O71" s="358"/>
    </row>
    <row r="72" spans="2:30" ht="13.2">
      <c r="B72" s="241"/>
      <c r="C72" s="237"/>
      <c r="D72" s="237"/>
      <c r="E72" s="237"/>
      <c r="F72" s="237"/>
      <c r="G72" s="1223"/>
      <c r="H72" s="1223"/>
      <c r="I72" s="1223"/>
      <c r="J72" s="1223"/>
      <c r="K72" s="357" t="s">
        <v>559</v>
      </c>
      <c r="L72" s="357" t="s">
        <v>558</v>
      </c>
      <c r="M72" s="356" t="s">
        <v>557</v>
      </c>
      <c r="N72" s="356" t="s">
        <v>556</v>
      </c>
      <c r="O72" s="356" t="s">
        <v>555</v>
      </c>
    </row>
    <row r="73" spans="2:30" ht="13.2">
      <c r="B73" s="241"/>
      <c r="C73" s="237"/>
      <c r="D73" s="237"/>
      <c r="E73" s="237"/>
      <c r="F73" s="237"/>
      <c r="G73" s="1224" t="s">
        <v>554</v>
      </c>
      <c r="H73" s="1224"/>
      <c r="I73" s="1224" t="s">
        <v>552</v>
      </c>
      <c r="J73" s="1224"/>
      <c r="K73" s="1219">
        <v>196.7</v>
      </c>
      <c r="L73" s="1219">
        <v>185.6</v>
      </c>
      <c r="M73" s="1219">
        <v>171</v>
      </c>
      <c r="N73" s="1219">
        <v>159.80000000000001</v>
      </c>
      <c r="O73" s="1219">
        <v>160.6</v>
      </c>
      <c r="S73" s="236">
        <v>9.9</v>
      </c>
    </row>
    <row r="74" spans="2:30" ht="13.2">
      <c r="B74" s="241"/>
      <c r="C74" s="237"/>
      <c r="D74" s="237"/>
      <c r="E74" s="237"/>
      <c r="F74" s="237"/>
      <c r="G74" s="1224"/>
      <c r="H74" s="1224"/>
      <c r="I74" s="1224"/>
      <c r="J74" s="1224"/>
      <c r="K74" s="1219"/>
      <c r="L74" s="1219"/>
      <c r="M74" s="1219"/>
      <c r="N74" s="1219"/>
      <c r="O74" s="1219"/>
    </row>
    <row r="75" spans="2:30" ht="13.2">
      <c r="B75" s="241"/>
      <c r="C75" s="237"/>
      <c r="D75" s="237"/>
      <c r="E75" s="237"/>
      <c r="F75" s="237"/>
      <c r="G75" s="1224"/>
      <c r="H75" s="1224"/>
      <c r="I75" s="1223" t="s">
        <v>551</v>
      </c>
      <c r="J75" s="1223"/>
      <c r="K75" s="1225">
        <v>11.6</v>
      </c>
      <c r="L75" s="1225">
        <v>12.1</v>
      </c>
      <c r="M75" s="1225">
        <v>12</v>
      </c>
      <c r="N75" s="1225">
        <v>11.7</v>
      </c>
      <c r="O75" s="1225">
        <v>11.3</v>
      </c>
      <c r="U75" s="236">
        <v>81.2</v>
      </c>
      <c r="W75" s="236">
        <v>87.2</v>
      </c>
      <c r="Y75" s="236">
        <v>99.8</v>
      </c>
      <c r="AA75" s="236">
        <v>109.5</v>
      </c>
      <c r="AC75" s="236">
        <v>115.2</v>
      </c>
    </row>
    <row r="76" spans="2:30" ht="13.2">
      <c r="B76" s="241"/>
      <c r="C76" s="237"/>
      <c r="D76" s="237"/>
      <c r="E76" s="237"/>
      <c r="F76" s="237"/>
      <c r="G76" s="1224"/>
      <c r="H76" s="1224"/>
      <c r="I76" s="1223"/>
      <c r="J76" s="1223"/>
      <c r="K76" s="1226"/>
      <c r="L76" s="1226"/>
      <c r="M76" s="1226"/>
      <c r="N76" s="1226"/>
      <c r="O76" s="1226"/>
    </row>
    <row r="77" spans="2:30" ht="13.2">
      <c r="B77" s="241"/>
      <c r="C77" s="237"/>
      <c r="D77" s="237"/>
      <c r="E77" s="237"/>
      <c r="F77" s="237"/>
      <c r="G77" s="1223" t="s">
        <v>553</v>
      </c>
      <c r="H77" s="1223"/>
      <c r="I77" s="1223" t="s">
        <v>552</v>
      </c>
      <c r="J77" s="1223"/>
      <c r="K77" s="1219">
        <v>239.7</v>
      </c>
      <c r="L77" s="1219">
        <v>233.9</v>
      </c>
      <c r="M77" s="1219">
        <v>208.1</v>
      </c>
      <c r="N77" s="1219">
        <v>239.1</v>
      </c>
      <c r="O77" s="1219">
        <v>244</v>
      </c>
      <c r="R77" s="236">
        <v>12.3</v>
      </c>
      <c r="T77" s="236">
        <v>11.1</v>
      </c>
    </row>
    <row r="78" spans="2:30" ht="13.2">
      <c r="B78" s="241"/>
      <c r="C78" s="237"/>
      <c r="D78" s="237"/>
      <c r="E78" s="237"/>
      <c r="F78" s="237"/>
      <c r="G78" s="1223"/>
      <c r="H78" s="1223"/>
      <c r="I78" s="1223"/>
      <c r="J78" s="1223"/>
      <c r="K78" s="1219"/>
      <c r="L78" s="1219"/>
      <c r="M78" s="1219"/>
      <c r="N78" s="1219"/>
      <c r="O78" s="1219"/>
    </row>
    <row r="79" spans="2:30" ht="13.2">
      <c r="B79" s="241"/>
      <c r="C79" s="237"/>
      <c r="D79" s="237"/>
      <c r="E79" s="237"/>
      <c r="F79" s="237"/>
      <c r="G79" s="1223"/>
      <c r="H79" s="1223"/>
      <c r="I79" s="1220" t="s">
        <v>551</v>
      </c>
      <c r="J79" s="1220"/>
      <c r="K79" s="1221">
        <v>17.100000000000001</v>
      </c>
      <c r="L79" s="1221">
        <v>16.899999999999999</v>
      </c>
      <c r="M79" s="1221">
        <v>14.2</v>
      </c>
      <c r="N79" s="1221">
        <v>15.9</v>
      </c>
      <c r="O79" s="1221">
        <v>15.4</v>
      </c>
      <c r="V79" s="236">
        <v>53.5</v>
      </c>
      <c r="X79" s="236">
        <v>48.2</v>
      </c>
      <c r="Z79" s="236">
        <v>34.200000000000003</v>
      </c>
      <c r="AB79" s="236">
        <v>30.3</v>
      </c>
      <c r="AD79" s="236">
        <v>28.9</v>
      </c>
    </row>
    <row r="80" spans="2:30" ht="13.2">
      <c r="B80" s="241"/>
      <c r="C80" s="237"/>
      <c r="D80" s="237"/>
      <c r="E80" s="237"/>
      <c r="F80" s="237"/>
      <c r="G80" s="1223"/>
      <c r="H80" s="1223"/>
      <c r="I80" s="1220"/>
      <c r="J80" s="1220"/>
      <c r="K80" s="1221"/>
      <c r="L80" s="1221"/>
      <c r="M80" s="1221"/>
      <c r="N80" s="1221"/>
      <c r="O80" s="1221"/>
    </row>
    <row r="81" spans="2:17" ht="13.2">
      <c r="B81" s="241"/>
      <c r="C81" s="237"/>
      <c r="D81" s="237"/>
      <c r="E81" s="237"/>
      <c r="F81" s="237"/>
      <c r="G81" s="237"/>
      <c r="H81" s="237"/>
      <c r="I81" s="237"/>
      <c r="J81" s="237"/>
      <c r="K81" s="237"/>
      <c r="L81" s="237"/>
      <c r="M81" s="237"/>
      <c r="N81" s="237"/>
      <c r="O81" s="237"/>
    </row>
    <row r="82" spans="2:17" ht="16.2">
      <c r="B82" s="241"/>
      <c r="C82" s="237"/>
      <c r="D82" s="237"/>
      <c r="E82" s="237"/>
      <c r="F82" s="237"/>
      <c r="G82" s="237"/>
      <c r="H82" s="237"/>
      <c r="I82" s="237"/>
      <c r="J82" s="237"/>
      <c r="K82" s="355"/>
      <c r="L82" s="355"/>
      <c r="M82" s="355"/>
      <c r="N82" s="355"/>
      <c r="O82" s="355"/>
    </row>
    <row r="83" spans="2:17" ht="13.2">
      <c r="B83" s="327"/>
      <c r="C83" s="293"/>
      <c r="D83" s="293"/>
      <c r="E83" s="293"/>
      <c r="F83" s="293"/>
      <c r="G83" s="293"/>
      <c r="H83" s="293"/>
      <c r="I83" s="293"/>
      <c r="J83" s="293"/>
      <c r="K83" s="293"/>
      <c r="L83" s="293"/>
      <c r="M83" s="293"/>
      <c r="N83" s="293"/>
      <c r="O83" s="293"/>
      <c r="P83" s="328"/>
    </row>
    <row r="84" spans="2:17" ht="13.2">
      <c r="H84" s="237"/>
      <c r="I84" s="237"/>
      <c r="J84" s="237"/>
      <c r="K84" s="237"/>
      <c r="L84" s="237"/>
      <c r="M84" s="237"/>
      <c r="N84" s="237"/>
      <c r="O84" s="237"/>
      <c r="P84" s="237"/>
      <c r="Q84" s="237"/>
    </row>
    <row r="85" spans="2:17" ht="13.2">
      <c r="B85" s="237"/>
      <c r="C85" s="237"/>
      <c r="D85" s="237"/>
      <c r="E85" s="237"/>
      <c r="F85" s="237"/>
      <c r="G85" s="237"/>
      <c r="H85" s="237"/>
      <c r="I85" s="237"/>
      <c r="J85" s="237"/>
      <c r="K85" s="237"/>
      <c r="L85" s="237"/>
      <c r="M85" s="237"/>
      <c r="N85" s="237"/>
      <c r="O85" s="237"/>
      <c r="P85" s="237"/>
      <c r="Q85" s="237"/>
    </row>
    <row r="86" spans="2:17" ht="13.2" hidden="1">
      <c r="B86" s="237"/>
      <c r="C86" s="237"/>
      <c r="D86" s="237"/>
      <c r="E86" s="237"/>
      <c r="F86" s="237"/>
      <c r="G86" s="237"/>
      <c r="H86" s="237"/>
      <c r="I86" s="237"/>
      <c r="J86" s="237"/>
      <c r="K86" s="237"/>
      <c r="L86" s="237"/>
      <c r="M86" s="237"/>
      <c r="N86" s="237"/>
      <c r="O86" s="237"/>
      <c r="P86" s="237"/>
      <c r="Q86" s="237"/>
    </row>
    <row r="87" spans="2:17" ht="13.2" hidden="1">
      <c r="B87" s="237"/>
      <c r="C87" s="237"/>
      <c r="D87" s="237"/>
      <c r="E87" s="237"/>
      <c r="F87" s="237"/>
      <c r="G87" s="237"/>
      <c r="H87" s="237"/>
      <c r="I87" s="237"/>
      <c r="J87" s="237"/>
      <c r="K87" s="354"/>
      <c r="L87" s="237"/>
      <c r="M87" s="237"/>
      <c r="N87" s="237"/>
      <c r="O87" s="237"/>
      <c r="P87" s="237"/>
      <c r="Q87" s="237"/>
    </row>
    <row r="88" spans="2:17" ht="13.2" hidden="1">
      <c r="B88" s="237"/>
      <c r="C88" s="237"/>
      <c r="D88" s="237"/>
      <c r="E88" s="237"/>
      <c r="F88" s="237"/>
      <c r="G88" s="237"/>
      <c r="H88" s="237"/>
      <c r="I88" s="237"/>
      <c r="J88" s="237"/>
      <c r="K88" s="237"/>
      <c r="L88" s="237"/>
      <c r="M88" s="237"/>
      <c r="N88" s="237"/>
      <c r="O88" s="237"/>
      <c r="P88" s="237"/>
      <c r="Q88" s="237"/>
    </row>
    <row r="89" spans="2:17" ht="13.2" hidden="1">
      <c r="B89" s="237"/>
      <c r="C89" s="237"/>
      <c r="D89" s="237"/>
      <c r="E89" s="237"/>
      <c r="F89" s="237"/>
      <c r="G89" s="237"/>
      <c r="H89" s="237"/>
      <c r="I89" s="237"/>
      <c r="J89" s="237"/>
      <c r="K89" s="237"/>
      <c r="L89" s="237"/>
      <c r="M89" s="237"/>
      <c r="N89" s="237"/>
      <c r="O89" s="237"/>
      <c r="P89" s="237"/>
      <c r="Q89" s="237"/>
    </row>
    <row r="90" spans="2:17" ht="13.2" hidden="1">
      <c r="B90" s="237"/>
      <c r="C90" s="237"/>
      <c r="D90" s="237"/>
      <c r="E90" s="237"/>
      <c r="F90" s="237"/>
      <c r="G90" s="237"/>
      <c r="H90" s="237"/>
      <c r="I90" s="237"/>
      <c r="J90" s="237"/>
      <c r="K90" s="237"/>
      <c r="L90" s="237"/>
      <c r="M90" s="237"/>
      <c r="N90" s="237"/>
      <c r="O90" s="237"/>
      <c r="P90" s="237"/>
      <c r="Q90" s="237"/>
    </row>
    <row r="91" spans="2:17" ht="13.2" hidden="1">
      <c r="B91" s="237"/>
      <c r="C91" s="237"/>
      <c r="D91" s="237"/>
      <c r="E91" s="237"/>
      <c r="F91" s="237"/>
      <c r="G91" s="237"/>
      <c r="H91" s="237"/>
      <c r="I91" s="237"/>
      <c r="J91" s="237"/>
      <c r="K91" s="237"/>
      <c r="L91" s="237"/>
      <c r="M91" s="237"/>
      <c r="N91" s="237"/>
      <c r="O91" s="237"/>
      <c r="P91" s="237"/>
      <c r="Q91" s="237"/>
    </row>
    <row r="92" spans="2:17" ht="13.5" hidden="1" customHeight="1">
      <c r="B92" s="237"/>
      <c r="C92" s="237"/>
      <c r="D92" s="237"/>
      <c r="E92" s="237"/>
      <c r="F92" s="237"/>
      <c r="G92" s="237"/>
      <c r="H92" s="237"/>
      <c r="I92" s="237"/>
      <c r="J92" s="237"/>
      <c r="K92" s="237"/>
      <c r="L92" s="237"/>
      <c r="M92" s="237"/>
      <c r="N92" s="237"/>
      <c r="O92" s="237"/>
      <c r="P92" s="237"/>
      <c r="Q92" s="237"/>
    </row>
    <row r="93" spans="2:17" ht="13.5" hidden="1" customHeight="1">
      <c r="B93" s="237"/>
      <c r="C93" s="237"/>
      <c r="D93" s="237"/>
      <c r="E93" s="237"/>
      <c r="F93" s="237"/>
      <c r="G93" s="237"/>
      <c r="H93" s="237"/>
      <c r="I93" s="237"/>
      <c r="J93" s="237"/>
      <c r="K93" s="237"/>
      <c r="L93" s="237"/>
      <c r="M93" s="237"/>
      <c r="N93" s="237"/>
      <c r="O93" s="237"/>
      <c r="P93" s="237"/>
      <c r="Q93" s="237"/>
    </row>
    <row r="94" spans="2:17" ht="13.5" hidden="1" customHeight="1">
      <c r="B94" s="237"/>
      <c r="C94" s="237"/>
      <c r="D94" s="237"/>
      <c r="E94" s="237"/>
      <c r="F94" s="237"/>
      <c r="G94" s="237"/>
      <c r="H94" s="237"/>
      <c r="I94" s="237"/>
      <c r="J94" s="237"/>
      <c r="K94" s="237"/>
      <c r="L94" s="237"/>
      <c r="M94" s="237"/>
      <c r="N94" s="237"/>
      <c r="O94" s="237"/>
      <c r="P94" s="237"/>
      <c r="Q94" s="237"/>
    </row>
    <row r="95" spans="2:17" ht="13.5" hidden="1" customHeight="1">
      <c r="B95" s="237"/>
      <c r="C95" s="237"/>
      <c r="D95" s="237"/>
      <c r="E95" s="237"/>
      <c r="F95" s="237"/>
      <c r="G95" s="237"/>
      <c r="H95" s="237"/>
      <c r="I95" s="237"/>
      <c r="J95" s="237"/>
      <c r="K95" s="237"/>
      <c r="L95" s="237"/>
      <c r="M95" s="237"/>
      <c r="N95" s="237"/>
      <c r="O95" s="237"/>
      <c r="P95" s="237"/>
      <c r="Q95" s="237"/>
    </row>
    <row r="96" spans="2:17" ht="13.5" hidden="1" customHeight="1">
      <c r="B96" s="237"/>
      <c r="C96" s="237"/>
      <c r="D96" s="237"/>
      <c r="E96" s="237"/>
      <c r="F96" s="237"/>
      <c r="G96" s="237"/>
      <c r="H96" s="237"/>
      <c r="I96" s="237"/>
      <c r="J96" s="237"/>
      <c r="K96" s="237"/>
      <c r="L96" s="237"/>
      <c r="M96" s="237"/>
      <c r="N96" s="237"/>
      <c r="O96" s="237"/>
      <c r="P96" s="237"/>
      <c r="Q96" s="237"/>
    </row>
    <row r="97" spans="2:17" ht="13.5" hidden="1" customHeight="1">
      <c r="B97" s="237"/>
      <c r="C97" s="237"/>
      <c r="D97" s="237"/>
      <c r="E97" s="237"/>
      <c r="F97" s="237"/>
      <c r="G97" s="237"/>
      <c r="H97" s="237"/>
      <c r="I97" s="237"/>
      <c r="J97" s="237"/>
      <c r="K97" s="237"/>
      <c r="L97" s="237"/>
      <c r="M97" s="237"/>
      <c r="N97" s="237"/>
      <c r="O97" s="237"/>
      <c r="P97" s="237"/>
      <c r="Q97" s="237"/>
    </row>
    <row r="98" spans="2:17" ht="13.5" hidden="1" customHeight="1">
      <c r="B98" s="237"/>
      <c r="C98" s="237"/>
      <c r="D98" s="237"/>
      <c r="E98" s="237"/>
      <c r="F98" s="237"/>
      <c r="G98" s="237"/>
      <c r="H98" s="237"/>
      <c r="I98" s="237"/>
      <c r="J98" s="237"/>
      <c r="K98" s="237"/>
      <c r="L98" s="237"/>
      <c r="M98" s="237"/>
      <c r="N98" s="237"/>
      <c r="O98" s="237"/>
      <c r="P98" s="237"/>
      <c r="Q98" s="237"/>
    </row>
    <row r="99" spans="2:17" ht="13.5" hidden="1" customHeight="1">
      <c r="B99" s="237"/>
      <c r="C99" s="237"/>
      <c r="D99" s="237"/>
      <c r="E99" s="237"/>
      <c r="F99" s="237"/>
      <c r="G99" s="237"/>
      <c r="H99" s="237"/>
      <c r="I99" s="237"/>
      <c r="J99" s="237"/>
      <c r="K99" s="237"/>
      <c r="L99" s="237"/>
      <c r="M99" s="237"/>
      <c r="N99" s="237"/>
      <c r="O99" s="237"/>
      <c r="P99" s="237"/>
      <c r="Q99" s="237"/>
    </row>
    <row r="100" spans="2:17" ht="13.5" hidden="1" customHeight="1">
      <c r="B100" s="237"/>
      <c r="C100" s="237"/>
      <c r="D100" s="237"/>
      <c r="E100" s="237"/>
      <c r="F100" s="237"/>
      <c r="G100" s="237"/>
      <c r="H100" s="237"/>
      <c r="I100" s="237"/>
      <c r="J100" s="237"/>
      <c r="K100" s="237"/>
      <c r="L100" s="237"/>
      <c r="M100" s="237"/>
      <c r="N100" s="237"/>
      <c r="O100" s="237"/>
      <c r="P100" s="237"/>
      <c r="Q100" s="237"/>
    </row>
    <row r="101" spans="2:17" ht="13.5" hidden="1" customHeight="1">
      <c r="B101" s="237"/>
      <c r="C101" s="237"/>
      <c r="D101" s="237"/>
      <c r="E101" s="237"/>
      <c r="F101" s="237"/>
      <c r="G101" s="237"/>
      <c r="H101" s="237"/>
      <c r="I101" s="237"/>
      <c r="J101" s="237"/>
      <c r="K101" s="237"/>
      <c r="L101" s="237"/>
      <c r="M101" s="237"/>
      <c r="N101" s="237"/>
      <c r="O101" s="237"/>
      <c r="P101" s="237"/>
      <c r="Q101" s="237"/>
    </row>
    <row r="102" spans="2:17" ht="13.5" hidden="1" customHeight="1">
      <c r="B102" s="237"/>
      <c r="C102" s="237"/>
      <c r="D102" s="237"/>
      <c r="E102" s="237"/>
      <c r="F102" s="237"/>
      <c r="G102" s="237"/>
      <c r="H102" s="237"/>
      <c r="I102" s="237"/>
      <c r="J102" s="237"/>
      <c r="K102" s="237"/>
      <c r="L102" s="237"/>
      <c r="M102" s="237"/>
      <c r="N102" s="237"/>
      <c r="O102" s="237"/>
      <c r="P102" s="237"/>
      <c r="Q102" s="237"/>
    </row>
    <row r="103" spans="2:17" ht="13.5" hidden="1" customHeight="1">
      <c r="B103" s="237"/>
      <c r="C103" s="237"/>
      <c r="D103" s="237"/>
      <c r="E103" s="237"/>
      <c r="F103" s="237"/>
      <c r="G103" s="237"/>
      <c r="H103" s="237"/>
      <c r="I103" s="237"/>
      <c r="J103" s="237"/>
      <c r="K103" s="237"/>
      <c r="L103" s="237"/>
      <c r="M103" s="237"/>
      <c r="N103" s="237"/>
      <c r="O103" s="237"/>
      <c r="P103" s="237"/>
      <c r="Q103" s="237"/>
    </row>
    <row r="104" spans="2:17" ht="13.5" hidden="1" customHeight="1">
      <c r="B104" s="237"/>
      <c r="C104" s="237"/>
      <c r="D104" s="237"/>
      <c r="E104" s="237"/>
      <c r="F104" s="237"/>
      <c r="G104" s="237"/>
      <c r="H104" s="237"/>
      <c r="I104" s="237"/>
      <c r="J104" s="237"/>
      <c r="K104" s="237"/>
      <c r="L104" s="237"/>
      <c r="M104" s="237"/>
      <c r="N104" s="237"/>
      <c r="O104" s="237"/>
      <c r="P104" s="237"/>
      <c r="Q104" s="237"/>
    </row>
    <row r="105" spans="2:17" ht="13.5" hidden="1" customHeight="1">
      <c r="B105" s="237"/>
      <c r="C105" s="237"/>
      <c r="D105" s="237"/>
      <c r="E105" s="237"/>
      <c r="F105" s="237"/>
      <c r="G105" s="237"/>
      <c r="H105" s="237"/>
      <c r="I105" s="237"/>
      <c r="J105" s="237"/>
      <c r="K105" s="237"/>
      <c r="L105" s="237"/>
      <c r="M105" s="237"/>
      <c r="N105" s="237"/>
      <c r="O105" s="237"/>
      <c r="P105" s="237"/>
      <c r="Q105" s="237"/>
    </row>
    <row r="106" spans="2:17" ht="13.5" hidden="1" customHeight="1">
      <c r="B106" s="237"/>
      <c r="C106" s="237"/>
      <c r="D106" s="237"/>
      <c r="E106" s="237"/>
      <c r="F106" s="237"/>
      <c r="G106" s="237"/>
      <c r="H106" s="237"/>
      <c r="I106" s="237"/>
      <c r="J106" s="237"/>
      <c r="K106" s="237"/>
      <c r="L106" s="237"/>
      <c r="M106" s="237"/>
      <c r="N106" s="237"/>
      <c r="O106" s="237"/>
      <c r="P106" s="237"/>
      <c r="Q106" s="237"/>
    </row>
    <row r="107" spans="2:17" ht="13.5" hidden="1" customHeight="1">
      <c r="B107" s="237"/>
      <c r="C107" s="237"/>
      <c r="D107" s="237"/>
      <c r="E107" s="237"/>
      <c r="F107" s="237"/>
      <c r="G107" s="237"/>
      <c r="H107" s="237"/>
      <c r="I107" s="237"/>
      <c r="J107" s="237"/>
      <c r="K107" s="237"/>
      <c r="L107" s="237"/>
      <c r="M107" s="237"/>
      <c r="N107" s="237"/>
      <c r="O107" s="237"/>
      <c r="P107" s="237"/>
      <c r="Q107" s="237"/>
    </row>
    <row r="108" spans="2:17" ht="13.5" hidden="1" customHeight="1">
      <c r="B108" s="237"/>
      <c r="C108" s="237"/>
      <c r="D108" s="237"/>
      <c r="E108" s="237"/>
      <c r="F108" s="237"/>
      <c r="G108" s="237"/>
      <c r="H108" s="237"/>
      <c r="I108" s="237"/>
      <c r="J108" s="237"/>
      <c r="K108" s="237"/>
      <c r="L108" s="237"/>
      <c r="M108" s="237"/>
      <c r="N108" s="237"/>
      <c r="O108" s="237"/>
      <c r="P108" s="237"/>
      <c r="Q108" s="237"/>
    </row>
    <row r="109" spans="2:17" ht="13.5" hidden="1" customHeight="1">
      <c r="B109" s="237"/>
      <c r="C109" s="237"/>
      <c r="D109" s="237"/>
      <c r="E109" s="237"/>
      <c r="F109" s="237"/>
      <c r="G109" s="237"/>
      <c r="H109" s="237"/>
      <c r="I109" s="237"/>
      <c r="J109" s="237"/>
      <c r="K109" s="237"/>
      <c r="L109" s="237"/>
      <c r="M109" s="237"/>
      <c r="N109" s="237"/>
      <c r="O109" s="237"/>
      <c r="P109" s="237"/>
      <c r="Q109" s="237"/>
    </row>
    <row r="110" spans="2:17" ht="13.5" hidden="1" customHeight="1">
      <c r="B110" s="237"/>
      <c r="C110" s="237"/>
      <c r="D110" s="237"/>
      <c r="E110" s="237"/>
      <c r="F110" s="237"/>
      <c r="G110" s="237"/>
      <c r="H110" s="237"/>
      <c r="I110" s="237"/>
      <c r="J110" s="237"/>
      <c r="K110" s="237"/>
      <c r="L110" s="237"/>
      <c r="M110" s="237"/>
      <c r="N110" s="237"/>
      <c r="O110" s="237"/>
      <c r="P110" s="237"/>
      <c r="Q110" s="237"/>
    </row>
    <row r="111" spans="2:17" ht="13.5" hidden="1" customHeight="1">
      <c r="B111" s="237"/>
      <c r="C111" s="237"/>
      <c r="D111" s="237"/>
      <c r="E111" s="237"/>
      <c r="F111" s="237"/>
      <c r="G111" s="237"/>
      <c r="H111" s="237"/>
      <c r="I111" s="237"/>
      <c r="J111" s="237"/>
      <c r="K111" s="237"/>
      <c r="L111" s="237"/>
      <c r="M111" s="237"/>
      <c r="N111" s="237"/>
      <c r="O111" s="237"/>
      <c r="P111" s="237"/>
      <c r="Q111" s="237"/>
    </row>
    <row r="112" spans="2:17" ht="13.5" hidden="1" customHeight="1">
      <c r="B112" s="237"/>
      <c r="C112" s="237"/>
      <c r="D112" s="237"/>
      <c r="E112" s="237"/>
      <c r="F112" s="237"/>
      <c r="G112" s="237"/>
      <c r="H112" s="237"/>
      <c r="I112" s="237"/>
      <c r="J112" s="237"/>
      <c r="K112" s="237"/>
      <c r="L112" s="237"/>
      <c r="M112" s="237"/>
      <c r="N112" s="237"/>
      <c r="O112" s="237"/>
      <c r="P112" s="237"/>
      <c r="Q112" s="237"/>
    </row>
    <row r="113" spans="2:17" ht="13.5" hidden="1" customHeight="1">
      <c r="B113" s="237"/>
      <c r="C113" s="237"/>
      <c r="D113" s="237"/>
      <c r="E113" s="237"/>
      <c r="F113" s="237"/>
      <c r="G113" s="237"/>
      <c r="H113" s="237"/>
      <c r="I113" s="237"/>
      <c r="J113" s="237"/>
      <c r="K113" s="237"/>
      <c r="L113" s="237"/>
      <c r="M113" s="237"/>
      <c r="N113" s="237"/>
      <c r="O113" s="237"/>
      <c r="P113" s="237"/>
      <c r="Q113" s="237"/>
    </row>
    <row r="114" spans="2:17" ht="13.5" hidden="1" customHeight="1">
      <c r="B114" s="237"/>
      <c r="C114" s="237"/>
      <c r="D114" s="237"/>
      <c r="E114" s="237"/>
      <c r="F114" s="237"/>
      <c r="G114" s="237"/>
      <c r="H114" s="237"/>
      <c r="I114" s="237"/>
      <c r="J114" s="237"/>
      <c r="K114" s="237"/>
      <c r="L114" s="237"/>
      <c r="M114" s="237"/>
      <c r="N114" s="237"/>
      <c r="O114" s="237"/>
      <c r="P114" s="237"/>
      <c r="Q114" s="237"/>
    </row>
    <row r="115" spans="2:17" ht="13.5" hidden="1" customHeight="1">
      <c r="B115" s="237"/>
      <c r="C115" s="237"/>
      <c r="D115" s="237"/>
      <c r="E115" s="237"/>
      <c r="F115" s="237"/>
      <c r="G115" s="237"/>
      <c r="H115" s="237"/>
      <c r="I115" s="237"/>
      <c r="J115" s="237"/>
      <c r="K115" s="237"/>
      <c r="L115" s="237"/>
      <c r="M115" s="237"/>
      <c r="N115" s="237"/>
      <c r="O115" s="237"/>
      <c r="P115" s="237"/>
      <c r="Q115" s="237"/>
    </row>
    <row r="116" spans="2:17" ht="13.5" hidden="1" customHeight="1">
      <c r="B116" s="237"/>
      <c r="C116" s="237"/>
      <c r="D116" s="237"/>
      <c r="E116" s="237"/>
      <c r="F116" s="237"/>
      <c r="G116" s="237"/>
      <c r="H116" s="237"/>
      <c r="I116" s="237"/>
      <c r="J116" s="237"/>
      <c r="K116" s="237"/>
      <c r="L116" s="237"/>
      <c r="M116" s="237"/>
      <c r="N116" s="237"/>
      <c r="O116" s="237"/>
      <c r="P116" s="237"/>
      <c r="Q116" s="237"/>
    </row>
    <row r="117" spans="2:17" ht="13.5" hidden="1" customHeight="1">
      <c r="B117" s="237"/>
      <c r="C117" s="237"/>
      <c r="D117" s="237"/>
      <c r="E117" s="237"/>
      <c r="F117" s="237"/>
      <c r="G117" s="237"/>
      <c r="H117" s="237"/>
      <c r="I117" s="237"/>
      <c r="J117" s="237"/>
      <c r="K117" s="237"/>
      <c r="L117" s="237"/>
      <c r="M117" s="237"/>
      <c r="N117" s="237"/>
      <c r="O117" s="237"/>
      <c r="P117" s="237"/>
      <c r="Q117" s="237"/>
    </row>
    <row r="118" spans="2:17" ht="13.5" hidden="1" customHeight="1">
      <c r="B118" s="237"/>
      <c r="C118" s="237"/>
      <c r="D118" s="237"/>
      <c r="E118" s="237"/>
      <c r="F118" s="237"/>
      <c r="G118" s="237"/>
      <c r="H118" s="237"/>
      <c r="I118" s="237"/>
      <c r="J118" s="237"/>
      <c r="K118" s="237"/>
      <c r="L118" s="237"/>
      <c r="M118" s="237"/>
      <c r="N118" s="237"/>
      <c r="O118" s="237"/>
      <c r="P118" s="237"/>
      <c r="Q118" s="237"/>
    </row>
    <row r="119" spans="2:17" ht="13.5" hidden="1" customHeight="1">
      <c r="B119" s="237"/>
      <c r="C119" s="237"/>
      <c r="D119" s="237"/>
      <c r="E119" s="237"/>
      <c r="F119" s="237"/>
      <c r="G119" s="237"/>
      <c r="H119" s="237"/>
      <c r="I119" s="237"/>
      <c r="J119" s="237"/>
      <c r="K119" s="237"/>
      <c r="L119" s="237"/>
      <c r="M119" s="237"/>
      <c r="N119" s="237"/>
      <c r="O119" s="237"/>
      <c r="P119" s="237"/>
      <c r="Q119" s="237"/>
    </row>
    <row r="120" spans="2:17" ht="13.5" hidden="1" customHeight="1">
      <c r="B120" s="237"/>
      <c r="C120" s="237"/>
      <c r="D120" s="237"/>
      <c r="E120" s="237"/>
      <c r="F120" s="237"/>
      <c r="G120" s="237"/>
      <c r="H120" s="237"/>
      <c r="I120" s="237"/>
      <c r="J120" s="237"/>
      <c r="K120" s="237"/>
      <c r="L120" s="237"/>
      <c r="M120" s="237"/>
      <c r="N120" s="237"/>
      <c r="O120" s="237"/>
      <c r="P120" s="237"/>
      <c r="Q120" s="237"/>
    </row>
    <row r="121" spans="2:17" ht="13.5" hidden="1" customHeight="1">
      <c r="B121" s="237"/>
      <c r="C121" s="237"/>
      <c r="D121" s="237"/>
      <c r="E121" s="237"/>
      <c r="F121" s="237"/>
      <c r="G121" s="237"/>
      <c r="H121" s="237"/>
      <c r="I121" s="237"/>
      <c r="J121" s="237"/>
      <c r="K121" s="237"/>
      <c r="L121" s="237"/>
      <c r="M121" s="237"/>
      <c r="N121" s="237"/>
      <c r="O121" s="237"/>
      <c r="P121" s="237"/>
      <c r="Q121" s="237"/>
    </row>
    <row r="122" spans="2:17" ht="13.5" hidden="1" customHeight="1">
      <c r="B122" s="237"/>
      <c r="C122" s="237"/>
      <c r="D122" s="237"/>
      <c r="E122" s="237"/>
      <c r="F122" s="237"/>
      <c r="G122" s="237"/>
      <c r="H122" s="237"/>
      <c r="I122" s="237"/>
      <c r="J122" s="237"/>
      <c r="K122" s="237"/>
      <c r="L122" s="237"/>
      <c r="M122" s="237"/>
      <c r="N122" s="237"/>
      <c r="O122" s="237"/>
      <c r="P122" s="237"/>
      <c r="Q122" s="237"/>
    </row>
    <row r="123" spans="2:17" ht="13.5" hidden="1" customHeight="1">
      <c r="B123" s="237"/>
      <c r="C123" s="237"/>
      <c r="D123" s="237"/>
      <c r="E123" s="237"/>
      <c r="F123" s="237"/>
      <c r="G123" s="237"/>
      <c r="H123" s="237"/>
      <c r="I123" s="237"/>
      <c r="J123" s="237"/>
      <c r="K123" s="237"/>
      <c r="L123" s="237"/>
      <c r="M123" s="237"/>
      <c r="N123" s="237"/>
      <c r="O123" s="237"/>
      <c r="P123" s="237"/>
      <c r="Q123" s="237"/>
    </row>
    <row r="124" spans="2:17" ht="13.5" hidden="1" customHeight="1">
      <c r="B124" s="237"/>
      <c r="C124" s="237"/>
      <c r="D124" s="237"/>
      <c r="E124" s="237"/>
      <c r="F124" s="237"/>
      <c r="G124" s="237"/>
      <c r="H124" s="237"/>
      <c r="I124" s="237"/>
      <c r="J124" s="237"/>
      <c r="K124" s="237"/>
      <c r="L124" s="237"/>
      <c r="M124" s="237"/>
      <c r="N124" s="237"/>
      <c r="O124" s="237"/>
      <c r="P124" s="237"/>
      <c r="Q124" s="237"/>
    </row>
    <row r="125" spans="2:17" ht="13.5" hidden="1" customHeight="1">
      <c r="B125" s="237"/>
      <c r="C125" s="237"/>
      <c r="D125" s="237"/>
      <c r="E125" s="237"/>
      <c r="F125" s="237"/>
      <c r="G125" s="237"/>
      <c r="H125" s="237"/>
      <c r="I125" s="237"/>
      <c r="J125" s="237"/>
      <c r="K125" s="237"/>
      <c r="L125" s="237"/>
      <c r="M125" s="237"/>
      <c r="N125" s="237"/>
      <c r="O125" s="237"/>
      <c r="P125" s="237"/>
      <c r="Q125" s="237"/>
    </row>
    <row r="126" spans="2:17" ht="13.5" hidden="1" customHeight="1">
      <c r="B126" s="237"/>
      <c r="C126" s="237"/>
      <c r="D126" s="237"/>
      <c r="E126" s="237"/>
      <c r="F126" s="237"/>
      <c r="G126" s="237"/>
      <c r="H126" s="237"/>
      <c r="I126" s="237"/>
      <c r="J126" s="237"/>
      <c r="K126" s="237"/>
      <c r="L126" s="237"/>
      <c r="M126" s="237"/>
      <c r="N126" s="237"/>
      <c r="O126" s="237"/>
      <c r="P126" s="237"/>
      <c r="Q126" s="237"/>
    </row>
    <row r="127" spans="2:17" ht="13.5" hidden="1" customHeight="1">
      <c r="B127" s="237"/>
      <c r="C127" s="237"/>
      <c r="D127" s="237"/>
      <c r="E127" s="237"/>
      <c r="F127" s="237"/>
      <c r="G127" s="237"/>
      <c r="H127" s="237"/>
      <c r="I127" s="237"/>
      <c r="J127" s="237"/>
      <c r="K127" s="237"/>
      <c r="L127" s="237"/>
      <c r="M127" s="237"/>
      <c r="N127" s="237"/>
      <c r="O127" s="237"/>
      <c r="P127" s="237"/>
      <c r="Q127" s="237"/>
    </row>
    <row r="128" spans="2:17" ht="13.5" hidden="1" customHeight="1">
      <c r="B128" s="237"/>
      <c r="C128" s="237"/>
      <c r="D128" s="237"/>
      <c r="E128" s="237"/>
      <c r="F128" s="237"/>
      <c r="G128" s="237"/>
      <c r="H128" s="237"/>
      <c r="I128" s="237"/>
      <c r="J128" s="237"/>
      <c r="K128" s="237"/>
      <c r="L128" s="237"/>
      <c r="M128" s="237"/>
      <c r="N128" s="237"/>
      <c r="O128" s="237"/>
      <c r="P128" s="237"/>
      <c r="Q128" s="237"/>
    </row>
    <row r="129" spans="2:17" ht="13.5" hidden="1" customHeight="1">
      <c r="B129" s="237"/>
      <c r="C129" s="237"/>
      <c r="D129" s="237"/>
      <c r="E129" s="237"/>
      <c r="F129" s="237"/>
      <c r="G129" s="237"/>
      <c r="H129" s="237"/>
      <c r="I129" s="237"/>
      <c r="J129" s="237"/>
      <c r="K129" s="237"/>
      <c r="L129" s="237"/>
      <c r="M129" s="237"/>
      <c r="N129" s="237"/>
      <c r="O129" s="237"/>
      <c r="P129" s="237"/>
      <c r="Q129" s="237"/>
    </row>
    <row r="130" spans="2:17" ht="13.5" hidden="1" customHeight="1">
      <c r="B130" s="237"/>
      <c r="C130" s="237"/>
      <c r="D130" s="237"/>
      <c r="E130" s="237"/>
      <c r="F130" s="237"/>
      <c r="G130" s="237"/>
      <c r="H130" s="237"/>
      <c r="I130" s="237"/>
      <c r="J130" s="237"/>
      <c r="K130" s="237"/>
      <c r="L130" s="237"/>
      <c r="M130" s="237"/>
      <c r="N130" s="237"/>
      <c r="O130" s="237"/>
      <c r="P130" s="237"/>
      <c r="Q130" s="237"/>
    </row>
    <row r="131" spans="2:17" ht="13.5" hidden="1" customHeight="1">
      <c r="B131" s="237"/>
      <c r="C131" s="237"/>
      <c r="D131" s="237"/>
      <c r="E131" s="237"/>
      <c r="F131" s="237"/>
      <c r="G131" s="237"/>
      <c r="H131" s="237"/>
      <c r="I131" s="237"/>
      <c r="J131" s="237"/>
      <c r="K131" s="237"/>
      <c r="L131" s="237"/>
      <c r="M131" s="237"/>
      <c r="N131" s="237"/>
      <c r="O131" s="237"/>
      <c r="P131" s="237"/>
      <c r="Q131" s="237"/>
    </row>
    <row r="132" spans="2:17" ht="13.5" hidden="1" customHeight="1">
      <c r="B132" s="237"/>
      <c r="C132" s="237"/>
      <c r="D132" s="237"/>
      <c r="E132" s="237"/>
      <c r="F132" s="237"/>
      <c r="G132" s="237"/>
      <c r="H132" s="237"/>
      <c r="I132" s="237"/>
      <c r="J132" s="237"/>
      <c r="K132" s="237"/>
      <c r="L132" s="237"/>
      <c r="M132" s="237"/>
      <c r="N132" s="237"/>
      <c r="O132" s="237"/>
      <c r="P132" s="237"/>
      <c r="Q132" s="237"/>
    </row>
    <row r="133" spans="2:17" ht="13.5" hidden="1" customHeight="1">
      <c r="B133" s="237"/>
      <c r="C133" s="237"/>
      <c r="D133" s="237"/>
      <c r="E133" s="237"/>
      <c r="F133" s="237"/>
      <c r="G133" s="237"/>
      <c r="H133" s="237"/>
      <c r="I133" s="237"/>
      <c r="J133" s="237"/>
      <c r="K133" s="237"/>
      <c r="L133" s="237"/>
      <c r="M133" s="237"/>
      <c r="N133" s="237"/>
      <c r="O133" s="237"/>
      <c r="P133" s="237"/>
      <c r="Q133" s="237"/>
    </row>
    <row r="134" spans="2:17" ht="13.5" hidden="1" customHeight="1">
      <c r="B134" s="237"/>
      <c r="C134" s="237"/>
      <c r="D134" s="237"/>
      <c r="E134" s="237"/>
      <c r="F134" s="237"/>
      <c r="G134" s="237"/>
      <c r="H134" s="237"/>
      <c r="I134" s="237"/>
      <c r="J134" s="237"/>
      <c r="K134" s="237"/>
      <c r="L134" s="237"/>
      <c r="M134" s="237"/>
      <c r="N134" s="237"/>
      <c r="O134" s="237"/>
      <c r="P134" s="237"/>
      <c r="Q134" s="237"/>
    </row>
    <row r="135" spans="2:17" ht="13.5" hidden="1" customHeight="1">
      <c r="B135" s="237"/>
      <c r="C135" s="237"/>
      <c r="D135" s="237"/>
      <c r="E135" s="237"/>
      <c r="F135" s="237"/>
      <c r="G135" s="237"/>
      <c r="H135" s="237"/>
      <c r="I135" s="237"/>
      <c r="J135" s="237"/>
      <c r="K135" s="237"/>
      <c r="L135" s="237"/>
      <c r="M135" s="237"/>
      <c r="N135" s="237"/>
      <c r="O135" s="237"/>
      <c r="P135" s="237"/>
      <c r="Q135" s="237"/>
    </row>
    <row r="136" spans="2:17" ht="13.5" hidden="1" customHeight="1">
      <c r="B136" s="237"/>
      <c r="C136" s="237"/>
      <c r="D136" s="237"/>
      <c r="E136" s="237"/>
      <c r="F136" s="237"/>
      <c r="G136" s="237"/>
      <c r="H136" s="237"/>
      <c r="I136" s="237"/>
      <c r="J136" s="237"/>
      <c r="K136" s="237"/>
      <c r="L136" s="237"/>
      <c r="M136" s="237"/>
      <c r="N136" s="237"/>
      <c r="O136" s="237"/>
      <c r="P136" s="237"/>
      <c r="Q136" s="237"/>
    </row>
    <row r="137" spans="2:17" ht="13.5" hidden="1" customHeight="1">
      <c r="B137" s="237"/>
      <c r="C137" s="237"/>
      <c r="D137" s="237"/>
      <c r="E137" s="237"/>
      <c r="F137" s="237"/>
      <c r="G137" s="237"/>
      <c r="H137" s="237"/>
      <c r="I137" s="237"/>
      <c r="J137" s="237"/>
      <c r="K137" s="237"/>
      <c r="L137" s="237"/>
      <c r="M137" s="237"/>
      <c r="N137" s="237"/>
      <c r="O137" s="237"/>
      <c r="P137" s="237"/>
      <c r="Q137" s="237"/>
    </row>
    <row r="138" spans="2:17" ht="13.5" hidden="1" customHeight="1">
      <c r="B138" s="237"/>
      <c r="C138" s="237"/>
      <c r="D138" s="237"/>
      <c r="E138" s="237"/>
      <c r="F138" s="237"/>
      <c r="G138" s="237"/>
      <c r="H138" s="237"/>
      <c r="I138" s="237"/>
      <c r="J138" s="237"/>
      <c r="K138" s="237"/>
      <c r="L138" s="237"/>
      <c r="M138" s="237"/>
      <c r="N138" s="237"/>
      <c r="O138" s="237"/>
      <c r="P138" s="237"/>
      <c r="Q138" s="237"/>
    </row>
    <row r="139" spans="2:17" ht="13.5" hidden="1" customHeight="1">
      <c r="B139" s="237"/>
      <c r="C139" s="237"/>
      <c r="D139" s="237"/>
      <c r="E139" s="237"/>
      <c r="F139" s="237"/>
      <c r="G139" s="237"/>
      <c r="H139" s="237"/>
      <c r="I139" s="237"/>
      <c r="J139" s="237"/>
      <c r="K139" s="237"/>
      <c r="L139" s="237"/>
      <c r="M139" s="237"/>
      <c r="N139" s="237"/>
      <c r="O139" s="237"/>
      <c r="P139" s="237"/>
      <c r="Q139" s="237"/>
    </row>
    <row r="140" spans="2:17" ht="13.5" hidden="1" customHeight="1">
      <c r="B140" s="237"/>
      <c r="C140" s="237"/>
      <c r="D140" s="237"/>
      <c r="E140" s="237"/>
      <c r="F140" s="237"/>
      <c r="G140" s="237"/>
      <c r="H140" s="237"/>
      <c r="I140" s="237"/>
      <c r="J140" s="237"/>
      <c r="K140" s="237"/>
      <c r="L140" s="237"/>
      <c r="M140" s="237"/>
      <c r="N140" s="237"/>
      <c r="O140" s="237"/>
      <c r="P140" s="237"/>
      <c r="Q140" s="237"/>
    </row>
    <row r="141" spans="2:17" ht="13.5" hidden="1" customHeight="1">
      <c r="B141" s="237"/>
      <c r="C141" s="237"/>
      <c r="D141" s="237"/>
      <c r="E141" s="237"/>
      <c r="F141" s="237"/>
      <c r="G141" s="237"/>
      <c r="H141" s="237"/>
      <c r="I141" s="237"/>
      <c r="J141" s="237"/>
      <c r="K141" s="237"/>
      <c r="L141" s="237"/>
      <c r="M141" s="237"/>
      <c r="N141" s="237"/>
      <c r="O141" s="237"/>
      <c r="P141" s="237"/>
      <c r="Q141" s="237"/>
    </row>
    <row r="142" spans="2:17" ht="13.5" hidden="1" customHeight="1">
      <c r="B142" s="237"/>
      <c r="C142" s="237"/>
      <c r="D142" s="237"/>
      <c r="E142" s="237"/>
      <c r="F142" s="237"/>
      <c r="G142" s="237"/>
      <c r="H142" s="237"/>
      <c r="I142" s="237"/>
      <c r="J142" s="237"/>
      <c r="K142" s="237"/>
      <c r="L142" s="237"/>
      <c r="M142" s="237"/>
      <c r="N142" s="237"/>
      <c r="O142" s="237"/>
      <c r="P142" s="237"/>
      <c r="Q142" s="237"/>
    </row>
    <row r="143" spans="2:17" ht="13.5" hidden="1" customHeight="1">
      <c r="B143" s="237"/>
      <c r="C143" s="237"/>
      <c r="D143" s="237"/>
      <c r="E143" s="237"/>
      <c r="F143" s="237"/>
      <c r="G143" s="237"/>
      <c r="H143" s="237"/>
      <c r="I143" s="237"/>
      <c r="J143" s="237"/>
      <c r="K143" s="237"/>
      <c r="L143" s="237"/>
      <c r="M143" s="237"/>
      <c r="N143" s="237"/>
      <c r="O143" s="237"/>
      <c r="P143" s="237"/>
      <c r="Q143" s="237"/>
    </row>
    <row r="144" spans="2:17" ht="13.5" hidden="1" customHeight="1">
      <c r="B144" s="237"/>
      <c r="C144" s="237"/>
      <c r="D144" s="237"/>
      <c r="E144" s="237"/>
      <c r="F144" s="237"/>
      <c r="G144" s="237"/>
      <c r="H144" s="237"/>
      <c r="I144" s="237"/>
      <c r="J144" s="237"/>
      <c r="K144" s="237"/>
      <c r="L144" s="237"/>
      <c r="M144" s="237"/>
      <c r="N144" s="237"/>
      <c r="O144" s="237"/>
      <c r="P144" s="237"/>
      <c r="Q144" s="237"/>
    </row>
    <row r="145" spans="2:17" ht="13.5" hidden="1" customHeight="1">
      <c r="B145" s="237"/>
      <c r="C145" s="237"/>
      <c r="D145" s="237"/>
      <c r="E145" s="237"/>
      <c r="F145" s="237"/>
      <c r="G145" s="237"/>
      <c r="H145" s="237"/>
      <c r="I145" s="237"/>
      <c r="J145" s="237"/>
      <c r="K145" s="237"/>
      <c r="L145" s="237"/>
      <c r="M145" s="237"/>
      <c r="N145" s="237"/>
      <c r="O145" s="237"/>
      <c r="P145" s="237"/>
      <c r="Q145" s="237"/>
    </row>
    <row r="146" spans="2:17" ht="13.5" hidden="1" customHeight="1">
      <c r="B146" s="237"/>
      <c r="C146" s="237"/>
      <c r="D146" s="237"/>
      <c r="E146" s="237"/>
      <c r="F146" s="237"/>
      <c r="G146" s="237"/>
      <c r="H146" s="237"/>
      <c r="I146" s="237"/>
      <c r="J146" s="237"/>
      <c r="K146" s="237"/>
      <c r="L146" s="237"/>
      <c r="M146" s="237"/>
      <c r="N146" s="237"/>
      <c r="O146" s="237"/>
      <c r="P146" s="237"/>
      <c r="Q146" s="237"/>
    </row>
    <row r="147" spans="2:17" ht="13.5" hidden="1" customHeight="1">
      <c r="B147" s="237"/>
      <c r="C147" s="237"/>
      <c r="D147" s="237"/>
      <c r="E147" s="237"/>
      <c r="F147" s="237"/>
      <c r="G147" s="237"/>
      <c r="H147" s="237"/>
      <c r="I147" s="237"/>
      <c r="J147" s="237"/>
      <c r="K147" s="237"/>
      <c r="L147" s="237"/>
      <c r="M147" s="237"/>
      <c r="N147" s="237"/>
      <c r="O147" s="237"/>
      <c r="P147" s="237"/>
      <c r="Q147" s="237"/>
    </row>
    <row r="148" spans="2:17" ht="13.5" hidden="1" customHeight="1">
      <c r="B148" s="237"/>
      <c r="C148" s="237"/>
      <c r="D148" s="237"/>
      <c r="E148" s="237"/>
      <c r="F148" s="237"/>
      <c r="G148" s="237"/>
      <c r="H148" s="237"/>
      <c r="I148" s="237"/>
      <c r="J148" s="237"/>
      <c r="K148" s="237"/>
      <c r="L148" s="237"/>
      <c r="M148" s="237"/>
      <c r="N148" s="237"/>
      <c r="O148" s="237"/>
      <c r="P148" s="237"/>
      <c r="Q148" s="237"/>
    </row>
    <row r="149" spans="2:17" ht="13.5" hidden="1" customHeight="1">
      <c r="B149" s="237"/>
      <c r="C149" s="237"/>
      <c r="D149" s="237"/>
      <c r="E149" s="237"/>
      <c r="F149" s="237"/>
      <c r="G149" s="237"/>
      <c r="H149" s="237"/>
      <c r="I149" s="237"/>
      <c r="J149" s="237"/>
      <c r="K149" s="237"/>
      <c r="L149" s="237"/>
      <c r="M149" s="237"/>
      <c r="N149" s="237"/>
      <c r="O149" s="237"/>
      <c r="P149" s="237"/>
      <c r="Q149" s="237"/>
    </row>
    <row r="150" spans="2:17" ht="13.5" hidden="1" customHeight="1">
      <c r="B150" s="237"/>
      <c r="C150" s="237"/>
      <c r="D150" s="237"/>
      <c r="E150" s="237"/>
      <c r="F150" s="237"/>
      <c r="G150" s="237"/>
      <c r="H150" s="237"/>
      <c r="I150" s="237"/>
      <c r="J150" s="237"/>
      <c r="K150" s="237"/>
      <c r="L150" s="237"/>
      <c r="M150" s="237"/>
      <c r="N150" s="237"/>
      <c r="O150" s="237"/>
      <c r="P150" s="237"/>
      <c r="Q150" s="237"/>
    </row>
    <row r="151" spans="2:17" ht="13.5" hidden="1" customHeight="1">
      <c r="B151" s="237"/>
      <c r="C151" s="237"/>
      <c r="D151" s="237"/>
      <c r="E151" s="237"/>
      <c r="F151" s="237"/>
      <c r="G151" s="237"/>
      <c r="H151" s="237"/>
      <c r="I151" s="237"/>
      <c r="J151" s="237"/>
      <c r="K151" s="237"/>
      <c r="L151" s="237"/>
      <c r="M151" s="237"/>
      <c r="N151" s="237"/>
      <c r="O151" s="237"/>
      <c r="P151" s="237"/>
      <c r="Q151" s="237"/>
    </row>
    <row r="152" spans="2:17" ht="13.5" hidden="1" customHeight="1">
      <c r="B152" s="237"/>
      <c r="C152" s="237"/>
      <c r="D152" s="237"/>
      <c r="E152" s="237"/>
      <c r="F152" s="237"/>
      <c r="G152" s="237"/>
      <c r="H152" s="237"/>
      <c r="I152" s="237"/>
      <c r="J152" s="237"/>
      <c r="K152" s="237"/>
      <c r="L152" s="237"/>
      <c r="M152" s="237"/>
      <c r="N152" s="237"/>
      <c r="O152" s="237"/>
      <c r="P152" s="237"/>
      <c r="Q152" s="237"/>
    </row>
    <row r="153" spans="2:17" ht="13.5" hidden="1" customHeight="1">
      <c r="B153" s="237"/>
      <c r="C153" s="237"/>
      <c r="D153" s="237"/>
      <c r="E153" s="237"/>
      <c r="F153" s="237"/>
      <c r="G153" s="237"/>
      <c r="H153" s="237"/>
      <c r="I153" s="237"/>
      <c r="J153" s="237"/>
      <c r="K153" s="237"/>
      <c r="L153" s="237"/>
      <c r="M153" s="237"/>
      <c r="N153" s="237"/>
      <c r="O153" s="237"/>
      <c r="P153" s="237"/>
      <c r="Q153" s="237"/>
    </row>
    <row r="154" spans="2:17" ht="13.5" hidden="1" customHeight="1">
      <c r="B154" s="237"/>
      <c r="C154" s="237"/>
      <c r="D154" s="237"/>
      <c r="E154" s="237"/>
      <c r="F154" s="237"/>
      <c r="G154" s="237"/>
      <c r="H154" s="237"/>
      <c r="I154" s="237"/>
      <c r="J154" s="237"/>
      <c r="K154" s="237"/>
      <c r="L154" s="237"/>
      <c r="M154" s="237"/>
      <c r="N154" s="237"/>
      <c r="O154" s="237"/>
      <c r="P154" s="237"/>
      <c r="Q154" s="237"/>
    </row>
    <row r="155" spans="2:17" ht="13.5" hidden="1" customHeight="1">
      <c r="B155" s="237"/>
      <c r="C155" s="237"/>
      <c r="D155" s="237"/>
      <c r="E155" s="237"/>
      <c r="F155" s="237"/>
      <c r="G155" s="237"/>
      <c r="H155" s="237"/>
      <c r="I155" s="237"/>
      <c r="J155" s="237"/>
      <c r="K155" s="237"/>
      <c r="L155" s="237"/>
      <c r="M155" s="237"/>
      <c r="N155" s="237"/>
      <c r="O155" s="237"/>
      <c r="P155" s="237"/>
      <c r="Q155" s="237"/>
    </row>
    <row r="156" spans="2:17" ht="13.5" hidden="1" customHeight="1">
      <c r="B156" s="237"/>
      <c r="C156" s="237"/>
      <c r="D156" s="237"/>
      <c r="E156" s="237"/>
      <c r="F156" s="237"/>
      <c r="G156" s="237"/>
      <c r="H156" s="237"/>
      <c r="I156" s="237"/>
      <c r="J156" s="237"/>
      <c r="K156" s="237"/>
      <c r="L156" s="237"/>
      <c r="M156" s="237"/>
      <c r="N156" s="237"/>
      <c r="O156" s="237"/>
      <c r="P156" s="237"/>
      <c r="Q156" s="237"/>
    </row>
    <row r="157" spans="2:17" ht="13.5" hidden="1" customHeight="1">
      <c r="B157" s="237"/>
      <c r="C157" s="237"/>
      <c r="D157" s="237"/>
      <c r="E157" s="237"/>
      <c r="F157" s="237"/>
      <c r="G157" s="237"/>
      <c r="H157" s="237"/>
      <c r="I157" s="237"/>
      <c r="J157" s="237"/>
      <c r="K157" s="237"/>
      <c r="L157" s="237"/>
      <c r="M157" s="237"/>
      <c r="N157" s="237"/>
      <c r="O157" s="237"/>
      <c r="P157" s="237"/>
      <c r="Q157" s="237"/>
    </row>
    <row r="158" spans="2:17" ht="13.5" hidden="1" customHeight="1">
      <c r="B158" s="237"/>
      <c r="C158" s="237"/>
      <c r="D158" s="237"/>
      <c r="E158" s="237"/>
      <c r="F158" s="237"/>
      <c r="G158" s="237"/>
      <c r="H158" s="237"/>
      <c r="I158" s="237"/>
      <c r="J158" s="237"/>
      <c r="K158" s="237"/>
      <c r="L158" s="237"/>
      <c r="M158" s="237"/>
      <c r="N158" s="237"/>
      <c r="O158" s="237"/>
      <c r="P158" s="237"/>
      <c r="Q158" s="237"/>
    </row>
    <row r="159" spans="2:17" ht="13.5" hidden="1" customHeight="1">
      <c r="B159" s="237"/>
      <c r="C159" s="237"/>
      <c r="D159" s="237"/>
      <c r="E159" s="237"/>
      <c r="F159" s="237"/>
      <c r="G159" s="237"/>
      <c r="H159" s="237"/>
      <c r="I159" s="237"/>
      <c r="J159" s="237"/>
      <c r="K159" s="237"/>
      <c r="L159" s="237"/>
      <c r="M159" s="237"/>
      <c r="N159" s="237"/>
      <c r="O159" s="237"/>
      <c r="P159" s="237"/>
      <c r="Q159" s="237"/>
    </row>
    <row r="160" spans="2:17" ht="13.5" hidden="1" customHeight="1">
      <c r="B160" s="237"/>
      <c r="C160" s="237"/>
      <c r="D160" s="237"/>
      <c r="E160" s="237"/>
      <c r="F160" s="237"/>
      <c r="G160" s="237"/>
      <c r="H160" s="237"/>
      <c r="I160" s="237"/>
      <c r="J160" s="237"/>
      <c r="K160" s="237"/>
      <c r="L160" s="237"/>
      <c r="M160" s="237"/>
      <c r="N160" s="237"/>
      <c r="O160" s="237"/>
      <c r="P160" s="237"/>
      <c r="Q160" s="23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duveq5TsESYXjCFPzxEeOp5T8xoF8RjgXJjOS9c3w4ewQ2SV+sLbCcauIqQMLIG6UugJVX8SbFX+GH4BTpdag==" saltValue="r/+7iCUg30hl77loWHp/4w==" spinCount="100000" sheet="1" objects="1" scenarios="1"/>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5" customWidth="1"/>
    <col min="2" max="16" width="9" style="235" customWidth="1"/>
    <col min="17" max="17" width="9.109375" style="235" customWidth="1"/>
    <col min="18" max="18" width="9.109375" style="235" bestFit="1" customWidth="1"/>
    <col min="19" max="34" width="9" style="235" customWidth="1"/>
    <col min="35" max="16384" width="9" style="234" hidden="1"/>
  </cols>
  <sheetData>
    <row r="1" spans="1:34" ht="13.5" customHeight="1">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ht="13.2">
      <c r="S2" s="234"/>
      <c r="AH2" s="234"/>
    </row>
    <row r="3" spans="1:34" ht="13.2">
      <c r="C3" s="234"/>
      <c r="D3" s="234"/>
      <c r="E3" s="234"/>
      <c r="F3" s="234"/>
      <c r="G3" s="234"/>
      <c r="H3" s="234"/>
      <c r="I3" s="234"/>
      <c r="J3" s="234"/>
      <c r="K3" s="234"/>
      <c r="L3" s="234"/>
      <c r="M3" s="234"/>
      <c r="N3" s="234"/>
      <c r="O3" s="234"/>
      <c r="P3" s="234"/>
      <c r="Q3" s="234"/>
      <c r="R3" s="234"/>
      <c r="S3" s="234"/>
      <c r="U3" s="234"/>
      <c r="V3" s="234"/>
      <c r="W3" s="234"/>
      <c r="X3" s="234"/>
      <c r="Y3" s="234"/>
      <c r="Z3" s="234"/>
      <c r="AA3" s="234"/>
      <c r="AB3" s="234"/>
      <c r="AC3" s="234"/>
      <c r="AD3" s="234"/>
      <c r="AE3" s="234"/>
      <c r="AF3" s="234"/>
      <c r="AG3" s="234"/>
      <c r="AH3" s="234"/>
    </row>
    <row r="4" spans="1:34" ht="13.2"/>
    <row r="5" spans="1:34" ht="13.2"/>
    <row r="6" spans="1:34" ht="13.2"/>
    <row r="7" spans="1:34" ht="13.2"/>
    <row r="8" spans="1:34" ht="13.2"/>
    <row r="9" spans="1:34" ht="13.2">
      <c r="AH9" s="234"/>
    </row>
    <row r="10" spans="1:34" ht="13.2"/>
    <row r="11" spans="1:34" ht="13.2"/>
    <row r="12" spans="1:34" ht="13.2"/>
    <row r="13" spans="1:34" ht="13.2"/>
    <row r="14" spans="1:34" ht="13.2"/>
    <row r="15" spans="1:34" ht="13.2"/>
    <row r="16" spans="1:34" ht="13.2"/>
    <row r="17" spans="12:34" ht="13.2">
      <c r="AH17" s="234"/>
    </row>
    <row r="18" spans="12:34" ht="13.2"/>
    <row r="19" spans="12:34" ht="13.2"/>
    <row r="20" spans="12:34" ht="13.2">
      <c r="AH20" s="234"/>
    </row>
    <row r="21" spans="12:34" ht="13.2">
      <c r="AH21" s="234"/>
    </row>
    <row r="22" spans="12:34" ht="13.2"/>
    <row r="23" spans="12:34" ht="13.2"/>
    <row r="24" spans="12:34" ht="13.2">
      <c r="Q24" s="234"/>
    </row>
    <row r="25" spans="12:34" ht="13.2"/>
    <row r="26" spans="12:34" ht="13.2"/>
    <row r="27" spans="12:34" ht="13.2"/>
    <row r="28" spans="12:34" ht="13.2">
      <c r="T28" s="234"/>
      <c r="AH28" s="234"/>
    </row>
    <row r="29" spans="12:34" ht="13.2">
      <c r="U29" s="234"/>
    </row>
    <row r="30" spans="12:34" ht="13.2"/>
    <row r="31" spans="12:34" ht="13.2">
      <c r="Q31" s="234"/>
    </row>
    <row r="32" spans="12:34" ht="13.2">
      <c r="L32" s="234"/>
    </row>
    <row r="33" spans="2:34" ht="13.2">
      <c r="C33" s="234"/>
      <c r="E33" s="234"/>
      <c r="G33" s="234"/>
      <c r="I33" s="234"/>
      <c r="X33" s="234"/>
    </row>
    <row r="34" spans="2:34" ht="13.2">
      <c r="B34" s="234"/>
      <c r="O34" s="234"/>
      <c r="P34" s="234"/>
      <c r="R34" s="234"/>
      <c r="T34" s="234"/>
    </row>
    <row r="35" spans="2:34" ht="13.2">
      <c r="D35" s="234"/>
      <c r="U35" s="234"/>
      <c r="W35" s="234"/>
      <c r="AC35" s="234"/>
      <c r="AD35" s="234"/>
      <c r="AE35" s="234"/>
      <c r="AF35" s="234"/>
      <c r="AG35" s="234"/>
      <c r="AH35" s="234"/>
    </row>
    <row r="36" spans="2:34" ht="13.2">
      <c r="H36" s="234"/>
      <c r="J36" s="234"/>
      <c r="K36" s="234"/>
      <c r="M36" s="234"/>
      <c r="V36" s="234"/>
      <c r="Y36" s="234"/>
      <c r="Z36" s="234"/>
      <c r="AA36" s="234"/>
      <c r="AB36" s="234"/>
      <c r="AC36" s="234"/>
      <c r="AD36" s="234"/>
      <c r="AE36" s="234"/>
      <c r="AF36" s="234"/>
      <c r="AG36" s="234"/>
      <c r="AH36" s="234"/>
    </row>
    <row r="37" spans="2:34" ht="13.2">
      <c r="AH37" s="234"/>
    </row>
    <row r="38" spans="2:34" ht="13.2">
      <c r="AG38" s="234"/>
      <c r="AH38" s="234"/>
    </row>
    <row r="39" spans="2:34" ht="13.2"/>
    <row r="40" spans="2:34" ht="13.2">
      <c r="X40" s="234"/>
    </row>
    <row r="41" spans="2:34" ht="13.2">
      <c r="R41" s="234"/>
    </row>
    <row r="42" spans="2:34" ht="13.2">
      <c r="W42" s="234"/>
    </row>
    <row r="43" spans="2:34" ht="13.2">
      <c r="V43" s="234"/>
      <c r="Y43" s="234"/>
      <c r="Z43" s="234"/>
      <c r="AA43" s="234"/>
      <c r="AB43" s="234"/>
      <c r="AC43" s="234"/>
      <c r="AD43" s="234"/>
      <c r="AE43" s="234"/>
      <c r="AF43" s="234"/>
      <c r="AG43" s="234"/>
      <c r="AH43" s="234"/>
    </row>
    <row r="44" spans="2:34" ht="13.2">
      <c r="AH44" s="234"/>
    </row>
    <row r="45" spans="2:34" ht="13.2">
      <c r="X45" s="234"/>
    </row>
    <row r="46" spans="2:34" ht="13.2"/>
    <row r="47" spans="2:34" ht="13.2"/>
    <row r="48" spans="2:34" ht="13.2">
      <c r="U48" s="234"/>
      <c r="V48" s="234"/>
      <c r="W48" s="234"/>
      <c r="Y48" s="234"/>
      <c r="Z48" s="234"/>
      <c r="AA48" s="234"/>
      <c r="AB48" s="234"/>
      <c r="AC48" s="234"/>
      <c r="AD48" s="234"/>
      <c r="AE48" s="234"/>
      <c r="AF48" s="234"/>
      <c r="AG48" s="234"/>
      <c r="AH48" s="234"/>
    </row>
    <row r="49" spans="28:34" ht="13.2"/>
    <row r="50" spans="28:34" ht="13.2">
      <c r="AE50" s="234"/>
      <c r="AF50" s="234"/>
      <c r="AG50" s="234"/>
      <c r="AH50" s="234"/>
    </row>
    <row r="51" spans="28:34" ht="13.2">
      <c r="AC51" s="234"/>
      <c r="AD51" s="234"/>
      <c r="AE51" s="234"/>
      <c r="AF51" s="234"/>
      <c r="AG51" s="234"/>
      <c r="AH51" s="234"/>
    </row>
    <row r="52" spans="28:34" ht="13.2"/>
    <row r="53" spans="28:34" ht="13.2">
      <c r="AF53" s="234"/>
      <c r="AG53" s="234"/>
      <c r="AH53" s="234"/>
    </row>
    <row r="54" spans="28:34" ht="13.2">
      <c r="AH54" s="234"/>
    </row>
    <row r="55" spans="28:34" ht="13.2"/>
    <row r="56" spans="28:34" ht="13.2">
      <c r="AB56" s="234"/>
      <c r="AC56" s="234"/>
      <c r="AD56" s="234"/>
      <c r="AE56" s="234"/>
      <c r="AF56" s="234"/>
      <c r="AG56" s="234"/>
      <c r="AH56" s="234"/>
    </row>
    <row r="57" spans="28:34" ht="13.2">
      <c r="AH57" s="234"/>
    </row>
    <row r="58" spans="28:34" ht="13.2">
      <c r="AH58" s="234"/>
    </row>
    <row r="59" spans="28:34" ht="13.2"/>
    <row r="60" spans="28:34" ht="13.2"/>
    <row r="61" spans="28:34" ht="13.2"/>
    <row r="62" spans="28:34" ht="13.2"/>
    <row r="63" spans="28:34" ht="13.2">
      <c r="AH63" s="234"/>
    </row>
    <row r="64" spans="28:34" ht="13.2">
      <c r="AG64" s="234"/>
      <c r="AH64" s="234"/>
    </row>
    <row r="65" spans="28:34" ht="13.2"/>
    <row r="66" spans="28:34" ht="13.2"/>
    <row r="67" spans="28:34" ht="13.2"/>
    <row r="68" spans="28:34" ht="13.2">
      <c r="AB68" s="234"/>
      <c r="AC68" s="234"/>
      <c r="AD68" s="234"/>
      <c r="AE68" s="234"/>
      <c r="AF68" s="234"/>
      <c r="AG68" s="234"/>
      <c r="AH68" s="234"/>
    </row>
    <row r="69" spans="28:34" ht="13.2">
      <c r="AF69" s="234"/>
      <c r="AG69" s="234"/>
      <c r="AH69" s="234"/>
    </row>
    <row r="70" spans="28:34" ht="13.2"/>
    <row r="71" spans="28:34" ht="13.2"/>
    <row r="72" spans="28:34" ht="13.2"/>
    <row r="73" spans="28:34" ht="13.2"/>
    <row r="74" spans="28:34" ht="13.2"/>
    <row r="75" spans="28:34" ht="13.2">
      <c r="AH75" s="234"/>
    </row>
    <row r="76" spans="28:34" ht="13.2">
      <c r="AF76" s="234"/>
      <c r="AG76" s="234"/>
      <c r="AH76" s="234"/>
    </row>
    <row r="77" spans="28:34" ht="13.2">
      <c r="AG77" s="234"/>
      <c r="AH77" s="234"/>
    </row>
    <row r="78" spans="28:34" ht="13.2"/>
    <row r="79" spans="28:34" ht="13.2"/>
    <row r="80" spans="28:34" ht="13.2"/>
    <row r="81" spans="25:34" ht="13.2"/>
    <row r="82" spans="25:34" ht="13.2">
      <c r="Y82" s="234"/>
    </row>
    <row r="83" spans="25:34" ht="13.2">
      <c r="Y83" s="234"/>
      <c r="Z83" s="234"/>
      <c r="AA83" s="234"/>
      <c r="AB83" s="234"/>
      <c r="AC83" s="234"/>
      <c r="AD83" s="234"/>
      <c r="AE83" s="234"/>
      <c r="AF83" s="234"/>
      <c r="AG83" s="234"/>
      <c r="AH83" s="234"/>
    </row>
    <row r="84" spans="25:34" ht="13.2"/>
    <row r="85" spans="25:34" ht="13.2"/>
    <row r="86" spans="25:34" ht="13.2"/>
    <row r="87" spans="25:34" ht="13.2"/>
    <row r="88" spans="25:34" ht="13.2">
      <c r="AH88" s="234"/>
    </row>
    <row r="89" spans="25:34" ht="13.2"/>
    <row r="90" spans="25:34" ht="13.2"/>
    <row r="91" spans="25:34" ht="13.2"/>
    <row r="92" spans="25:34" ht="13.5" customHeight="1"/>
    <row r="93" spans="25:34" ht="13.5" customHeight="1"/>
    <row r="94" spans="25:34" ht="13.5" customHeight="1">
      <c r="AF94" s="234"/>
      <c r="AG94" s="234"/>
      <c r="AH94" s="234"/>
    </row>
    <row r="95" spans="25:34" ht="13.5" customHeight="1">
      <c r="AH95" s="234"/>
    </row>
    <row r="96" spans="25:34" ht="13.5" customHeight="1"/>
    <row r="97" spans="33:34" ht="13.5" customHeight="1"/>
    <row r="98" spans="33:34" ht="13.5" customHeight="1"/>
    <row r="99" spans="33:34" ht="13.5" customHeight="1"/>
    <row r="100" spans="33:34" ht="13.5" customHeight="1"/>
    <row r="101" spans="33:34" ht="13.5" customHeight="1">
      <c r="AH101" s="234"/>
    </row>
    <row r="102" spans="33:34" ht="13.5" customHeight="1"/>
    <row r="103" spans="33:34" ht="13.5" customHeight="1"/>
    <row r="104" spans="33:34" ht="13.5" customHeight="1">
      <c r="AG104" s="234"/>
      <c r="AH104" s="23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4"/>
    </row>
    <row r="117" spans="34:34" ht="13.5" customHeight="1"/>
    <row r="118" spans="34:34" ht="13.5" customHeight="1"/>
    <row r="119" spans="34:34" ht="13.5" customHeight="1"/>
    <row r="120" spans="34:34" ht="13.5" customHeight="1">
      <c r="AH120" s="234"/>
    </row>
    <row r="121" spans="34:34" ht="13.5" customHeight="1">
      <c r="AH121" s="23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5" customWidth="1"/>
    <col min="2" max="16" width="9" style="235" customWidth="1"/>
    <col min="17" max="17" width="9.109375" style="235" customWidth="1"/>
    <col min="18" max="18" width="9.109375" style="235" bestFit="1" customWidth="1"/>
    <col min="19" max="34" width="9" style="235" customWidth="1"/>
    <col min="35" max="16384" width="9" style="234" hidden="1"/>
  </cols>
  <sheetData>
    <row r="1" spans="1:34" ht="13.5" customHeight="1">
      <c r="A1" s="234"/>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ht="13.2">
      <c r="S2" s="234"/>
      <c r="AH2" s="234"/>
    </row>
    <row r="3" spans="1:34" ht="13.2">
      <c r="C3" s="234"/>
      <c r="D3" s="234"/>
      <c r="E3" s="234"/>
      <c r="F3" s="234"/>
      <c r="G3" s="234"/>
      <c r="H3" s="234"/>
      <c r="I3" s="234"/>
      <c r="J3" s="234"/>
      <c r="K3" s="234"/>
      <c r="L3" s="234"/>
      <c r="M3" s="234"/>
      <c r="N3" s="234"/>
      <c r="O3" s="234"/>
      <c r="P3" s="234"/>
      <c r="Q3" s="234"/>
      <c r="R3" s="234"/>
      <c r="S3" s="234"/>
      <c r="U3" s="234"/>
      <c r="V3" s="234"/>
      <c r="W3" s="234"/>
      <c r="X3" s="234"/>
      <c r="Y3" s="234"/>
      <c r="Z3" s="234"/>
      <c r="AA3" s="234"/>
      <c r="AB3" s="234"/>
      <c r="AC3" s="234"/>
      <c r="AD3" s="234"/>
      <c r="AE3" s="234"/>
      <c r="AF3" s="234"/>
      <c r="AG3" s="234"/>
      <c r="AH3" s="234"/>
    </row>
    <row r="4" spans="1:34" ht="13.2"/>
    <row r="5" spans="1:34" ht="13.2"/>
    <row r="6" spans="1:34" ht="13.2"/>
    <row r="7" spans="1:34" ht="13.2"/>
    <row r="8" spans="1:34" ht="13.2"/>
    <row r="9" spans="1:34" ht="13.2">
      <c r="AH9" s="234"/>
    </row>
    <row r="10" spans="1:34" ht="13.2"/>
    <row r="11" spans="1:34" ht="13.2"/>
    <row r="12" spans="1:34" ht="13.2"/>
    <row r="13" spans="1:34" ht="13.2"/>
    <row r="14" spans="1:34" ht="13.2"/>
    <row r="15" spans="1:34" ht="13.2"/>
    <row r="16" spans="1:34" ht="13.2"/>
    <row r="17" spans="12:34" ht="13.2">
      <c r="AH17" s="234"/>
    </row>
    <row r="18" spans="12:34" ht="13.2"/>
    <row r="19" spans="12:34" ht="13.2"/>
    <row r="20" spans="12:34" ht="13.2">
      <c r="AH20" s="234"/>
    </row>
    <row r="21" spans="12:34" ht="13.2">
      <c r="AH21" s="234"/>
    </row>
    <row r="22" spans="12:34" ht="13.2"/>
    <row r="23" spans="12:34" ht="13.2"/>
    <row r="24" spans="12:34" ht="13.2">
      <c r="Q24" s="234"/>
    </row>
    <row r="25" spans="12:34" ht="13.2"/>
    <row r="26" spans="12:34" ht="13.2"/>
    <row r="27" spans="12:34" ht="13.2"/>
    <row r="28" spans="12:34" ht="13.2">
      <c r="T28" s="234"/>
      <c r="AH28" s="234"/>
    </row>
    <row r="29" spans="12:34" ht="13.2">
      <c r="U29" s="234"/>
    </row>
    <row r="30" spans="12:34" ht="13.2"/>
    <row r="31" spans="12:34" ht="13.2">
      <c r="Q31" s="234"/>
      <c r="X31" s="234"/>
    </row>
    <row r="32" spans="12:34" ht="13.2">
      <c r="L32" s="234"/>
    </row>
    <row r="33" spans="2:34" ht="13.2">
      <c r="C33" s="234"/>
      <c r="E33" s="234"/>
      <c r="G33" s="234"/>
      <c r="I33" s="234"/>
    </row>
    <row r="34" spans="2:34" ht="13.2">
      <c r="B34" s="234"/>
      <c r="O34" s="234"/>
      <c r="P34" s="234"/>
      <c r="R34" s="234"/>
      <c r="T34" s="234"/>
    </row>
    <row r="35" spans="2:34" ht="13.2">
      <c r="D35" s="234"/>
      <c r="U35" s="234"/>
      <c r="W35" s="234"/>
      <c r="AC35" s="234"/>
      <c r="AD35" s="234"/>
      <c r="AE35" s="234"/>
      <c r="AF35" s="234"/>
      <c r="AG35" s="234"/>
      <c r="AH35" s="234"/>
    </row>
    <row r="36" spans="2:34" ht="13.2">
      <c r="H36" s="234"/>
      <c r="J36" s="234"/>
      <c r="K36" s="234"/>
      <c r="M36" s="234"/>
      <c r="V36" s="234"/>
      <c r="Y36" s="234"/>
      <c r="Z36" s="234"/>
      <c r="AA36" s="234"/>
      <c r="AB36" s="234"/>
      <c r="AC36" s="234"/>
      <c r="AD36" s="234"/>
      <c r="AE36" s="234"/>
      <c r="AF36" s="234"/>
      <c r="AG36" s="234"/>
      <c r="AH36" s="234"/>
    </row>
    <row r="37" spans="2:34" ht="13.2">
      <c r="AH37" s="234"/>
    </row>
    <row r="38" spans="2:34" ht="13.2">
      <c r="X38" s="234"/>
      <c r="AG38" s="234"/>
      <c r="AH38" s="234"/>
    </row>
    <row r="39" spans="2:34" ht="13.2"/>
    <row r="40" spans="2:34" ht="13.2"/>
    <row r="41" spans="2:34" ht="13.2">
      <c r="R41" s="234"/>
    </row>
    <row r="42" spans="2:34" ht="13.2">
      <c r="W42" s="234"/>
    </row>
    <row r="43" spans="2:34" ht="13.2">
      <c r="V43" s="234"/>
      <c r="X43" s="234"/>
      <c r="Y43" s="234"/>
      <c r="Z43" s="234"/>
      <c r="AA43" s="234"/>
      <c r="AB43" s="234"/>
      <c r="AC43" s="234"/>
      <c r="AD43" s="234"/>
      <c r="AE43" s="234"/>
      <c r="AF43" s="234"/>
      <c r="AG43" s="234"/>
      <c r="AH43" s="234"/>
    </row>
    <row r="44" spans="2:34" ht="13.2">
      <c r="AH44" s="234"/>
    </row>
    <row r="45" spans="2:34" ht="13.2"/>
    <row r="46" spans="2:34" ht="13.2"/>
    <row r="47" spans="2:34" ht="13.2"/>
    <row r="48" spans="2:34" ht="13.2">
      <c r="U48" s="234"/>
      <c r="V48" s="234"/>
      <c r="W48" s="234"/>
      <c r="Y48" s="234"/>
      <c r="Z48" s="234"/>
      <c r="AA48" s="234"/>
      <c r="AB48" s="234"/>
      <c r="AC48" s="234"/>
      <c r="AD48" s="234"/>
      <c r="AE48" s="234"/>
      <c r="AF48" s="234"/>
      <c r="AG48" s="234"/>
      <c r="AH48" s="234"/>
    </row>
    <row r="49" spans="28:34" ht="13.2"/>
    <row r="50" spans="28:34" ht="13.2">
      <c r="AE50" s="234"/>
      <c r="AF50" s="234"/>
      <c r="AG50" s="234"/>
      <c r="AH50" s="234"/>
    </row>
    <row r="51" spans="28:34" ht="13.2">
      <c r="AC51" s="234"/>
      <c r="AD51" s="234"/>
      <c r="AE51" s="234"/>
      <c r="AF51" s="234"/>
      <c r="AG51" s="234"/>
      <c r="AH51" s="234"/>
    </row>
    <row r="52" spans="28:34" ht="13.2"/>
    <row r="53" spans="28:34" ht="13.2">
      <c r="AF53" s="234"/>
      <c r="AG53" s="234"/>
      <c r="AH53" s="234"/>
    </row>
    <row r="54" spans="28:34" ht="13.2">
      <c r="AH54" s="234"/>
    </row>
    <row r="55" spans="28:34" ht="13.2"/>
    <row r="56" spans="28:34" ht="13.2">
      <c r="AB56" s="234"/>
      <c r="AC56" s="234"/>
      <c r="AD56" s="234"/>
      <c r="AE56" s="234"/>
      <c r="AF56" s="234"/>
      <c r="AG56" s="234"/>
      <c r="AH56" s="234"/>
    </row>
    <row r="57" spans="28:34" ht="13.2">
      <c r="AH57" s="234"/>
    </row>
    <row r="58" spans="28:34" ht="13.2">
      <c r="AH58" s="234"/>
    </row>
    <row r="59" spans="28:34" ht="13.2"/>
    <row r="60" spans="28:34" ht="13.2"/>
    <row r="61" spans="28:34" ht="13.2"/>
    <row r="62" spans="28:34" ht="13.2"/>
    <row r="63" spans="28:34" ht="13.2">
      <c r="AH63" s="234"/>
    </row>
    <row r="64" spans="28:34" ht="13.2">
      <c r="AG64" s="234"/>
      <c r="AH64" s="234"/>
    </row>
    <row r="65" spans="28:34" ht="13.2"/>
    <row r="66" spans="28:34" ht="13.2"/>
    <row r="67" spans="28:34" ht="13.2"/>
    <row r="68" spans="28:34" ht="13.2">
      <c r="AB68" s="234"/>
      <c r="AC68" s="234"/>
      <c r="AD68" s="234"/>
      <c r="AE68" s="234"/>
      <c r="AF68" s="234"/>
      <c r="AG68" s="234"/>
      <c r="AH68" s="234"/>
    </row>
    <row r="69" spans="28:34" ht="13.2">
      <c r="AF69" s="234"/>
      <c r="AG69" s="234"/>
      <c r="AH69" s="234"/>
    </row>
    <row r="70" spans="28:34" ht="13.2"/>
    <row r="71" spans="28:34" ht="13.2"/>
    <row r="72" spans="28:34" ht="13.2"/>
    <row r="73" spans="28:34" ht="13.2"/>
    <row r="74" spans="28:34" ht="13.2"/>
    <row r="75" spans="28:34" ht="13.2">
      <c r="AH75" s="234"/>
    </row>
    <row r="76" spans="28:34" ht="13.2">
      <c r="AF76" s="234"/>
      <c r="AG76" s="234"/>
      <c r="AH76" s="234"/>
    </row>
    <row r="77" spans="28:34" ht="13.2">
      <c r="AG77" s="234"/>
      <c r="AH77" s="234"/>
    </row>
    <row r="78" spans="28:34" ht="13.2"/>
    <row r="79" spans="28:34" ht="13.2"/>
    <row r="80" spans="28:34" ht="13.2"/>
    <row r="81" spans="25:34" ht="13.2"/>
    <row r="82" spans="25:34" ht="13.2">
      <c r="Y82" s="234"/>
    </row>
    <row r="83" spans="25:34" ht="13.2">
      <c r="Y83" s="234"/>
      <c r="Z83" s="234"/>
      <c r="AA83" s="234"/>
      <c r="AB83" s="234"/>
      <c r="AC83" s="234"/>
      <c r="AD83" s="234"/>
      <c r="AE83" s="234"/>
      <c r="AF83" s="234"/>
      <c r="AG83" s="234"/>
      <c r="AH83" s="234"/>
    </row>
    <row r="84" spans="25:34" ht="13.2"/>
    <row r="85" spans="25:34" ht="13.2"/>
    <row r="86" spans="25:34" ht="13.2"/>
    <row r="87" spans="25:34" ht="13.2"/>
    <row r="88" spans="25:34" ht="13.2">
      <c r="AH88" s="234"/>
    </row>
    <row r="89" spans="25:34" ht="13.2"/>
    <row r="90" spans="25:34" ht="13.2"/>
    <row r="91" spans="25:34" ht="13.2"/>
    <row r="92" spans="25:34" ht="13.5" customHeight="1"/>
    <row r="93" spans="25:34" ht="13.5" customHeight="1"/>
    <row r="94" spans="25:34" ht="13.5" customHeight="1">
      <c r="AF94" s="234"/>
      <c r="AG94" s="234"/>
      <c r="AH94" s="234"/>
    </row>
    <row r="95" spans="25:34" ht="13.5" customHeight="1">
      <c r="AH95" s="234"/>
    </row>
    <row r="96" spans="25:34" ht="13.5" customHeight="1"/>
    <row r="97" spans="33:34" ht="13.5" customHeight="1"/>
    <row r="98" spans="33:34" ht="13.5" customHeight="1"/>
    <row r="99" spans="33:34" ht="13.5" customHeight="1"/>
    <row r="100" spans="33:34" ht="13.5" customHeight="1"/>
    <row r="101" spans="33:34" ht="13.5" customHeight="1">
      <c r="AH101" s="234"/>
    </row>
    <row r="102" spans="33:34" ht="13.5" customHeight="1"/>
    <row r="103" spans="33:34" ht="13.5" customHeight="1"/>
    <row r="104" spans="33:34" ht="13.5" customHeight="1">
      <c r="AG104" s="234"/>
      <c r="AH104" s="23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4"/>
    </row>
    <row r="117" spans="34:34" ht="13.5" customHeight="1"/>
    <row r="118" spans="34:34" ht="13.5" customHeight="1"/>
    <row r="119" spans="34:34" ht="13.5" customHeight="1"/>
    <row r="120" spans="34:34" ht="13.5" customHeight="1">
      <c r="AH120" s="234"/>
    </row>
    <row r="121" spans="34:34" ht="13.5" customHeight="1">
      <c r="AH121" s="234"/>
    </row>
    <row r="122" spans="34:34" ht="13.5" customHeight="1"/>
    <row r="123" spans="34:34" ht="13.5" customHeight="1"/>
    <row r="124" spans="34:34" ht="13.5" customHeight="1">
      <c r="AH124" s="234"/>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494</v>
      </c>
      <c r="B3" s="90"/>
      <c r="C3" s="91"/>
      <c r="D3" s="92">
        <v>46661</v>
      </c>
      <c r="E3" s="93"/>
      <c r="F3" s="94">
        <v>78803</v>
      </c>
      <c r="G3" s="95"/>
      <c r="H3" s="96"/>
    </row>
    <row r="4" spans="1:8">
      <c r="A4" s="97"/>
      <c r="B4" s="98"/>
      <c r="C4" s="99"/>
      <c r="D4" s="100">
        <v>8155</v>
      </c>
      <c r="E4" s="101"/>
      <c r="F4" s="102">
        <v>19976</v>
      </c>
      <c r="G4" s="103"/>
      <c r="H4" s="104"/>
    </row>
    <row r="5" spans="1:8">
      <c r="A5" s="85" t="s">
        <v>496</v>
      </c>
      <c r="B5" s="90"/>
      <c r="C5" s="91"/>
      <c r="D5" s="92">
        <v>50660</v>
      </c>
      <c r="E5" s="93"/>
      <c r="F5" s="94">
        <v>88620</v>
      </c>
      <c r="G5" s="95"/>
      <c r="H5" s="96"/>
    </row>
    <row r="6" spans="1:8">
      <c r="A6" s="97"/>
      <c r="B6" s="98"/>
      <c r="C6" s="99"/>
      <c r="D6" s="100">
        <v>8351</v>
      </c>
      <c r="E6" s="101"/>
      <c r="F6" s="102">
        <v>19309</v>
      </c>
      <c r="G6" s="103"/>
      <c r="H6" s="104"/>
    </row>
    <row r="7" spans="1:8">
      <c r="A7" s="85" t="s">
        <v>497</v>
      </c>
      <c r="B7" s="90"/>
      <c r="C7" s="91"/>
      <c r="D7" s="92">
        <v>48412</v>
      </c>
      <c r="E7" s="93"/>
      <c r="F7" s="94">
        <v>79311</v>
      </c>
      <c r="G7" s="95"/>
      <c r="H7" s="96"/>
    </row>
    <row r="8" spans="1:8">
      <c r="A8" s="97"/>
      <c r="B8" s="98"/>
      <c r="C8" s="99"/>
      <c r="D8" s="100">
        <v>11638</v>
      </c>
      <c r="E8" s="101"/>
      <c r="F8" s="102">
        <v>22064</v>
      </c>
      <c r="G8" s="103"/>
      <c r="H8" s="104"/>
    </row>
    <row r="9" spans="1:8">
      <c r="A9" s="85" t="s">
        <v>498</v>
      </c>
      <c r="B9" s="90"/>
      <c r="C9" s="91"/>
      <c r="D9" s="92">
        <v>49733</v>
      </c>
      <c r="E9" s="93"/>
      <c r="F9" s="94">
        <v>67951</v>
      </c>
      <c r="G9" s="95"/>
      <c r="H9" s="96"/>
    </row>
    <row r="10" spans="1:8">
      <c r="A10" s="97"/>
      <c r="B10" s="98"/>
      <c r="C10" s="99"/>
      <c r="D10" s="100">
        <v>10977</v>
      </c>
      <c r="E10" s="101"/>
      <c r="F10" s="102">
        <v>17498</v>
      </c>
      <c r="G10" s="103"/>
      <c r="H10" s="104"/>
    </row>
    <row r="11" spans="1:8">
      <c r="A11" s="85" t="s">
        <v>499</v>
      </c>
      <c r="B11" s="90"/>
      <c r="C11" s="91"/>
      <c r="D11" s="92">
        <v>51195</v>
      </c>
      <c r="E11" s="93"/>
      <c r="F11" s="94">
        <v>72635</v>
      </c>
      <c r="G11" s="95"/>
      <c r="H11" s="96"/>
    </row>
    <row r="12" spans="1:8">
      <c r="A12" s="97"/>
      <c r="B12" s="98"/>
      <c r="C12" s="105"/>
      <c r="D12" s="100">
        <v>14901</v>
      </c>
      <c r="E12" s="101"/>
      <c r="F12" s="102">
        <v>18276</v>
      </c>
      <c r="G12" s="103"/>
      <c r="H12" s="104"/>
    </row>
    <row r="13" spans="1:8">
      <c r="A13" s="85"/>
      <c r="B13" s="90"/>
      <c r="C13" s="106"/>
      <c r="D13" s="107">
        <v>49332</v>
      </c>
      <c r="E13" s="108"/>
      <c r="F13" s="109">
        <v>77464</v>
      </c>
      <c r="G13" s="110"/>
      <c r="H13" s="96"/>
    </row>
    <row r="14" spans="1:8">
      <c r="A14" s="97"/>
      <c r="B14" s="98"/>
      <c r="C14" s="99"/>
      <c r="D14" s="100">
        <v>10804</v>
      </c>
      <c r="E14" s="101"/>
      <c r="F14" s="102">
        <v>19425</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0.16</v>
      </c>
      <c r="C19" s="111">
        <f>ROUND(VALUE(SUBSTITUTE(実質収支比率等に係る経年分析!G$48,"▲","-")),2)</f>
        <v>2.4300000000000002</v>
      </c>
      <c r="D19" s="111">
        <f>ROUND(VALUE(SUBSTITUTE(実質収支比率等に係る経年分析!H$48,"▲","-")),2)</f>
        <v>0.82</v>
      </c>
      <c r="E19" s="111">
        <f>ROUND(VALUE(SUBSTITUTE(実質収支比率等に係る経年分析!I$48,"▲","-")),2)</f>
        <v>0.92</v>
      </c>
      <c r="F19" s="111">
        <f>ROUND(VALUE(SUBSTITUTE(実質収支比率等に係る経年分析!J$48,"▲","-")),2)</f>
        <v>0.56000000000000005</v>
      </c>
    </row>
    <row r="20" spans="1:11">
      <c r="A20" s="111" t="s">
        <v>41</v>
      </c>
      <c r="B20" s="111">
        <f>ROUND(VALUE(SUBSTITUTE(実質収支比率等に係る経年分析!F$47,"▲","-")),2)</f>
        <v>5.9</v>
      </c>
      <c r="C20" s="111">
        <f>ROUND(VALUE(SUBSTITUTE(実質収支比率等に係る経年分析!G$47,"▲","-")),2)</f>
        <v>6</v>
      </c>
      <c r="D20" s="111">
        <f>ROUND(VALUE(SUBSTITUTE(実質収支比率等に係る経年分析!H$47,"▲","-")),2)</f>
        <v>7.17</v>
      </c>
      <c r="E20" s="111">
        <f>ROUND(VALUE(SUBSTITUTE(実質収支比率等に係る経年分析!I$47,"▲","-")),2)</f>
        <v>7.41</v>
      </c>
      <c r="F20" s="111">
        <f>ROUND(VALUE(SUBSTITUTE(実質収支比率等に係る経年分析!J$47,"▲","-")),2)</f>
        <v>7.93</v>
      </c>
    </row>
    <row r="21" spans="1:11">
      <c r="A21" s="111" t="s">
        <v>42</v>
      </c>
      <c r="B21" s="111">
        <f>IF(ISNUMBER(VALUE(SUBSTITUTE(実質収支比率等に係る経年分析!F$49,"▲","-"))),ROUND(VALUE(SUBSTITUTE(実質収支比率等に係る経年分析!F$49,"▲","-")),2),NA())</f>
        <v>0.3</v>
      </c>
      <c r="C21" s="111">
        <f>IF(ISNUMBER(VALUE(SUBSTITUTE(実質収支比率等に係る経年分析!G$49,"▲","-"))),ROUND(VALUE(SUBSTITUTE(実質収支比率等に係る経年分析!G$49,"▲","-")),2),NA())</f>
        <v>3.21</v>
      </c>
      <c r="D21" s="111">
        <f>IF(ISNUMBER(VALUE(SUBSTITUTE(実質収支比率等に係る経年分析!H$49,"▲","-"))),ROUND(VALUE(SUBSTITUTE(実質収支比率等に係る経年分析!H$49,"▲","-")),2),NA())</f>
        <v>0.44</v>
      </c>
      <c r="E21" s="111">
        <f>IF(ISNUMBER(VALUE(SUBSTITUTE(実質収支比率等に係る経年分析!I$49,"▲","-"))),ROUND(VALUE(SUBSTITUTE(実質収支比率等に係る経年分析!I$49,"▲","-")),2),NA())</f>
        <v>1.19</v>
      </c>
      <c r="F21" s="111">
        <f>IF(ISNUMBER(VALUE(SUBSTITUTE(実質収支比率等に係る経年分析!J$49,"▲","-"))),ROUND(VALUE(SUBSTITUTE(実質収支比率等に係る経年分析!J$49,"▲","-")),2),NA())</f>
        <v>0.9</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0.3</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0.63</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0.22</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0.1</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公立大学法人奈良県立医科大学関係経費特別会計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奈良県自動車駐車場費特別会計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0.01</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v>
      </c>
    </row>
    <row r="31" spans="1:11">
      <c r="A31" s="112" t="str">
        <f>IF(連結実質赤字比率に係る赤字・黒字の構成分析!C$39="",NA(),連結実質赤字比率に係る赤字・黒字の構成分析!C$39)</f>
        <v>奈良県中央卸売市場事業費特別会計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0.01</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0.01</v>
      </c>
    </row>
    <row r="32" spans="1:11">
      <c r="A32" s="112" t="str">
        <f>IF(連結実質赤字比率に係る赤字・黒字の構成分析!C$38="",NA(),連結実質赤字比率に係る赤字・黒字の構成分析!C$38)</f>
        <v>奈良県営競輪事業費特別会計</v>
      </c>
      <c r="B32" s="112">
        <f>IF(ROUND(VALUE(SUBSTITUTE(連結実質赤字比率に係る赤字・黒字の構成分析!F$38,"▲", "-")), 2) &lt; 0, ABS(ROUND(VALUE(SUBSTITUTE(連結実質赤字比率に係る赤字・黒字の構成分析!F$38,"▲", "-")), 2)), NA())</f>
        <v>0.03</v>
      </c>
      <c r="C32" s="112" t="e">
        <f>IF(ROUND(VALUE(SUBSTITUTE(連結実質赤字比率に係る赤字・黒字の構成分析!F$38,"▲", "-")), 2) &gt;= 0, ABS(ROUND(VALUE(SUBSTITUTE(連結実質赤字比率に係る赤字・黒字の構成分析!F$38,"▲", "-")), 2)), NA())</f>
        <v>#N/A</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0.01</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0.03</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0.03</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0.03</v>
      </c>
    </row>
    <row r="33" spans="1:16">
      <c r="A33" s="112" t="str">
        <f>IF(連結実質赤字比率に係る赤字・黒字の構成分析!C$37="",NA(),連結実質赤字比率に係る赤字・黒字の構成分析!C$37)</f>
        <v>奈良県証紙収入特別会計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0.05</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0.05</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0.05</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0.05</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0.04</v>
      </c>
    </row>
    <row r="34" spans="1:16">
      <c r="A34" s="112" t="str">
        <f>IF(連結実質赤字比率に係る赤字・黒字の構成分析!C$36="",NA(),連結実質赤字比率に係る赤字・黒字の構成分析!C$36)</f>
        <v>奈良県流域下水道事業費特別会計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0.41</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0.4</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0.39</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0.41</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0.45</v>
      </c>
    </row>
    <row r="35" spans="1:16">
      <c r="A35" s="112" t="str">
        <f>IF(連結実質赤字比率に係る赤字・黒字の構成分析!C$35="",NA(),連結実質赤字比率に係る赤字・黒字の構成分析!C$35)</f>
        <v>一般会計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0.16</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2.4300000000000002</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0.82</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0.91</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0.56000000000000005</v>
      </c>
    </row>
    <row r="36" spans="1:16">
      <c r="A36" s="112" t="str">
        <f>IF(連結実質赤字比率に係る赤字・黒字の構成分析!C$34="",NA(),連結実質赤字比率に係る赤字・黒字の構成分析!C$34)</f>
        <v>奈良県水道用水供給事業費特別会計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5.26</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5.18</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5.19</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5.26</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5.27</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47133</v>
      </c>
      <c r="E42" s="113"/>
      <c r="F42" s="113"/>
      <c r="G42" s="113">
        <f>'実質公債費比率（分子）の構造'!L$52</f>
        <v>48529</v>
      </c>
      <c r="H42" s="113"/>
      <c r="I42" s="113"/>
      <c r="J42" s="113">
        <f>'実質公債費比率（分子）の構造'!M$52</f>
        <v>51467</v>
      </c>
      <c r="K42" s="113"/>
      <c r="L42" s="113"/>
      <c r="M42" s="113">
        <f>'実質公債費比率（分子）の構造'!N$52</f>
        <v>52981</v>
      </c>
      <c r="N42" s="113"/>
      <c r="O42" s="113"/>
      <c r="P42" s="113">
        <f>'実質公債費比率（分子）の構造'!O$52</f>
        <v>53304</v>
      </c>
    </row>
    <row r="43" spans="1:16">
      <c r="A43" s="113" t="s">
        <v>50</v>
      </c>
      <c r="B43" s="113" t="str">
        <f>'実質公債費比率（分子）の構造'!K$51</f>
        <v>-</v>
      </c>
      <c r="C43" s="113"/>
      <c r="D43" s="113"/>
      <c r="E43" s="113" t="str">
        <f>'実質公債費比率（分子）の構造'!L$51</f>
        <v>-</v>
      </c>
      <c r="F43" s="113"/>
      <c r="G43" s="113"/>
      <c r="H43" s="113" t="str">
        <f>'実質公債費比率（分子）の構造'!M$51</f>
        <v>-</v>
      </c>
      <c r="I43" s="113"/>
      <c r="J43" s="113"/>
      <c r="K43" s="113" t="str">
        <f>'実質公債費比率（分子）の構造'!N$51</f>
        <v>-</v>
      </c>
      <c r="L43" s="113"/>
      <c r="M43" s="113"/>
      <c r="N43" s="113" t="str">
        <f>'実質公債費比率（分子）の構造'!O$51</f>
        <v>-</v>
      </c>
      <c r="O43" s="113"/>
      <c r="P43" s="113"/>
    </row>
    <row r="44" spans="1:16">
      <c r="A44" s="113" t="s">
        <v>51</v>
      </c>
      <c r="B44" s="113">
        <f>'実質公債費比率（分子）の構造'!K$50</f>
        <v>778</v>
      </c>
      <c r="C44" s="113"/>
      <c r="D44" s="113"/>
      <c r="E44" s="113">
        <f>'実質公債費比率（分子）の構造'!L$50</f>
        <v>514</v>
      </c>
      <c r="F44" s="113"/>
      <c r="G44" s="113"/>
      <c r="H44" s="113">
        <f>'実質公債費比率（分子）の構造'!M$50</f>
        <v>396</v>
      </c>
      <c r="I44" s="113"/>
      <c r="J44" s="113"/>
      <c r="K44" s="113">
        <f>'実質公債費比率（分子）の構造'!N$50</f>
        <v>287</v>
      </c>
      <c r="L44" s="113"/>
      <c r="M44" s="113"/>
      <c r="N44" s="113">
        <f>'実質公債費比率（分子）の構造'!O$50</f>
        <v>240</v>
      </c>
      <c r="O44" s="113"/>
      <c r="P44" s="113"/>
    </row>
    <row r="45" spans="1:16">
      <c r="A45" s="113" t="s">
        <v>52</v>
      </c>
      <c r="B45" s="113" t="str">
        <f>'実質公債費比率（分子）の構造'!K$49</f>
        <v>-</v>
      </c>
      <c r="C45" s="113"/>
      <c r="D45" s="113"/>
      <c r="E45" s="113" t="str">
        <f>'実質公債費比率（分子）の構造'!L$49</f>
        <v>-</v>
      </c>
      <c r="F45" s="113"/>
      <c r="G45" s="113"/>
      <c r="H45" s="113">
        <f>'実質公債費比率（分子）の構造'!M$49</f>
        <v>0</v>
      </c>
      <c r="I45" s="113"/>
      <c r="J45" s="113"/>
      <c r="K45" s="113">
        <f>'実質公債費比率（分子）の構造'!N$49</f>
        <v>3</v>
      </c>
      <c r="L45" s="113"/>
      <c r="M45" s="113"/>
      <c r="N45" s="113">
        <f>'実質公債費比率（分子）の構造'!O$49</f>
        <v>9</v>
      </c>
      <c r="O45" s="113"/>
      <c r="P45" s="113"/>
    </row>
    <row r="46" spans="1:16">
      <c r="A46" s="113" t="s">
        <v>53</v>
      </c>
      <c r="B46" s="113">
        <f>'実質公債費比率（分子）の構造'!K$48</f>
        <v>827</v>
      </c>
      <c r="C46" s="113"/>
      <c r="D46" s="113"/>
      <c r="E46" s="113">
        <f>'実質公債費比率（分子）の構造'!L$48</f>
        <v>824</v>
      </c>
      <c r="F46" s="113"/>
      <c r="G46" s="113"/>
      <c r="H46" s="113">
        <f>'実質公債費比率（分子）の構造'!M$48</f>
        <v>338</v>
      </c>
      <c r="I46" s="113"/>
      <c r="J46" s="113"/>
      <c r="K46" s="113">
        <f>'実質公債費比率（分子）の構造'!N$48</f>
        <v>263</v>
      </c>
      <c r="L46" s="113"/>
      <c r="M46" s="113"/>
      <c r="N46" s="113">
        <f>'実質公債費比率（分子）の構造'!O$48</f>
        <v>83</v>
      </c>
      <c r="O46" s="113"/>
      <c r="P46" s="113"/>
    </row>
    <row r="47" spans="1:16">
      <c r="A47" s="113" t="s">
        <v>54</v>
      </c>
      <c r="B47" s="113">
        <f>'実質公債費比率（分子）の構造'!K$47</f>
        <v>2077</v>
      </c>
      <c r="C47" s="113"/>
      <c r="D47" s="113"/>
      <c r="E47" s="113">
        <f>'実質公債費比率（分子）の構造'!L$47</f>
        <v>3061</v>
      </c>
      <c r="F47" s="113"/>
      <c r="G47" s="113"/>
      <c r="H47" s="113">
        <f>'実質公債費比率（分子）の構造'!M$47</f>
        <v>4000</v>
      </c>
      <c r="I47" s="113"/>
      <c r="J47" s="113"/>
      <c r="K47" s="113">
        <f>'実質公債費比率（分子）の構造'!N$47</f>
        <v>4667</v>
      </c>
      <c r="L47" s="113"/>
      <c r="M47" s="113"/>
      <c r="N47" s="113">
        <f>'実質公債費比率（分子）の構造'!O$47</f>
        <v>5383</v>
      </c>
      <c r="O47" s="113"/>
      <c r="P47" s="113"/>
    </row>
    <row r="48" spans="1:16">
      <c r="A48" s="113" t="s">
        <v>55</v>
      </c>
      <c r="B48" s="113">
        <f>'実質公債費比率（分子）の構造'!K$46</f>
        <v>8</v>
      </c>
      <c r="C48" s="113"/>
      <c r="D48" s="113"/>
      <c r="E48" s="113">
        <f>'実質公債費比率（分子）の構造'!L$46</f>
        <v>225</v>
      </c>
      <c r="F48" s="113"/>
      <c r="G48" s="113"/>
      <c r="H48" s="113">
        <f>'実質公債費比率（分子）の構造'!M$46</f>
        <v>749</v>
      </c>
      <c r="I48" s="113"/>
      <c r="J48" s="113"/>
      <c r="K48" s="113">
        <f>'実質公債費比率（分子）の構造'!N$46</f>
        <v>1513</v>
      </c>
      <c r="L48" s="113"/>
      <c r="M48" s="113"/>
      <c r="N48" s="113">
        <f>'実質公債費比率（分子）の構造'!O$46</f>
        <v>1381</v>
      </c>
      <c r="O48" s="113"/>
      <c r="P48" s="113"/>
    </row>
    <row r="49" spans="1:16">
      <c r="A49" s="113" t="s">
        <v>56</v>
      </c>
      <c r="B49" s="113">
        <f>'実質公債費比率（分子）の構造'!K$45</f>
        <v>75651</v>
      </c>
      <c r="C49" s="113"/>
      <c r="D49" s="113"/>
      <c r="E49" s="113">
        <f>'実質公債費比率（分子）の構造'!L$45</f>
        <v>76843</v>
      </c>
      <c r="F49" s="113"/>
      <c r="G49" s="113"/>
      <c r="H49" s="113">
        <f>'実質公債費比率（分子）の構造'!M$45</f>
        <v>76197</v>
      </c>
      <c r="I49" s="113"/>
      <c r="J49" s="113"/>
      <c r="K49" s="113">
        <f>'実質公債費比率（分子）の構造'!N$45</f>
        <v>76522</v>
      </c>
      <c r="L49" s="113"/>
      <c r="M49" s="113"/>
      <c r="N49" s="113">
        <f>'実質公債費比率（分子）の構造'!O$45</f>
        <v>76695</v>
      </c>
      <c r="O49" s="113"/>
      <c r="P49" s="113"/>
    </row>
    <row r="50" spans="1:16">
      <c r="A50" s="113" t="s">
        <v>57</v>
      </c>
      <c r="B50" s="113" t="e">
        <f>NA()</f>
        <v>#N/A</v>
      </c>
      <c r="C50" s="113">
        <f>IF(ISNUMBER('実質公債費比率（分子）の構造'!K$53),'実質公債費比率（分子）の構造'!K$53,NA())</f>
        <v>32208</v>
      </c>
      <c r="D50" s="113" t="e">
        <f>NA()</f>
        <v>#N/A</v>
      </c>
      <c r="E50" s="113" t="e">
        <f>NA()</f>
        <v>#N/A</v>
      </c>
      <c r="F50" s="113">
        <f>IF(ISNUMBER('実質公債費比率（分子）の構造'!L$53),'実質公債費比率（分子）の構造'!L$53,NA())</f>
        <v>32938</v>
      </c>
      <c r="G50" s="113" t="e">
        <f>NA()</f>
        <v>#N/A</v>
      </c>
      <c r="H50" s="113" t="e">
        <f>NA()</f>
        <v>#N/A</v>
      </c>
      <c r="I50" s="113">
        <f>IF(ISNUMBER('実質公債費比率（分子）の構造'!M$53),'実質公債費比率（分子）の構造'!M$53,NA())</f>
        <v>30213</v>
      </c>
      <c r="J50" s="113" t="e">
        <f>NA()</f>
        <v>#N/A</v>
      </c>
      <c r="K50" s="113" t="e">
        <f>NA()</f>
        <v>#N/A</v>
      </c>
      <c r="L50" s="113">
        <f>IF(ISNUMBER('実質公債費比率（分子）の構造'!N$53),'実質公債費比率（分子）の構造'!N$53,NA())</f>
        <v>30274</v>
      </c>
      <c r="M50" s="113" t="e">
        <f>NA()</f>
        <v>#N/A</v>
      </c>
      <c r="N50" s="113" t="e">
        <f>NA()</f>
        <v>#N/A</v>
      </c>
      <c r="O50" s="113">
        <f>IF(ISNUMBER('実質公債費比率（分子）の構造'!O$53),'実質公債費比率（分子）の構造'!O$53,NA())</f>
        <v>30487</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618096</v>
      </c>
      <c r="E56" s="112"/>
      <c r="F56" s="112"/>
      <c r="G56" s="112">
        <f>'将来負担比率（分子）の構造'!J$52</f>
        <v>628906</v>
      </c>
      <c r="H56" s="112"/>
      <c r="I56" s="112"/>
      <c r="J56" s="112">
        <f>'将来負担比率（分子）の構造'!K$52</f>
        <v>641349</v>
      </c>
      <c r="K56" s="112"/>
      <c r="L56" s="112"/>
      <c r="M56" s="112">
        <f>'将来負担比率（分子）の構造'!L$52</f>
        <v>643187</v>
      </c>
      <c r="N56" s="112"/>
      <c r="O56" s="112"/>
      <c r="P56" s="112">
        <f>'将来負担比率（分子）の構造'!M$52</f>
        <v>643944</v>
      </c>
    </row>
    <row r="57" spans="1:16">
      <c r="A57" s="112" t="s">
        <v>34</v>
      </c>
      <c r="B57" s="112"/>
      <c r="C57" s="112"/>
      <c r="D57" s="112">
        <f>'将来負担比率（分子）の構造'!I$51</f>
        <v>13781</v>
      </c>
      <c r="E57" s="112"/>
      <c r="F57" s="112"/>
      <c r="G57" s="112">
        <f>'将来負担比率（分子）の構造'!J$51</f>
        <v>12362</v>
      </c>
      <c r="H57" s="112"/>
      <c r="I57" s="112"/>
      <c r="J57" s="112">
        <f>'将来負担比率（分子）の構造'!K$51</f>
        <v>12052</v>
      </c>
      <c r="K57" s="112"/>
      <c r="L57" s="112"/>
      <c r="M57" s="112">
        <f>'将来負担比率（分子）の構造'!L$51</f>
        <v>11775</v>
      </c>
      <c r="N57" s="112"/>
      <c r="O57" s="112"/>
      <c r="P57" s="112">
        <f>'将来負担比率（分子）の構造'!M$51</f>
        <v>12054</v>
      </c>
    </row>
    <row r="58" spans="1:16">
      <c r="A58" s="112" t="s">
        <v>33</v>
      </c>
      <c r="B58" s="112"/>
      <c r="C58" s="112"/>
      <c r="D58" s="112">
        <f>'将来負担比率（分子）の構造'!I$50</f>
        <v>111081</v>
      </c>
      <c r="E58" s="112"/>
      <c r="F58" s="112"/>
      <c r="G58" s="112">
        <f>'将来負担比率（分子）の構造'!J$50</f>
        <v>123130</v>
      </c>
      <c r="H58" s="112"/>
      <c r="I58" s="112"/>
      <c r="J58" s="112">
        <f>'将来負担比率（分子）の構造'!K$50</f>
        <v>142866</v>
      </c>
      <c r="K58" s="112"/>
      <c r="L58" s="112"/>
      <c r="M58" s="112">
        <f>'将来負担比率（分子）の構造'!L$50</f>
        <v>156464</v>
      </c>
      <c r="N58" s="112"/>
      <c r="O58" s="112"/>
      <c r="P58" s="112">
        <f>'将来負担比率（分子）の構造'!M$50</f>
        <v>160734</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6664</v>
      </c>
      <c r="C61" s="112"/>
      <c r="D61" s="112"/>
      <c r="E61" s="112">
        <f>'将来負担比率（分子）の構造'!J$46</f>
        <v>6624</v>
      </c>
      <c r="F61" s="112"/>
      <c r="G61" s="112"/>
      <c r="H61" s="112">
        <f>'将来負担比率（分子）の構造'!K$46</f>
        <v>9520</v>
      </c>
      <c r="I61" s="112"/>
      <c r="J61" s="112"/>
      <c r="K61" s="112">
        <f>'将来負担比率（分子）の構造'!L$46</f>
        <v>6040</v>
      </c>
      <c r="L61" s="112"/>
      <c r="M61" s="112"/>
      <c r="N61" s="112">
        <f>'将来負担比率（分子）の構造'!M$46</f>
        <v>9865</v>
      </c>
      <c r="O61" s="112"/>
      <c r="P61" s="112"/>
    </row>
    <row r="62" spans="1:16">
      <c r="A62" s="112" t="s">
        <v>27</v>
      </c>
      <c r="B62" s="112">
        <f>'将来負担比率（分子）の構造'!I$45</f>
        <v>150189</v>
      </c>
      <c r="C62" s="112"/>
      <c r="D62" s="112"/>
      <c r="E62" s="112">
        <f>'将来負担比率（分子）の構造'!J$45</f>
        <v>133712</v>
      </c>
      <c r="F62" s="112"/>
      <c r="G62" s="112"/>
      <c r="H62" s="112">
        <f>'将来負担比率（分子）の構造'!K$45</f>
        <v>122479</v>
      </c>
      <c r="I62" s="112"/>
      <c r="J62" s="112"/>
      <c r="K62" s="112">
        <f>'将来負担比率（分子）の構造'!L$45</f>
        <v>117873</v>
      </c>
      <c r="L62" s="112"/>
      <c r="M62" s="112"/>
      <c r="N62" s="112">
        <f>'将来負担比率（分子）の構造'!M$45</f>
        <v>112103</v>
      </c>
      <c r="O62" s="112"/>
      <c r="P62" s="112"/>
    </row>
    <row r="63" spans="1:16">
      <c r="A63" s="112" t="s">
        <v>26</v>
      </c>
      <c r="B63" s="112" t="str">
        <f>'将来負担比率（分子）の構造'!I$44</f>
        <v>-</v>
      </c>
      <c r="C63" s="112"/>
      <c r="D63" s="112"/>
      <c r="E63" s="112" t="str">
        <f>'将来負担比率（分子）の構造'!J$44</f>
        <v>-</v>
      </c>
      <c r="F63" s="112"/>
      <c r="G63" s="112"/>
      <c r="H63" s="112">
        <f>'将来負担比率（分子）の構造'!K$44</f>
        <v>251</v>
      </c>
      <c r="I63" s="112"/>
      <c r="J63" s="112"/>
      <c r="K63" s="112">
        <f>'将来負担比率（分子）の構造'!L$44</f>
        <v>1341</v>
      </c>
      <c r="L63" s="112"/>
      <c r="M63" s="112"/>
      <c r="N63" s="112">
        <f>'将来負担比率（分子）の構造'!M$44</f>
        <v>2565</v>
      </c>
      <c r="O63" s="112"/>
      <c r="P63" s="112"/>
    </row>
    <row r="64" spans="1:16">
      <c r="A64" s="112" t="s">
        <v>25</v>
      </c>
      <c r="B64" s="112">
        <f>'将来負担比率（分子）の構造'!I$43</f>
        <v>6510</v>
      </c>
      <c r="C64" s="112"/>
      <c r="D64" s="112"/>
      <c r="E64" s="112">
        <f>'将来負担比率（分子）の構造'!J$43</f>
        <v>5383</v>
      </c>
      <c r="F64" s="112"/>
      <c r="G64" s="112"/>
      <c r="H64" s="112">
        <f>'将来負担比率（分子）の構造'!K$43</f>
        <v>1700</v>
      </c>
      <c r="I64" s="112"/>
      <c r="J64" s="112"/>
      <c r="K64" s="112">
        <f>'将来負担比率（分子）の構造'!L$43</f>
        <v>1542</v>
      </c>
      <c r="L64" s="112"/>
      <c r="M64" s="112"/>
      <c r="N64" s="112">
        <f>'将来負担比率（分子）の構造'!M$43</f>
        <v>786</v>
      </c>
      <c r="O64" s="112"/>
      <c r="P64" s="112"/>
    </row>
    <row r="65" spans="1:16">
      <c r="A65" s="112" t="s">
        <v>24</v>
      </c>
      <c r="B65" s="112">
        <f>'将来負担比率（分子）の構造'!I$42</f>
        <v>5709</v>
      </c>
      <c r="C65" s="112"/>
      <c r="D65" s="112"/>
      <c r="E65" s="112">
        <f>'将来負担比率（分子）の構造'!J$42</f>
        <v>3975</v>
      </c>
      <c r="F65" s="112"/>
      <c r="G65" s="112"/>
      <c r="H65" s="112">
        <f>'将来負担比率（分子）の構造'!K$42</f>
        <v>2854</v>
      </c>
      <c r="I65" s="112"/>
      <c r="J65" s="112"/>
      <c r="K65" s="112">
        <f>'将来負担比率（分子）の構造'!L$42</f>
        <v>3661</v>
      </c>
      <c r="L65" s="112"/>
      <c r="M65" s="112"/>
      <c r="N65" s="112">
        <f>'将来負担比率（分子）の構造'!M$42</f>
        <v>4712</v>
      </c>
      <c r="O65" s="112"/>
      <c r="P65" s="112"/>
    </row>
    <row r="66" spans="1:16">
      <c r="A66" s="112" t="s">
        <v>23</v>
      </c>
      <c r="B66" s="112">
        <f>'将来負担比率（分子）の構造'!I$41</f>
        <v>1093417</v>
      </c>
      <c r="C66" s="112"/>
      <c r="D66" s="112"/>
      <c r="E66" s="112">
        <f>'将来負担比率（分子）の構造'!J$41</f>
        <v>1103425</v>
      </c>
      <c r="F66" s="112"/>
      <c r="G66" s="112"/>
      <c r="H66" s="112">
        <f>'将来負担比率（分子）の構造'!K$41</f>
        <v>1110110</v>
      </c>
      <c r="I66" s="112"/>
      <c r="J66" s="112"/>
      <c r="K66" s="112">
        <f>'将来負担比率（分子）の構造'!L$41</f>
        <v>1114851</v>
      </c>
      <c r="L66" s="112"/>
      <c r="M66" s="112"/>
      <c r="N66" s="112">
        <f>'将来負担比率（分子）の構造'!M$41</f>
        <v>1119476</v>
      </c>
      <c r="O66" s="112"/>
      <c r="P66" s="112"/>
    </row>
    <row r="67" spans="1:16">
      <c r="A67" s="112" t="s">
        <v>61</v>
      </c>
      <c r="B67" s="112" t="e">
        <f>NA()</f>
        <v>#N/A</v>
      </c>
      <c r="C67" s="112">
        <f>IF(ISNUMBER('将来負担比率（分子）の構造'!I$53), IF('将来負担比率（分子）の構造'!I$53 &lt; 0, 0, '将来負担比率（分子）の構造'!I$53), NA())</f>
        <v>519531</v>
      </c>
      <c r="D67" s="112" t="e">
        <f>NA()</f>
        <v>#N/A</v>
      </c>
      <c r="E67" s="112" t="e">
        <f>NA()</f>
        <v>#N/A</v>
      </c>
      <c r="F67" s="112">
        <f>IF(ISNUMBER('将来負担比率（分子）の構造'!J$53), IF('将来負担比率（分子）の構造'!J$53 &lt; 0, 0, '将来負担比率（分子）の構造'!J$53), NA())</f>
        <v>488721</v>
      </c>
      <c r="G67" s="112" t="e">
        <f>NA()</f>
        <v>#N/A</v>
      </c>
      <c r="H67" s="112" t="e">
        <f>NA()</f>
        <v>#N/A</v>
      </c>
      <c r="I67" s="112">
        <f>IF(ISNUMBER('将来負担比率（分子）の構造'!K$53), IF('将来負担比率（分子）の構造'!K$53 &lt; 0, 0, '将来負担比率（分子）の構造'!K$53), NA())</f>
        <v>450645</v>
      </c>
      <c r="J67" s="112" t="e">
        <f>NA()</f>
        <v>#N/A</v>
      </c>
      <c r="K67" s="112" t="e">
        <f>NA()</f>
        <v>#N/A</v>
      </c>
      <c r="L67" s="112">
        <f>IF(ISNUMBER('将来負担比率（分子）の構造'!L$53), IF('将来負担比率（分子）の構造'!L$53 &lt; 0, 0, '将来負担比率（分子）の構造'!L$53), NA())</f>
        <v>433883</v>
      </c>
      <c r="M67" s="112" t="e">
        <f>NA()</f>
        <v>#N/A</v>
      </c>
      <c r="N67" s="112" t="e">
        <f>NA()</f>
        <v>#N/A</v>
      </c>
      <c r="O67" s="112">
        <f>IF(ISNUMBER('将来負担比率（分子）の構造'!M$53), IF('将来負担比率（分子）の構造'!M$53 &lt; 0, 0, '将来負担比率（分子）の構造'!M$53), NA())</f>
        <v>432775</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2018-03-06T02:56:10Z</cp:lastPrinted>
  <dcterms:created xsi:type="dcterms:W3CDTF">2018-01-24T03:05:27Z</dcterms:created>
  <dcterms:modified xsi:type="dcterms:W3CDTF">2018-11-28T08:18:20Z</dcterms:modified>
  <cp:category/>
</cp:coreProperties>
</file>