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2" i="9" l="1"/>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C31" i="9"/>
  <c r="C32" i="9" s="1"/>
  <c r="C33" i="9" l="1"/>
  <c r="C34" i="9" s="1"/>
  <c r="C35" i="9" s="1"/>
  <c r="C36" i="9" s="1"/>
  <c r="C37" i="9" s="1"/>
  <c r="C38" i="9" s="1"/>
  <c r="C39" i="9" s="1"/>
  <c r="C40" i="9" s="1"/>
  <c r="U31"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l="1"/>
  <c r="AM33" i="9" s="1"/>
  <c r="BE31" i="9" l="1"/>
  <c r="BE32" i="9" s="1"/>
  <c r="BW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<sst xmlns="http://schemas.openxmlformats.org/spreadsheetml/2006/main" count="1147" uniqueCount="572">
  <si>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</si>
  <si>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</si>
  <si>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</si>
  <si>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</si>
  <si>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</si>
  <si>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</si>
  <si>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</si>
  <si>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</si>
  <si>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</si>
  <si>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</si>
  <si>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</si>
  <si>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</si>
  <si>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</si>
  <si>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</si>
  <si>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</si>
  <si>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</si>
  <si>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</si>
  <si>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</si>
  <si>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</si>
  <si>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</si>
  <si>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</si>
  <si>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</si>
  <si>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</si>
  <si>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</si>
  <si>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</si>
  <si>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</si>
  <si>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</si>
  <si>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</si>
  <si>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</si>
  <si>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</si>
  <si>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</si>
  <si>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</si>
  <si>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</si>
  <si>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</si>
  <si>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</si>
  <si>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</si>
  <si>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</si>
  <si>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</si>
  <si>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</si>
  <si>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</si>
  <si>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</si>
  <si>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</si>
  <si>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</si>
  <si>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</si>
  <si>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</si>
  <si>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</si>
  <si>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</si>
  <si>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</si>
  <si>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</si>
  <si>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</si>
  <si>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</si>
  <si>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</si>
  <si>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</si>
  <si>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</si>
  <si>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</si>
  <si>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</si>
  <si>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</si>
  <si>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</si>
  <si>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</si>
  <si>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</si>
  <si>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</si>
  <si>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</si>
  <si>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</si>
  <si>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</si>
  <si>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</si>
  <si>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和歌山県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</si>
  <si>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</si>
  <si>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</si>
  <si>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</si>
  <si>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</si>
  <si>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</si>
  <si>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</si>
  <si>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</si>
  <si>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</si>
  <si>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</si>
  <si>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</si>
  <si>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</si>
  <si>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</si>
  <si>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</si>
  <si>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</si>
  <si>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</si>
  <si>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</si>
  <si>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</si>
  <si>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</si>
  <si>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</si>
  <si>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</si>
  <si>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</si>
  <si>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</si>
  <si>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</si>
  <si>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</si>
  <si>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</si>
  <si>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</si>
  <si>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</si>
  <si>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</si>
  <si>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</si>
  <si>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</si>
  <si>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</si>
  <si>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</si>
  <si>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</si>
  <si>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</si>
  <si>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</si>
  <si>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</si>
  <si>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</si>
  <si>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</si>
  <si>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</si>
  <si>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</si>
  <si>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</si>
  <si>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</si>
  <si>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</si>
  <si>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</si>
  <si>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</si>
  <si>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</si>
  <si>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</si>
  <si>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</si>
  <si>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</si>
  <si>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</si>
  <si>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</si>
  <si>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</si>
  <si>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</si>
  <si>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</si>
  <si>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</si>
  <si>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</si>
  <si>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</si>
  <si>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</si>
  <si>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</si>
  <si>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</si>
  <si>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</si>
  <si>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</si>
  <si>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</si>
  <si>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</si>
  <si>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</si>
  <si>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</si>
  <si>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</si>
  <si>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</si>
  <si>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</si>
  <si>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</si>
  <si>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</si>
  <si>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</si>
  <si>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</si>
  <si>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</si>
  <si>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</si>
  <si>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</si>
  <si>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</si>
  <si>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</si>
  <si>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</si>
  <si>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</si>
  <si>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</si>
  <si>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</si>
  <si>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</si>
  <si>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</si>
  <si>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</si>
  <si>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</si>
  <si>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</si>
  <si>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</si>
  <si>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</si>
  <si>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</si>
  <si>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</si>
  <si>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</si>
  <si>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</si>
  <si>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</si>
  <si>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</si>
  <si>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</si>
  <si>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</si>
  <si>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</si>
  <si>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</si>
  <si>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</si>
  <si>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</si>
  <si>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</si>
  <si>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</si>
  <si>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</si>
  <si>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</si>
  <si>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</si>
  <si>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</si>
  <si>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</si>
  <si>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</si>
  <si>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</si>
  <si>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</si>
  <si>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</si>
  <si>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</si>
  <si>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</si>
  <si>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</si>
  <si>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</si>
  <si>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</si>
  <si>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</si>
  <si>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</si>
  <si>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</si>
  <si>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</si>
  <si>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</si>
  <si>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</si>
  <si>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</si>
  <si>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</si>
  <si>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</si>
  <si>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</si>
  <si>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</si>
  <si>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</si>
  <si>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</si>
  <si>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</si>
  <si>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</si>
  <si>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</si>
  <si>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</si>
  <si>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</si>
  <si>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</si>
  <si>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</si>
  <si>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</si>
  <si>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</si>
  <si>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</si>
  <si>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</si>
  <si>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</si>
  <si>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</si>
  <si>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</si>
  <si>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</si>
  <si>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</si>
  <si>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</si>
  <si>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</si>
  <si>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</si>
  <si>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</si>
  <si>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</si>
  <si>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</si>
  <si>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</si>
  <si>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</si>
  <si>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</si>
  <si>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</si>
  <si>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</si>
  <si>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</si>
  <si>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</si>
  <si>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</si>
  <si>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</si>
  <si>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</si>
  <si>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</si>
  <si>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</si>
  <si>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</si>
  <si>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</si>
  <si>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</si>
  <si>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</si>
  <si>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</si>
  <si>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</si>
  <si>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</si>
  <si>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</si>
  <si>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</si>
  <si>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</si>
  <si>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</si>
  <si>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</si>
  <si>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</si>
  <si>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</si>
  <si>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</si>
  <si>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</si>
  <si>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</si>
  <si>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</si>
  <si>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</si>
  <si>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</si>
  <si>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</si>
  <si>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</si>
  <si>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</si>
  <si>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</si>
  <si>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</si>
  <si>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</si>
  <si>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</si>
  <si>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</si>
  <si>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</si>
  <si>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</si>
  <si>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</si>
  <si>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</si>
  <si>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</si>
  <si>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</si>
  <si>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</si>
  <si>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</si>
  <si>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</si>
  <si>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</si>
  <si>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</si>
  <si>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</si>
  <si>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</si>
  <si>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</si>
  <si>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</si>
  <si>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</si>
  <si>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</si>
  <si>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</si>
  <si>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</si>
  <si>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</si>
  <si>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</si>
  <si>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</si>
  <si>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</si>
  <si>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</si>
  <si>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</si>
  <si>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</si>
  <si>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</si>
  <si>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</si>
  <si>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</si>
  <si>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</si>
  <si>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</si>
  <si>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</si>
  <si>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</si>
  <si>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</si>
  <si>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</si>
  <si>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</si>
  <si>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</si>
  <si>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</si>
  <si>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</si>
  <si>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</si>
  <si>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</si>
  <si>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</si>
  <si>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</si>
  <si>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</si>
  <si>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</si>
  <si>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</si>
  <si>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</si>
  <si>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</si>
  <si>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</si>
  <si>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</si>
  <si>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</si>
  <si>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</si>
  <si>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</si>
  <si>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</si>
  <si>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和歌山県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</si>
  <si>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</si>
  <si>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</si>
  <si>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</si>
  <si>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</si>
  <si>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</si>
  <si>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</si>
  <si>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</si>
  <si>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</si>
  <si>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</si>
  <si>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</si>
  <si>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</si>
  <si>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</si>
  <si>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</si>
  <si>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</si>
  <si>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</si>
  <si>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</si>
  <si>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</si>
  <si>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</si>
  <si>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</si>
  <si>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</si>
  <si>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農林水産振興資金特別会計</t>
    <phoneticPr fontId="5"/>
  </si>
  <si>
    <t>中小企業振興資金特別会計</t>
    <phoneticPr fontId="5"/>
  </si>
  <si>
    <t>母子父子寡婦福祉資金特別会計</t>
    <phoneticPr fontId="5"/>
  </si>
  <si>
    <t>修学奨励金特別会計</t>
    <phoneticPr fontId="5"/>
  </si>
  <si>
    <t>職員住宅特別会計</t>
    <phoneticPr fontId="5"/>
  </si>
  <si>
    <t>市町村振興資金特別会計</t>
    <phoneticPr fontId="5"/>
  </si>
  <si>
    <t>自動車税等証紙特別会計</t>
    <phoneticPr fontId="5"/>
  </si>
  <si>
    <t>用地取得事業特別会計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</si>
  <si>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</si>
  <si>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</si>
  <si>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</si>
  <si>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</si>
  <si>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</si>
  <si>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</si>
  <si>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</si>
  <si>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</si>
  <si>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</si>
  <si>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</si>
  <si>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</si>
  <si>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</si>
  <si>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</si>
  <si>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</si>
  <si>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県営競輪事業特別会計</t>
    <phoneticPr fontId="5"/>
  </si>
  <si>
    <t>県立こころの医療センター事業会計</t>
    <phoneticPr fontId="5"/>
  </si>
  <si>
    <t>法適用企業</t>
    <phoneticPr fontId="5"/>
  </si>
  <si>
    <t>工業用水道事業会計</t>
    <phoneticPr fontId="5"/>
  </si>
  <si>
    <t>土地造成事業会計</t>
    <phoneticPr fontId="5"/>
  </si>
  <si>
    <t>県営港湾施設管理特別会計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</si>
  <si>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</si>
  <si>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</si>
  <si>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</si>
  <si>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</si>
  <si>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</si>
  <si>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</si>
  <si>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</si>
  <si>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</si>
  <si>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</si>
  <si>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</si>
  <si>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</si>
  <si>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</si>
  <si>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</si>
  <si>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</si>
  <si>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</si>
  <si>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</si>
  <si>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</si>
  <si>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</si>
  <si>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</si>
  <si>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</si>
  <si>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</si>
  <si>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</si>
  <si>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</si>
  <si>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</si>
  <si>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</si>
  <si>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</si>
  <si>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</si>
  <si>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</si>
  <si>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</si>
  <si>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</si>
  <si>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</si>
  <si>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</si>
  <si>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</si>
  <si>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</si>
  <si>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</si>
  <si>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</si>
  <si>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</si>
  <si>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</si>
  <si>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</si>
  <si>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</si>
  <si>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</si>
  <si>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</si>
  <si>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</si>
  <si>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</si>
  <si>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</si>
  <si>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</si>
  <si>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</si>
  <si>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</si>
  <si>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</si>
  <si>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</si>
  <si>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</si>
  <si>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</si>
  <si>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</si>
  <si>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</si>
  <si>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</si>
  <si>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</si>
  <si>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</si>
  <si>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</si>
  <si>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</si>
  <si>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</si>
  <si>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</si>
  <si>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県立こころの医療センター事業会計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</si>
  <si>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</si>
  <si>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</si>
  <si>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県営港湾施設管理特別会計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</si>
  <si>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</si>
  <si>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</si>
  <si>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</si>
  <si>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</si>
  <si>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</si>
  <si>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</si>
  <si>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</si>
  <si>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</si>
  <si>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</si>
  <si>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</si>
  <si>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</si>
  <si>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</si>
  <si>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</si>
  <si>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</si>
  <si>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</si>
  <si>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</si>
  <si>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</si>
  <si>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</si>
  <si>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</si>
  <si>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</si>
  <si>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</si>
  <si>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</si>
  <si>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</si>
  <si>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</si>
  <si>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</si>
  <si>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</si>
  <si>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</si>
  <si>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</si>
  <si>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</si>
  <si>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</si>
  <si>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</si>
  <si>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</si>
  <si>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</si>
  <si>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</si>
  <si>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</si>
  <si>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</si>
  <si>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</si>
  <si>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</si>
  <si>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</si>
  <si>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</si>
  <si>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</si>
  <si>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</si>
  <si>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</si>
  <si>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</si>
  <si>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</si>
  <si>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</si>
  <si>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</si>
  <si>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</si>
  <si>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</si>
  <si>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</si>
  <si>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</si>
  <si>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</si>
  <si>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</si>
  <si>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</si>
  <si>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</si>
  <si>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</si>
  <si>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</si>
  <si>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</si>
  <si>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</si>
  <si>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</si>
  <si>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</si>
  <si>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</si>
  <si>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</si>
  <si>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</si>
  <si>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</si>
  <si>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</si>
  <si>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</si>
  <si>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</si>
  <si>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</si>
  <si>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</si>
  <si>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</si>
  <si>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</si>
  <si>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</si>
  <si>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</si>
  <si>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</si>
  <si>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</si>
  <si>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</si>
  <si>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</si>
  <si>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</si>
  <si>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</si>
  <si>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一般会計</t>
  </si>
  <si>
    <t>工業用水道事業会計</t>
  </si>
  <si>
    <t>県営競輪事業特別会計</t>
  </si>
  <si>
    <t>県立こころの医療センター事業会計</t>
  </si>
  <si>
    <t>流域下水道事業特別会計</t>
  </si>
  <si>
    <t>県営港湾施設管理特別会計</t>
  </si>
  <si>
    <t>職員住宅特別会計</t>
  </si>
  <si>
    <t>用地取得事業特別会計</t>
  </si>
  <si>
    <t>その他会計（赤字）</t>
  </si>
  <si>
    <t>その他会計（黒字）</t>
  </si>
  <si>
    <t>-</t>
    <phoneticPr fontId="2"/>
  </si>
  <si>
    <t>関西広域連合</t>
    <phoneticPr fontId="2"/>
  </si>
  <si>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</si>
  <si>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</si>
  <si>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</si>
  <si>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</si>
  <si>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</si>
  <si>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</si>
  <si>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</si>
  <si>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</si>
  <si>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</si>
  <si>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rPh sb="0" eb="4">
      <t>ワカヤマケン</t>
    </rPh>
    <rPh sb="4" eb="6">
      <t>キンロウ</t>
    </rPh>
    <rPh sb="6" eb="8">
      <t>フクシ</t>
    </rPh>
    <rPh sb="8" eb="10">
      <t>キョウカイ</t>
    </rPh>
    <phoneticPr fontId="3"/>
  </si>
  <si>
    <t>ウインナック</t>
  </si>
  <si>
    <t>和歌山県農業公社</t>
    <rPh sb="0" eb="4">
      <t>ワカヤマケン</t>
    </rPh>
    <rPh sb="4" eb="6">
      <t>ノウギョウ</t>
    </rPh>
    <rPh sb="6" eb="8">
      <t>コウシャ</t>
    </rPh>
    <phoneticPr fontId="3"/>
  </si>
  <si>
    <t>畜産協会わかやま</t>
    <rPh sb="0" eb="2">
      <t>チクサン</t>
    </rPh>
    <rPh sb="2" eb="4">
      <t>キョウカイ</t>
    </rPh>
    <phoneticPr fontId="3"/>
  </si>
  <si>
    <t>わかやま森林と緑の公社（林業公社）</t>
    <rPh sb="4" eb="6">
      <t>シンリン</t>
    </rPh>
    <rPh sb="7" eb="8">
      <t>ミドリ</t>
    </rPh>
    <rPh sb="9" eb="11">
      <t>コウシャ</t>
    </rPh>
    <rPh sb="12" eb="14">
      <t>リンギョウ</t>
    </rPh>
    <rPh sb="14" eb="16">
      <t>コウシャ</t>
    </rPh>
    <phoneticPr fontId="3"/>
  </si>
  <si>
    <t>和歌山県栽培漁業協会</t>
    <rPh sb="0" eb="4">
      <t>ワカヤマケン</t>
    </rPh>
    <rPh sb="4" eb="6">
      <t>サイバイ</t>
    </rPh>
    <rPh sb="6" eb="8">
      <t>ギョギョウ</t>
    </rPh>
    <rPh sb="8" eb="10">
      <t>キョウカイ</t>
    </rPh>
    <phoneticPr fontId="3"/>
  </si>
  <si>
    <t>和歌山県下水道公社</t>
    <rPh sb="0" eb="4">
      <t>ワカヤマケン</t>
    </rPh>
    <rPh sb="4" eb="7">
      <t>ゲスイドウ</t>
    </rPh>
    <rPh sb="7" eb="9">
      <t>コウシャ</t>
    </rPh>
    <phoneticPr fontId="3"/>
  </si>
  <si>
    <t>南紀白浜空港ビル</t>
    <rPh sb="0" eb="2">
      <t>ナンキ</t>
    </rPh>
    <rPh sb="2" eb="4">
      <t>シラハマ</t>
    </rPh>
    <rPh sb="4" eb="6">
      <t>クウコウ</t>
    </rPh>
    <phoneticPr fontId="3"/>
  </si>
  <si>
    <t>和歌山県文化財センター</t>
    <rPh sb="0" eb="4">
      <t>ワカヤマケン</t>
    </rPh>
    <rPh sb="4" eb="7">
      <t>ブンカザイ</t>
    </rPh>
    <phoneticPr fontId="3"/>
  </si>
  <si>
    <t>和歌山県水上安全協会</t>
    <rPh sb="0" eb="4">
      <t>ワカヤマケン</t>
    </rPh>
    <rPh sb="4" eb="6">
      <t>スイジョウ</t>
    </rPh>
    <rPh sb="6" eb="8">
      <t>アンゼン</t>
    </rPh>
    <rPh sb="8" eb="10">
      <t>キョウカイ</t>
    </rPh>
    <phoneticPr fontId="3"/>
  </si>
  <si>
    <t>和歌山県暴力追放県民センター</t>
    <rPh sb="0" eb="4">
      <t>ワカヤマケン</t>
    </rPh>
    <rPh sb="4" eb="6">
      <t>ボウリョク</t>
    </rPh>
    <rPh sb="6" eb="8">
      <t>ツイホウ</t>
    </rPh>
    <rPh sb="8" eb="10">
      <t>ケンミン</t>
    </rPh>
    <phoneticPr fontId="3"/>
  </si>
  <si>
    <t>テレビ和歌山</t>
    <rPh sb="3" eb="6">
      <t>ワカヤマ</t>
    </rPh>
    <phoneticPr fontId="3"/>
  </si>
  <si>
    <t>和歌山社会経済研究所</t>
    <rPh sb="0" eb="3">
      <t>ワカヤマ</t>
    </rPh>
    <rPh sb="3" eb="5">
      <t>シャカイ</t>
    </rPh>
    <rPh sb="5" eb="7">
      <t>ケイザイ</t>
    </rPh>
    <rPh sb="7" eb="10">
      <t>ケンキュウショ</t>
    </rPh>
    <phoneticPr fontId="3"/>
  </si>
  <si>
    <t>和歌山環境保全公社</t>
    <rPh sb="0" eb="3">
      <t>ワカヤマ</t>
    </rPh>
    <rPh sb="3" eb="5">
      <t>カンキョウ</t>
    </rPh>
    <rPh sb="5" eb="7">
      <t>ホゼン</t>
    </rPh>
    <rPh sb="7" eb="9">
      <t>コウシャ</t>
    </rPh>
    <phoneticPr fontId="3"/>
  </si>
  <si>
    <t>和歌山県老人クラブ連合会</t>
    <rPh sb="0" eb="4">
      <t>ワカヤマケン</t>
    </rPh>
    <rPh sb="4" eb="6">
      <t>ロウジン</t>
    </rPh>
    <rPh sb="9" eb="12">
      <t>レンゴウカイ</t>
    </rPh>
    <phoneticPr fontId="3"/>
  </si>
  <si>
    <t>和歌山県緑化推進会</t>
    <rPh sb="0" eb="4">
      <t>ワカヤマケン</t>
    </rPh>
    <rPh sb="4" eb="6">
      <t>リョッカ</t>
    </rPh>
    <rPh sb="6" eb="8">
      <t>スイシン</t>
    </rPh>
    <rPh sb="8" eb="9">
      <t>カイ</t>
    </rPh>
    <phoneticPr fontId="3"/>
  </si>
  <si>
    <t>和歌山県人権啓発センター</t>
    <rPh sb="0" eb="4">
      <t>ワカヤマケン</t>
    </rPh>
    <rPh sb="4" eb="6">
      <t>ジンケン</t>
    </rPh>
    <rPh sb="6" eb="8">
      <t>ケイハツ</t>
    </rPh>
    <phoneticPr fontId="3"/>
  </si>
  <si>
    <t>公立大学法人和歌山県立医科大学</t>
    <rPh sb="0" eb="2">
      <t>コウリツ</t>
    </rPh>
    <rPh sb="2" eb="4">
      <t>ダイガク</t>
    </rPh>
    <rPh sb="4" eb="6">
      <t>ホウジン</t>
    </rPh>
    <rPh sb="6" eb="9">
      <t>ワカヤマ</t>
    </rPh>
    <rPh sb="9" eb="11">
      <t>ケンリツ</t>
    </rPh>
    <rPh sb="11" eb="15">
      <t>イカダイガク</t>
    </rPh>
    <phoneticPr fontId="3"/>
  </si>
  <si>
    <t>○</t>
    <phoneticPr fontId="2"/>
  </si>
  <si>
    <t>○</t>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</si>
  <si>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</si>
  <si>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</si>
  <si>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</si>
  <si>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</si>
  <si>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</si>
  <si>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</si>
  <si>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</si>
  <si>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</si>
  <si>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</si>
  <si>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</si>
  <si>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</si>
  <si>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</si>
  <si>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</si>
  <si>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</si>
  <si>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</si>
  <si>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</si>
  <si>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実質公債費比率は、繰上償還による公債費圧縮効果により改善傾向となっており、類似団体と比較しても低い水準となっている。
　将来負担比率は、平成２５年度以降改善傾向となっていたが、平成２８年度は経済対策のための国補正や消防学校建替等に伴う新規の県債発行により、県債残高が増加したため６．０ポイント上昇した。
　今後、予算不足を補うための退職手当債や行政改革推進債の発行を活用した場合、将来負担や公債費が増加していくおそれもあるため、事業の効率化・終点化により県債発行を抑制するなど行財政改革の推進により健全化を図っていく。</t>
    <rPh sb="1" eb="3">
      <t>ジッシツ</t>
    </rPh>
    <rPh sb="3" eb="5">
      <t>コウサイ</t>
    </rPh>
    <rPh sb="5" eb="6">
      <t>ヒ</t>
    </rPh>
    <rPh sb="6" eb="8">
      <t>ヒリツ</t>
    </rPh>
    <rPh sb="10" eb="12">
      <t>クリア</t>
    </rPh>
    <rPh sb="12" eb="14">
      <t>ショウカン</t>
    </rPh>
    <rPh sb="17" eb="19">
      <t>コウサイ</t>
    </rPh>
    <rPh sb="19" eb="20">
      <t>ヒ</t>
    </rPh>
    <rPh sb="20" eb="22">
      <t>アッシュク</t>
    </rPh>
    <rPh sb="22" eb="24">
      <t>コウカ</t>
    </rPh>
    <rPh sb="27" eb="29">
      <t>カイゼン</t>
    </rPh>
    <rPh sb="29" eb="31">
      <t>ケイコウ</t>
    </rPh>
    <rPh sb="38" eb="40">
      <t>ルイジ</t>
    </rPh>
    <rPh sb="40" eb="42">
      <t>ダンタイ</t>
    </rPh>
    <rPh sb="43" eb="45">
      <t>ヒカク</t>
    </rPh>
    <rPh sb="48" eb="49">
      <t>ヒク</t>
    </rPh>
    <rPh sb="50" eb="52">
      <t>スイジュン</t>
    </rPh>
    <rPh sb="61" eb="63">
      <t>ショウライ</t>
    </rPh>
    <rPh sb="63" eb="65">
      <t>フタン</t>
    </rPh>
    <rPh sb="65" eb="67">
      <t>ヒリツ</t>
    </rPh>
    <rPh sb="69" eb="71">
      <t>ヘイセイ</t>
    </rPh>
    <rPh sb="73" eb="75">
      <t>ネンド</t>
    </rPh>
    <rPh sb="75" eb="77">
      <t>イコウ</t>
    </rPh>
    <rPh sb="77" eb="79">
      <t>カイゼン</t>
    </rPh>
    <rPh sb="79" eb="81">
      <t>ケイコウ</t>
    </rPh>
    <rPh sb="89" eb="91">
      <t>ヘイセイ</t>
    </rPh>
    <rPh sb="93" eb="94">
      <t>ネン</t>
    </rPh>
    <rPh sb="94" eb="95">
      <t>ド</t>
    </rPh>
    <rPh sb="96" eb="98">
      <t>ケイザイ</t>
    </rPh>
    <rPh sb="98" eb="100">
      <t>タイサク</t>
    </rPh>
    <rPh sb="104" eb="105">
      <t>クニ</t>
    </rPh>
    <rPh sb="105" eb="107">
      <t>ホセイ</t>
    </rPh>
    <rPh sb="108" eb="110">
      <t>ショウボウ</t>
    </rPh>
    <rPh sb="110" eb="112">
      <t>ガッコウ</t>
    </rPh>
    <rPh sb="112" eb="114">
      <t>タテカ</t>
    </rPh>
    <rPh sb="114" eb="115">
      <t>トウ</t>
    </rPh>
    <rPh sb="116" eb="117">
      <t>トモナ</t>
    </rPh>
    <rPh sb="118" eb="120">
      <t>シンキ</t>
    </rPh>
    <rPh sb="121" eb="123">
      <t>ケンサイ</t>
    </rPh>
    <rPh sb="123" eb="125">
      <t>ハッコウ</t>
    </rPh>
    <rPh sb="129" eb="131">
      <t>ケンサイ</t>
    </rPh>
    <rPh sb="131" eb="133">
      <t>ザンダカ</t>
    </rPh>
    <rPh sb="134" eb="136">
      <t>ゾウカ</t>
    </rPh>
    <rPh sb="147" eb="149">
      <t>ジョウショウ</t>
    </rPh>
    <rPh sb="154" eb="156">
      <t>コンゴ</t>
    </rPh>
    <rPh sb="157" eb="159">
      <t>ヨサン</t>
    </rPh>
    <rPh sb="159" eb="161">
      <t>フソク</t>
    </rPh>
    <rPh sb="162" eb="163">
      <t>オギナ</t>
    </rPh>
    <rPh sb="167" eb="169">
      <t>タイショク</t>
    </rPh>
    <rPh sb="169" eb="171">
      <t>テアテ</t>
    </rPh>
    <rPh sb="171" eb="172">
      <t>サイ</t>
    </rPh>
    <rPh sb="173" eb="175">
      <t>ギョウセイ</t>
    </rPh>
    <rPh sb="175" eb="177">
      <t>カイカク</t>
    </rPh>
    <rPh sb="177" eb="179">
      <t>スイシン</t>
    </rPh>
    <rPh sb="179" eb="180">
      <t>サイ</t>
    </rPh>
    <rPh sb="181" eb="183">
      <t>ハッコウ</t>
    </rPh>
    <rPh sb="184" eb="186">
      <t>カツヨウ</t>
    </rPh>
    <rPh sb="188" eb="190">
      <t>バアイ</t>
    </rPh>
    <rPh sb="191" eb="193">
      <t>ショウライ</t>
    </rPh>
    <rPh sb="193" eb="195">
      <t>フタン</t>
    </rPh>
    <rPh sb="196" eb="198">
      <t>コウサイ</t>
    </rPh>
    <rPh sb="198" eb="199">
      <t>ヒ</t>
    </rPh>
    <rPh sb="200" eb="202">
      <t>ゾウカ</t>
    </rPh>
    <rPh sb="215" eb="217">
      <t>ジギョウ</t>
    </rPh>
    <rPh sb="218" eb="220">
      <t>コウリツ</t>
    </rPh>
    <rPh sb="220" eb="221">
      <t>カ</t>
    </rPh>
    <rPh sb="222" eb="224">
      <t>シュウテン</t>
    </rPh>
    <rPh sb="224" eb="225">
      <t>カ</t>
    </rPh>
    <rPh sb="228" eb="230">
      <t>ケンサイ</t>
    </rPh>
    <rPh sb="230" eb="232">
      <t>ハッコウ</t>
    </rPh>
    <rPh sb="233" eb="235">
      <t>ヨクセイ</t>
    </rPh>
    <rPh sb="239" eb="242">
      <t>ギョウザイセイ</t>
    </rPh>
    <rPh sb="242" eb="244">
      <t>カイカク</t>
    </rPh>
    <rPh sb="245" eb="247">
      <t>スイシン</t>
    </rPh>
    <rPh sb="250" eb="253">
      <t>ケンゼンカ</t>
    </rPh>
    <rPh sb="254" eb="255">
      <t>ハカ</t>
    </rPh>
    <phoneticPr fontId="2"/>
  </si>
  <si>
    <t>（　参考　）</t>
    <rPh sb="2" eb="4">
      <t>サンコウ</t>
    </rPh>
    <phoneticPr fontId="5"/>
  </si>
  <si>
    <t>H24</t>
    <phoneticPr fontId="5"/>
  </si>
  <si>
    <t>H25</t>
    <phoneticPr fontId="5"/>
  </si>
  <si>
    <t>H26</t>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</si>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</sst>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114941</c:v>
                </c:pt>
                <c:pt idx="1">
                  <c:v>128980</c:v>
                </c:pt>
                <c:pt idx="2">
                  <c:v>117940</c:v>
                </c:pt>
                <c:pt idx="3">
                  <c:v>109670</c:v>
                </c:pt>
                <c:pt idx="4">
                  <c:v>106473</c:v>
                </c:pt>
              </c:numCache>
            </c:numRef>
          </c:val>
          <c:smooth val="0"/>
        </c:ser>
        <c:dLbls>
          <c:showLegendKey val="0"/>
          <c:showVal val="0"/>
          <c:showCatName val="0"/>
          <c:showSerName val="0"/>
          <c:showPercent val="0"/>
          <c:showBubbleSize val="0"/>
        </c:dLbls>
        <c:marker val="1"/>
        <c:smooth val="0"/>
        <c:axId val="381053592"/>
        <c:axId val="381053984"/>
      </c:lineChart>
      <c:catAx>
        <c:axId val="381053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053984"/>
        <c:crosses val="autoZero"/>
        <c:auto val="1"/>
        <c:lblAlgn val="ctr"/>
        <c:lblOffset val="100"/>
        <c:tickLblSkip val="1"/>
        <c:tickMarkSkip val="1"/>
        <c:noMultiLvlLbl val="0"/>
      </c:catAx>
      <c:valAx>
        <c:axId val="3810539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053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1.35</c:v>
                </c:pt>
                <c:pt idx="1">
                  <c:v>1.91</c:v>
                </c:pt>
                <c:pt idx="2">
                  <c:v>1.66</c:v>
                </c:pt>
                <c:pt idx="3">
                  <c:v>1.23</c:v>
                </c:pt>
                <c:pt idx="4">
                  <c:v>1.24</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c:v>
                </c:pt>
                <c:pt idx="1">
                  <c:v>1.42</c:v>
                </c:pt>
                <c:pt idx="2">
                  <c:v>1.41</c:v>
                </c:pt>
                <c:pt idx="3">
                  <c:v>1.37</c:v>
                </c:pt>
                <c:pt idx="4">
                  <c:v>1.38</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81055552"/>
        <c:axId val="381055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0.64</c:v>
                </c:pt>
                <c:pt idx="1">
                  <c:v>1.46</c:v>
                </c:pt>
                <c:pt idx="2">
                  <c:v>0.71</c:v>
                </c:pt>
                <c:pt idx="3">
                  <c:v>0.76</c:v>
                </c:pt>
                <c:pt idx="4">
                  <c:v>0.62</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81055552"/>
        <c:axId val="381055944"/>
      </c:lineChart>
      <c:catAx>
        <c:axId val="38105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1055944"/>
        <c:crosses val="autoZero"/>
        <c:auto val="1"/>
        <c:lblAlgn val="ctr"/>
        <c:lblOffset val="100"/>
        <c:tickLblSkip val="1"/>
        <c:tickMarkSkip val="1"/>
        <c:noMultiLvlLbl val="0"/>
      </c:catAx>
      <c:valAx>
        <c:axId val="381055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05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職員住宅特別会計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県営港湾施設管理特別会計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県立こころの医療センター事業会計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7.0000000000000007E-2</c:v>
                </c:pt>
                <c:pt idx="4">
                  <c:v>#N/A</c:v>
                </c:pt>
                <c:pt idx="5">
                  <c:v>0.08</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県営競輪事業特別会計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0.16</c:v>
                </c:pt>
                <c:pt idx="2">
                  <c:v>#N/A</c:v>
                </c:pt>
                <c:pt idx="3">
                  <c:v>0.15</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c:v>
                </c:pt>
                <c:pt idx="2">
                  <c:v>#N/A</c:v>
                </c:pt>
                <c:pt idx="3">
                  <c:v>0.93</c:v>
                </c:pt>
                <c:pt idx="4">
                  <c:v>#N/A</c:v>
                </c:pt>
                <c:pt idx="5">
                  <c:v>1</c:v>
                </c:pt>
                <c:pt idx="6">
                  <c:v>#N/A</c:v>
                </c:pt>
                <c:pt idx="7">
                  <c:v>1.01</c:v>
                </c:pt>
                <c:pt idx="8">
                  <c:v>#N/A</c:v>
                </c:pt>
                <c:pt idx="9">
                  <c:v>1.1299999999999999</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1.34</c:v>
                </c:pt>
                <c:pt idx="2">
                  <c:v>#N/A</c:v>
                </c:pt>
                <c:pt idx="3">
                  <c:v>1.9</c:v>
                </c:pt>
                <c:pt idx="4">
                  <c:v>#N/A</c:v>
                </c:pt>
                <c:pt idx="5">
                  <c:v>1.64</c:v>
                </c:pt>
                <c:pt idx="6">
                  <c:v>#N/A</c:v>
                </c:pt>
                <c:pt idx="7">
                  <c:v>1.21</c:v>
                </c:pt>
                <c:pt idx="8">
                  <c:v>#N/A</c:v>
                </c:pt>
                <c:pt idx="9">
                  <c:v>1.22</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1701080"/>
        <c:axId val="441701472"/>
      </c:barChart>
      <c:catAx>
        <c:axId val="44170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701472"/>
        <c:crosses val="autoZero"/>
        <c:auto val="1"/>
        <c:lblAlgn val="ctr"/>
        <c:lblOffset val="100"/>
        <c:tickLblSkip val="1"/>
        <c:tickMarkSkip val="1"/>
        <c:noMultiLvlLbl val="0"/>
      </c:catAx>
      <c:valAx>
        <c:axId val="44170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701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46783</c:v>
                </c:pt>
                <c:pt idx="5">
                  <c:v>48117</c:v>
                </c:pt>
                <c:pt idx="8">
                  <c:v>48970</c:v>
                </c:pt>
                <c:pt idx="11">
                  <c:v>51444</c:v>
                </c:pt>
                <c:pt idx="14">
                  <c:v>52947</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44</c:v>
                </c:pt>
                <c:pt idx="3">
                  <c:v>16</c:v>
                </c:pt>
                <c:pt idx="6">
                  <c:v>11</c:v>
                </c:pt>
                <c:pt idx="9">
                  <c:v>8</c:v>
                </c:pt>
                <c:pt idx="12">
                  <c:v>6</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918</c:v>
                </c:pt>
                <c:pt idx="3">
                  <c:v>917</c:v>
                </c:pt>
                <c:pt idx="6">
                  <c:v>856</c:v>
                </c:pt>
                <c:pt idx="9">
                  <c:v>933</c:v>
                </c:pt>
                <c:pt idx="12">
                  <c:v>836</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800</c:v>
                </c:pt>
                <c:pt idx="3">
                  <c:v>848</c:v>
                </c:pt>
                <c:pt idx="6">
                  <c:v>858</c:v>
                </c:pt>
                <c:pt idx="9">
                  <c:v>865</c:v>
                </c:pt>
                <c:pt idx="12">
                  <c:v>776</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167</c:v>
                </c:pt>
                <c:pt idx="3">
                  <c:v>67</c:v>
                </c:pt>
                <c:pt idx="6">
                  <c:v>0</c:v>
                </c:pt>
                <c:pt idx="9">
                  <c:v>0</c:v>
                </c:pt>
                <c:pt idx="12">
                  <c:v>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181</c:v>
                </c:pt>
                <c:pt idx="3">
                  <c:v>107</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74526</c:v>
                </c:pt>
                <c:pt idx="3">
                  <c:v>74790</c:v>
                </c:pt>
                <c:pt idx="6">
                  <c:v>71947</c:v>
                </c:pt>
                <c:pt idx="9">
                  <c:v>74295</c:v>
                </c:pt>
                <c:pt idx="12">
                  <c:v>72587</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1702256"/>
        <c:axId val="441702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29853</c:v>
                </c:pt>
                <c:pt idx="2">
                  <c:v>#N/A</c:v>
                </c:pt>
                <c:pt idx="3">
                  <c:v>#N/A</c:v>
                </c:pt>
                <c:pt idx="4">
                  <c:v>28628</c:v>
                </c:pt>
                <c:pt idx="5">
                  <c:v>#N/A</c:v>
                </c:pt>
                <c:pt idx="6">
                  <c:v>#N/A</c:v>
                </c:pt>
                <c:pt idx="7">
                  <c:v>24702</c:v>
                </c:pt>
                <c:pt idx="8">
                  <c:v>#N/A</c:v>
                </c:pt>
                <c:pt idx="9">
                  <c:v>#N/A</c:v>
                </c:pt>
                <c:pt idx="10">
                  <c:v>24657</c:v>
                </c:pt>
                <c:pt idx="11">
                  <c:v>#N/A</c:v>
                </c:pt>
                <c:pt idx="12">
                  <c:v>#N/A</c:v>
                </c:pt>
                <c:pt idx="13">
                  <c:v>21258</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1702256"/>
        <c:axId val="441702648"/>
      </c:lineChart>
      <c:catAx>
        <c:axId val="44170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702648"/>
        <c:crosses val="autoZero"/>
        <c:auto val="1"/>
        <c:lblAlgn val="ctr"/>
        <c:lblOffset val="100"/>
        <c:tickLblSkip val="1"/>
        <c:tickMarkSkip val="1"/>
        <c:noMultiLvlLbl val="0"/>
      </c:catAx>
      <c:valAx>
        <c:axId val="441702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70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603719</c:v>
                </c:pt>
                <c:pt idx="5">
                  <c:v>624617</c:v>
                </c:pt>
                <c:pt idx="8">
                  <c:v>632838</c:v>
                </c:pt>
                <c:pt idx="11">
                  <c:v>632652</c:v>
                </c:pt>
                <c:pt idx="14">
                  <c:v>627999</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15686</c:v>
                </c:pt>
                <c:pt idx="5">
                  <c:v>14269</c:v>
                </c:pt>
                <c:pt idx="8">
                  <c:v>14192</c:v>
                </c:pt>
                <c:pt idx="11">
                  <c:v>14027</c:v>
                </c:pt>
                <c:pt idx="14">
                  <c:v>13735</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68427</c:v>
                </c:pt>
                <c:pt idx="5">
                  <c:v>70901</c:v>
                </c:pt>
                <c:pt idx="8">
                  <c:v>69102</c:v>
                </c:pt>
                <c:pt idx="11">
                  <c:v>62770</c:v>
                </c:pt>
                <c:pt idx="14">
                  <c:v>63674</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26382</c:v>
                </c:pt>
                <c:pt idx="3">
                  <c:v>26007</c:v>
                </c:pt>
                <c:pt idx="6">
                  <c:v>25504</c:v>
                </c:pt>
                <c:pt idx="9">
                  <c:v>25582</c:v>
                </c:pt>
                <c:pt idx="12">
                  <c:v>25792</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146278</c:v>
                </c:pt>
                <c:pt idx="3">
                  <c:v>139466</c:v>
                </c:pt>
                <c:pt idx="6">
                  <c:v>129154</c:v>
                </c:pt>
                <c:pt idx="9">
                  <c:v>118043</c:v>
                </c:pt>
                <c:pt idx="12">
                  <c:v>114775</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19333</c:v>
                </c:pt>
                <c:pt idx="3">
                  <c:v>18693</c:v>
                </c:pt>
                <c:pt idx="6">
                  <c:v>18155</c:v>
                </c:pt>
                <c:pt idx="9">
                  <c:v>17578</c:v>
                </c:pt>
                <c:pt idx="12">
                  <c:v>16844</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9822</c:v>
                </c:pt>
                <c:pt idx="3">
                  <c:v>8830</c:v>
                </c:pt>
                <c:pt idx="6">
                  <c:v>7896</c:v>
                </c:pt>
                <c:pt idx="9">
                  <c:v>8139</c:v>
                </c:pt>
                <c:pt idx="12">
                  <c:v>3865</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949365</c:v>
                </c:pt>
                <c:pt idx="3">
                  <c:v>977993</c:v>
                </c:pt>
                <c:pt idx="6">
                  <c:v>993079</c:v>
                </c:pt>
                <c:pt idx="9">
                  <c:v>1006493</c:v>
                </c:pt>
                <c:pt idx="12">
                  <c:v>1020761</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83114552"/>
        <c:axId val="383114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463348</c:v>
                </c:pt>
                <c:pt idx="2">
                  <c:v>#N/A</c:v>
                </c:pt>
                <c:pt idx="3">
                  <c:v>#N/A</c:v>
                </c:pt>
                <c:pt idx="4">
                  <c:v>461201</c:v>
                </c:pt>
                <c:pt idx="5">
                  <c:v>#N/A</c:v>
                </c:pt>
                <c:pt idx="6">
                  <c:v>#N/A</c:v>
                </c:pt>
                <c:pt idx="7">
                  <c:v>457655</c:v>
                </c:pt>
                <c:pt idx="8">
                  <c:v>#N/A</c:v>
                </c:pt>
                <c:pt idx="9">
                  <c:v>#N/A</c:v>
                </c:pt>
                <c:pt idx="10">
                  <c:v>466385</c:v>
                </c:pt>
                <c:pt idx="11">
                  <c:v>#N/A</c:v>
                </c:pt>
                <c:pt idx="12">
                  <c:v>#N/A</c:v>
                </c:pt>
                <c:pt idx="13">
                  <c:v>476630</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83114552"/>
        <c:axId val="383114944"/>
      </c:lineChart>
      <c:catAx>
        <c:axId val="38311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3114944"/>
        <c:crosses val="autoZero"/>
        <c:auto val="1"/>
        <c:lblAlgn val="ctr"/>
        <c:lblOffset val="100"/>
        <c:tickLblSkip val="1"/>
        <c:tickMarkSkip val="1"/>
        <c:noMultiLvlLbl val="0"/>
      </c:catAx>
      <c:valAx>
        <c:axId val="38311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11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{706A6391-67E4-4806-B26D-D2A3DD4B9C94}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{74813C1A-E520-42C4-86A1-8595FDF58BC0}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{F976A47D-248F-4E7E-9F1A-DD8989CD2ED2}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{6B2BD796-D29C-4F35-BE52-AAE2C67E48B5}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{C26B0731-1CEE-47AD-9DE1-BFD9DA1C2B2E}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{C376AC78-8CB7-41FC-B4DF-C364BF259870}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{D1742C9B-261F-4BF1-A2A0-AD06BCCAE2A8}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{A372D02D-5615-41E1-B772-21619BDB96EE}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{F80F3F26-EDC3-4CBA-98B2-599940FF4E69}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{87E89483-F5DA-4504-BC2A-D5033DFF0753}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383116120"/>
        <c:axId val="383116512"/>
      </c:scatterChart>
      <c:valAx>
        <c:axId val="383116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116512"/>
        <c:crosses val="autoZero"/>
        <c:crossBetween val="midCat"/>
      </c:valAx>
      <c:valAx>
        <c:axId val="383116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311612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242509350389179E-2"/>
                  <c:y val="-6.2416647087793951E-2"/>
                </c:manualLayout>
              </c:layout>
              <c:tx>
                <c:strRef>
                  <c:f>公会計指標分析・財政指標組合せ分析表!$K$72</c:f>
                  <c:strCache>
                    <c:ptCount val="1"/>
                    <c:pt idx="0">
                      <c:v>H24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{1221F3E0-856E-4214-B800-3215A20502AF}</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4153473887832089E-2"/>
                  <c:y val="-6.2416647087793951E-2"/>
                </c:manualLayout>
              </c:layout>
              <c:tx>
                <c:strRef>
                  <c:f>公会計指標分析・財政指標組合せ分析表!$L$72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{F71363CE-9C3A-4262-87BC-6F8E9AED7684}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{31C2C5F7-CF1D-43B3-B645-EAB17DBEA91E}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{44D3CFE7-576C-4CBC-87C3-B66E9B3E2B6D}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{9BB31713-462F-4757-8A5F-129E72555A37}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12.1</c:v>
                </c:pt>
                <c:pt idx="2">
                  <c:v>11.3</c:v>
                </c:pt>
                <c:pt idx="3">
                  <c:v>10.6</c:v>
                </c:pt>
                <c:pt idx="4">
                  <c:v>9.5</c:v>
                </c:pt>
              </c:numCache>
            </c:numRef>
          </c:xVal>
          <c:yVal>
            <c:numRef>
              <c:f>公会計指標分析・財政指標組合せ分析表!$K$73:$O$73</c:f>
              <c:numCache>
                <c:formatCode>#,##0.0;"▲ "#,##0.0</c:formatCode>
                <c:ptCount val="5"/>
                <c:pt idx="0">
                  <c:v>186.7</c:v>
                </c:pt>
                <c:pt idx="1">
                  <c:v>189.5</c:v>
                </c:pt>
                <c:pt idx="2">
                  <c:v>188.3</c:v>
                </c:pt>
                <c:pt idx="3">
                  <c:v>187.9</c:v>
                </c:pt>
                <c:pt idx="4">
                  <c:v>193.9</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{E8E368D9-5AD3-46E7-9E0F-F75830C52B3C}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{03933E15-4D30-4146-B0BA-6A0564E0414B}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{357A8262-8CD3-4733-A132-BDEB12707C72}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{E0C735F7-CFC9-4659-854C-C072AEBF7002}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{DC50B12C-27CE-4C5C-862D-FF7F452719BE}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14.8</c:v>
                </c:pt>
                <c:pt idx="2">
                  <c:v>16.2</c:v>
                </c:pt>
                <c:pt idx="3">
                  <c:v>14.1</c:v>
                </c:pt>
                <c:pt idx="4">
                  <c:v>13.1</c:v>
                </c:pt>
              </c:numCache>
            </c:numRef>
          </c:xVal>
          <c:yVal>
            <c:numRef>
              <c:f>公会計指標分析・財政指標組合せ分析表!$K$77:$O$77</c:f>
              <c:numCache>
                <c:formatCode>#,##0.0;"▲ "#,##0.0</c:formatCode>
                <c:ptCount val="5"/>
                <c:pt idx="0">
                  <c:v>187</c:v>
                </c:pt>
                <c:pt idx="1">
                  <c:v>171.7</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383117296"/>
        <c:axId val="383117688"/>
      </c:scatterChart>
      <c:valAx>
        <c:axId val="383117296"/>
        <c:scaling>
          <c:orientation val="minMax"/>
          <c:max val="16.8"/>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117688"/>
        <c:crosses val="autoZero"/>
        <c:crossBetween val="midCat"/>
      </c:valAx>
      <c:valAx>
        <c:axId val="383117688"/>
        <c:scaling>
          <c:orientation val="minMax"/>
          <c:max val="224"/>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311729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984,689
978,540
4,724.71
541,231,559
529,380,339
3,682,343
297,018,144
1,020,121,909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193.9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リーマンショック後の税収の減により、財政力指数は低下していたが、平成２６年度以降は、税制改正の影響により、法人事業税及び地方消費税が増収となり、基準財政収入額が増加したため、財政力指数は上昇傾向となっている。</a:t>
          </a:r>
        </a:p>
        <a:p>
          <a:r>
            <a:rPr kumimoji="1" lang="ja-JP" altLang="en-US" sz="1100">
              <a:latin typeface="ＭＳ Ｐゴシック"/>
            </a:rPr>
            <a:t>　今後とも弾力的な行財政運営を行うため、引き続き自主財源の確保に努めていく。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14817</xdr:rowOff>
    </xdr:to>
    <xdr:cxnSp macro="">
      <xdr:nvCxnSpPr>
        <xdr:cNvPr id="63" name="直線コネクタ 62"/>
        <xdr:cNvCxnSpPr/>
      </xdr:nvCxnSpPr>
      <xdr:spPr>
        <a:xfrm flipV="1">
          <a:off x="4953000" y="6353024"/>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158344</xdr:rowOff>
    </xdr:from>
    <xdr:ext cx="762000" cy="259045"/>
    <xdr:sp macro="" textlink="">
      <xdr:nvSpPr>
        <xdr:cNvPr id="64"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43</xdr:row>
      <xdr:rowOff>14817</xdr:rowOff>
    </xdr:from>
    <xdr:to>
      <xdr:col>7</xdr:col>
      <xdr:colOff>241300</xdr:colOff>
      <xdr:row>43</xdr:row>
      <xdr:rowOff>14817</xdr:rowOff>
    </xdr:to>
    <xdr:cxnSp macro="">
      <xdr:nvCxnSpPr>
        <xdr:cNvPr id="65" name="直線コネクタ 64"/>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6"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7" name="直線コネクタ 66"/>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42</xdr:row>
      <xdr:rowOff>71362</xdr:rowOff>
    </xdr:to>
    <xdr:cxnSp macro="">
      <xdr:nvCxnSpPr>
        <xdr:cNvPr id="68" name="直線コネクタ 67"/>
        <xdr:cNvCxnSpPr/>
      </xdr:nvCxnSpPr>
      <xdr:spPr>
        <a:xfrm flipV="1">
          <a:off x="4114800" y="71573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35275</xdr:rowOff>
    </xdr:from>
    <xdr:ext cx="762000" cy="259045"/>
    <xdr:sp macro="" textlink="">
      <xdr:nvSpPr>
        <xdr:cNvPr id="69" name="財政力平均値テキスト"/>
        <xdr:cNvSpPr txBox="1"/>
      </xdr:nvSpPr>
      <xdr:spPr>
        <a:xfrm>
          <a:off x="5041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70" name="フローチャート : 判断 69"/>
        <xdr:cNvSpPr/>
      </xdr:nvSpPr>
      <xdr:spPr>
        <a:xfrm>
          <a:off x="4902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71362</xdr:rowOff>
    </xdr:from>
    <xdr:to>
      <xdr:col>6</xdr:col>
      <xdr:colOff>0</xdr:colOff>
      <xdr:row>43</xdr:row>
      <xdr:rowOff>14817</xdr:rowOff>
    </xdr:to>
    <xdr:cxnSp macro="">
      <xdr:nvCxnSpPr>
        <xdr:cNvPr id="71" name="直線コネクタ 70"/>
        <xdr:cNvCxnSpPr/>
      </xdr:nvCxnSpPr>
      <xdr:spPr>
        <a:xfrm flipV="1">
          <a:off x="3225800" y="72722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133652</xdr:rowOff>
    </xdr:from>
    <xdr:to>
      <xdr:col>6</xdr:col>
      <xdr:colOff>50800</xdr:colOff>
      <xdr:row>41</xdr:row>
      <xdr:rowOff>63802</xdr:rowOff>
    </xdr:to>
    <xdr:sp macro="" textlink="">
      <xdr:nvSpPr>
        <xdr:cNvPr id="72" name="フローチャート : 判断 71"/>
        <xdr:cNvSpPr/>
      </xdr:nvSpPr>
      <xdr:spPr>
        <a:xfrm>
          <a:off x="4064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73" name="テキスト ボックス 72"/>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129722</xdr:rowOff>
    </xdr:to>
    <xdr:cxnSp macro="">
      <xdr:nvCxnSpPr>
        <xdr:cNvPr id="74" name="直線コネクタ 73"/>
        <xdr:cNvCxnSpPr/>
      </xdr:nvCxnSpPr>
      <xdr:spPr>
        <a:xfrm flipV="1">
          <a:off x="2336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133652</xdr:rowOff>
    </xdr:from>
    <xdr:to>
      <xdr:col>4</xdr:col>
      <xdr:colOff>533400</xdr:colOff>
      <xdr:row>41</xdr:row>
      <xdr:rowOff>63802</xdr:rowOff>
    </xdr:to>
    <xdr:sp macro="" textlink="">
      <xdr:nvSpPr>
        <xdr:cNvPr id="75" name="フローチャート : 判断 74"/>
        <xdr:cNvSpPr/>
      </xdr:nvSpPr>
      <xdr:spPr>
        <a:xfrm>
          <a:off x="3175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76" name="テキスト ボックス 75"/>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7" name="直線コネクタ 76"/>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80735</xdr:rowOff>
    </xdr:from>
    <xdr:to>
      <xdr:col>3</xdr:col>
      <xdr:colOff>330200</xdr:colOff>
      <xdr:row>46</xdr:row>
      <xdr:rowOff>10885</xdr:rowOff>
    </xdr:to>
    <xdr:sp macro="" textlink="">
      <xdr:nvSpPr>
        <xdr:cNvPr id="78" name="フローチャート : 判断 77"/>
        <xdr:cNvSpPr/>
      </xdr:nvSpPr>
      <xdr:spPr>
        <a:xfrm>
          <a:off x="2286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79" name="テキスト ボックス 78"/>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80735</xdr:rowOff>
    </xdr:from>
    <xdr:to>
      <xdr:col>2</xdr:col>
      <xdr:colOff>127000</xdr:colOff>
      <xdr:row>46</xdr:row>
      <xdr:rowOff>10885</xdr:rowOff>
    </xdr:to>
    <xdr:sp macro="" textlink="">
      <xdr:nvSpPr>
        <xdr:cNvPr id="80" name="フローチャート : 判断 79"/>
        <xdr:cNvSpPr/>
      </xdr:nvSpPr>
      <xdr:spPr>
        <a:xfrm>
          <a:off x="1397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167112</xdr:rowOff>
    </xdr:from>
    <xdr:ext cx="762000" cy="259045"/>
    <xdr:sp macro="" textlink="">
      <xdr:nvSpPr>
        <xdr:cNvPr id="81" name="テキスト ボックス 80"/>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7" name="円/楕円 86"/>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49184</xdr:rowOff>
    </xdr:from>
    <xdr:ext cx="762000" cy="259045"/>
    <xdr:sp macro="" textlink="">
      <xdr:nvSpPr>
        <xdr:cNvPr id="88"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89" name="円/楕円 88"/>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106939</xdr:rowOff>
    </xdr:from>
    <xdr:ext cx="736600" cy="259045"/>
    <xdr:sp macro="" textlink="">
      <xdr:nvSpPr>
        <xdr:cNvPr id="90" name="テキスト ボックス 89"/>
        <xdr:cNvSpPr txBox="1"/>
      </xdr:nvSpPr>
      <xdr:spPr>
        <a:xfrm>
          <a:off x="3733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3" name="円/楕円 92"/>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94" name="テキスト ボックス 93"/>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5" name="円/楕円 94"/>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19249</xdr:rowOff>
    </xdr:from>
    <xdr:ext cx="762000" cy="259045"/>
    <xdr:sp macro="" textlink="">
      <xdr:nvSpPr>
        <xdr:cNvPr id="96" name="テキスト ボックス 95"/>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経常的な人件費の減等により、改善傾向となっていたが、平成２６年度は、給与改定に伴い経常人件費が増となったこと等により、経常収支比率は前年度に比べ</a:t>
          </a:r>
          <a:r>
            <a:rPr kumimoji="1" lang="en-US" altLang="ja-JP" sz="1050">
              <a:latin typeface="ＭＳ Ｐゴシック"/>
            </a:rPr>
            <a:t>1</a:t>
          </a:r>
          <a:r>
            <a:rPr kumimoji="1" lang="ja-JP" altLang="en-US" sz="1050">
              <a:latin typeface="ＭＳ Ｐゴシック"/>
            </a:rPr>
            <a:t>．７ポイント上昇した。平成２７年度は、社会保障関係費の増等により前年度に比べて０．１ポイント上昇した。</a:t>
          </a:r>
        </a:p>
        <a:p>
          <a:r>
            <a:rPr kumimoji="1" lang="ja-JP" altLang="en-US" sz="1050">
              <a:latin typeface="ＭＳ Ｐゴシック"/>
            </a:rPr>
            <a:t>　平成２８年度は、分子について義務的経費の人件費や公債費の抑制等により２４億円の減少となったものの、分母の一般財源について原油安等の影響により地方消費税の貨物割が３６億円減収となったため、経常収支比率は前年度に比べ０．２ポイント上昇した。</a:t>
          </a:r>
        </a:p>
        <a:p>
          <a:r>
            <a:rPr kumimoji="1" lang="ja-JP" altLang="en-US" sz="1050">
              <a:latin typeface="ＭＳ Ｐゴシック"/>
            </a:rPr>
            <a:t>　今後、公債費・社会保障費の増加が予想されるため、引き続き積極的な歳入の確保と経常的な歳出の削減に努めていく。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146050</xdr:rowOff>
    </xdr:from>
    <xdr:to>
      <xdr:col>7</xdr:col>
      <xdr:colOff>152400</xdr:colOff>
      <xdr:row>67</xdr:row>
      <xdr:rowOff>92075</xdr:rowOff>
    </xdr:to>
    <xdr:cxnSp macro="">
      <xdr:nvCxnSpPr>
        <xdr:cNvPr id="124" name="直線コネクタ 123"/>
        <xdr:cNvCxnSpPr/>
      </xdr:nvCxnSpPr>
      <xdr:spPr>
        <a:xfrm flipV="1">
          <a:off x="4953000" y="10433050"/>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64152</xdr:rowOff>
    </xdr:from>
    <xdr:ext cx="762000" cy="259045"/>
    <xdr:sp macro="" textlink="">
      <xdr:nvSpPr>
        <xdr:cNvPr id="125"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92075</xdr:rowOff>
    </xdr:from>
    <xdr:to>
      <xdr:col>7</xdr:col>
      <xdr:colOff>241300</xdr:colOff>
      <xdr:row>67</xdr:row>
      <xdr:rowOff>92075</xdr:rowOff>
    </xdr:to>
    <xdr:cxnSp macro="">
      <xdr:nvCxnSpPr>
        <xdr:cNvPr id="126" name="直線コネクタ 125"/>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60977</xdr:rowOff>
    </xdr:from>
    <xdr:ext cx="762000" cy="259045"/>
    <xdr:sp macro="" textlink="">
      <xdr:nvSpPr>
        <xdr:cNvPr id="127"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60</xdr:row>
      <xdr:rowOff>146050</xdr:rowOff>
    </xdr:from>
    <xdr:to>
      <xdr:col>7</xdr:col>
      <xdr:colOff>241300</xdr:colOff>
      <xdr:row>60</xdr:row>
      <xdr:rowOff>146050</xdr:rowOff>
    </xdr:to>
    <xdr:cxnSp macro="">
      <xdr:nvCxnSpPr>
        <xdr:cNvPr id="128" name="直線コネクタ 127"/>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166158</xdr:rowOff>
    </xdr:from>
    <xdr:to>
      <xdr:col>7</xdr:col>
      <xdr:colOff>152400</xdr:colOff>
      <xdr:row>61</xdr:row>
      <xdr:rowOff>34925</xdr:rowOff>
    </xdr:to>
    <xdr:cxnSp macro="">
      <xdr:nvCxnSpPr>
        <xdr:cNvPr id="129" name="直線コネクタ 128"/>
        <xdr:cNvCxnSpPr/>
      </xdr:nvCxnSpPr>
      <xdr:spPr>
        <a:xfrm>
          <a:off x="4114800" y="104531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0"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1" name="フローチャート : 判断 130"/>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60</xdr:row>
      <xdr:rowOff>166158</xdr:rowOff>
    </xdr:to>
    <xdr:cxnSp macro="">
      <xdr:nvCxnSpPr>
        <xdr:cNvPr id="132" name="直線コネクタ 131"/>
        <xdr:cNvCxnSpPr/>
      </xdr:nvCxnSpPr>
      <xdr:spPr>
        <a:xfrm>
          <a:off x="3225800" y="1043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43392</xdr:rowOff>
    </xdr:from>
    <xdr:to>
      <xdr:col>6</xdr:col>
      <xdr:colOff>50800</xdr:colOff>
      <xdr:row>63</xdr:row>
      <xdr:rowOff>144992</xdr:rowOff>
    </xdr:to>
    <xdr:sp macro="" textlink="">
      <xdr:nvSpPr>
        <xdr:cNvPr id="133" name="フローチャート : 判断 132"/>
        <xdr:cNvSpPr/>
      </xdr:nvSpPr>
      <xdr:spPr>
        <a:xfrm>
          <a:off x="4064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129769</xdr:rowOff>
    </xdr:from>
    <xdr:ext cx="736600" cy="259045"/>
    <xdr:sp macro="" textlink="">
      <xdr:nvSpPr>
        <xdr:cNvPr id="134" name="テキスト ボックス 133"/>
        <xdr:cNvSpPr txBox="1"/>
      </xdr:nvSpPr>
      <xdr:spPr>
        <a:xfrm>
          <a:off x="3733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147108</xdr:rowOff>
    </xdr:from>
    <xdr:to>
      <xdr:col>4</xdr:col>
      <xdr:colOff>482600</xdr:colOff>
      <xdr:row>60</xdr:row>
      <xdr:rowOff>146050</xdr:rowOff>
    </xdr:to>
    <xdr:cxnSp macro="">
      <xdr:nvCxnSpPr>
        <xdr:cNvPr id="135" name="直線コネクタ 134"/>
        <xdr:cNvCxnSpPr/>
      </xdr:nvCxnSpPr>
      <xdr:spPr>
        <a:xfrm>
          <a:off x="2336800" y="10091208"/>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6" name="フローチャート : 判断 135"/>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37" name="テキスト ボックス 136"/>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147108</xdr:rowOff>
    </xdr:from>
    <xdr:to>
      <xdr:col>3</xdr:col>
      <xdr:colOff>279400</xdr:colOff>
      <xdr:row>59</xdr:row>
      <xdr:rowOff>116417</xdr:rowOff>
    </xdr:to>
    <xdr:cxnSp macro="">
      <xdr:nvCxnSpPr>
        <xdr:cNvPr id="138" name="直線コネクタ 137"/>
        <xdr:cNvCxnSpPr/>
      </xdr:nvCxnSpPr>
      <xdr:spPr>
        <a:xfrm flipV="1">
          <a:off x="1447800" y="1009120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4233</xdr:rowOff>
    </xdr:from>
    <xdr:to>
      <xdr:col>3</xdr:col>
      <xdr:colOff>330200</xdr:colOff>
      <xdr:row>61</xdr:row>
      <xdr:rowOff>105833</xdr:rowOff>
    </xdr:to>
    <xdr:sp macro="" textlink="">
      <xdr:nvSpPr>
        <xdr:cNvPr id="139" name="フローチャート : 判断 138"/>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90610</xdr:rowOff>
    </xdr:from>
    <xdr:ext cx="762000" cy="259045"/>
    <xdr:sp macro="" textlink="">
      <xdr:nvSpPr>
        <xdr:cNvPr id="140" name="テキスト ボックス 139"/>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41" name="フローチャート : 判断 140"/>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140352</xdr:rowOff>
    </xdr:from>
    <xdr:ext cx="762000" cy="259045"/>
    <xdr:sp macro="" textlink="">
      <xdr:nvSpPr>
        <xdr:cNvPr id="142" name="テキスト ボックス 141"/>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155575</xdr:rowOff>
    </xdr:from>
    <xdr:to>
      <xdr:col>7</xdr:col>
      <xdr:colOff>203200</xdr:colOff>
      <xdr:row>61</xdr:row>
      <xdr:rowOff>85725</xdr:rowOff>
    </xdr:to>
    <xdr:sp macro="" textlink="">
      <xdr:nvSpPr>
        <xdr:cNvPr id="148" name="円/楕円 147"/>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76852</xdr:rowOff>
    </xdr:from>
    <xdr:ext cx="762000" cy="259045"/>
    <xdr:sp macro="" textlink="">
      <xdr:nvSpPr>
        <xdr:cNvPr id="149" name="財政構造の弾力性該当値テキスト"/>
        <xdr:cNvSpPr txBox="1"/>
      </xdr:nvSpPr>
      <xdr:spPr>
        <a:xfrm>
          <a:off x="50419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115358</xdr:rowOff>
    </xdr:from>
    <xdr:to>
      <xdr:col>6</xdr:col>
      <xdr:colOff>50800</xdr:colOff>
      <xdr:row>61</xdr:row>
      <xdr:rowOff>45508</xdr:rowOff>
    </xdr:to>
    <xdr:sp macro="" textlink="">
      <xdr:nvSpPr>
        <xdr:cNvPr id="150" name="円/楕円 149"/>
        <xdr:cNvSpPr/>
      </xdr:nvSpPr>
      <xdr:spPr>
        <a:xfrm>
          <a:off x="4064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55685</xdr:rowOff>
    </xdr:from>
    <xdr:ext cx="736600" cy="259045"/>
    <xdr:sp macro="" textlink="">
      <xdr:nvSpPr>
        <xdr:cNvPr id="151" name="テキスト ボックス 150"/>
        <xdr:cNvSpPr txBox="1"/>
      </xdr:nvSpPr>
      <xdr:spPr>
        <a:xfrm>
          <a:off x="3733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2" name="円/楕円 151"/>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35577</xdr:rowOff>
    </xdr:from>
    <xdr:ext cx="762000" cy="259045"/>
    <xdr:sp macro="" textlink="">
      <xdr:nvSpPr>
        <xdr:cNvPr id="153" name="テキスト ボックス 152"/>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96308</xdr:rowOff>
    </xdr:from>
    <xdr:to>
      <xdr:col>3</xdr:col>
      <xdr:colOff>330200</xdr:colOff>
      <xdr:row>59</xdr:row>
      <xdr:rowOff>26458</xdr:rowOff>
    </xdr:to>
    <xdr:sp macro="" textlink="">
      <xdr:nvSpPr>
        <xdr:cNvPr id="154" name="円/楕円 153"/>
        <xdr:cNvSpPr/>
      </xdr:nvSpPr>
      <xdr:spPr>
        <a:xfrm>
          <a:off x="2286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36635</xdr:rowOff>
    </xdr:from>
    <xdr:ext cx="762000" cy="259045"/>
    <xdr:sp macro="" textlink="">
      <xdr:nvSpPr>
        <xdr:cNvPr id="155" name="テキスト ボックス 154"/>
        <xdr:cNvSpPr txBox="1"/>
      </xdr:nvSpPr>
      <xdr:spPr>
        <a:xfrm>
          <a:off x="1955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56" name="円/楕円 155"/>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57" name="テキスト ボックス 156"/>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[146,970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６年度は、給与改定の影響により人件費が増加した結果、前年度と比べ上昇した。平成２７年度は、職員の定数削減等の効果により人件費は減少したが、紀の国わかやま国体・大会開催に伴い所要の物件費が必要であったため、前年度より上昇した。</a:t>
          </a:r>
        </a:p>
        <a:p>
          <a:r>
            <a:rPr kumimoji="1" lang="ja-JP" altLang="en-US" sz="1100">
              <a:latin typeface="ＭＳ Ｐゴシック"/>
            </a:rPr>
            <a:t>　平成２８年度は、人件費・物件費計は横ばいとなったが、人口が減少したため、人口一人当たりの数値は上昇した。</a:t>
          </a:r>
        </a:p>
        <a:p>
          <a:r>
            <a:rPr kumimoji="1" lang="ja-JP" altLang="en-US" sz="1100">
              <a:latin typeface="ＭＳ Ｐゴシック"/>
            </a:rPr>
            <a:t>　グループ内平均値以下ではあるが、引き続き、物件費、人件費の抑制に努めていく。</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52510</xdr:rowOff>
    </xdr:from>
    <xdr:to>
      <xdr:col>7</xdr:col>
      <xdr:colOff>152400</xdr:colOff>
      <xdr:row>88</xdr:row>
      <xdr:rowOff>158486</xdr:rowOff>
    </xdr:to>
    <xdr:cxnSp macro="">
      <xdr:nvCxnSpPr>
        <xdr:cNvPr id="183" name="直線コネクタ 182"/>
        <xdr:cNvCxnSpPr/>
      </xdr:nvCxnSpPr>
      <xdr:spPr>
        <a:xfrm flipV="1">
          <a:off x="4953000" y="13768510"/>
          <a:ext cx="0" cy="1477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130563</xdr:rowOff>
    </xdr:from>
    <xdr:ext cx="762000" cy="259045"/>
    <xdr:sp macro="" textlink="">
      <xdr:nvSpPr>
        <xdr:cNvPr id="184" name="人件費・物件費等の状況最小値テキスト"/>
        <xdr:cNvSpPr txBox="1"/>
      </xdr:nvSpPr>
      <xdr:spPr>
        <a:xfrm>
          <a:off x="5041900" y="1521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88</xdr:row>
      <xdr:rowOff>158486</xdr:rowOff>
    </xdr:from>
    <xdr:to>
      <xdr:col>7</xdr:col>
      <xdr:colOff>241300</xdr:colOff>
      <xdr:row>88</xdr:row>
      <xdr:rowOff>158486</xdr:rowOff>
    </xdr:to>
    <xdr:cxnSp macro="">
      <xdr:nvCxnSpPr>
        <xdr:cNvPr id="185" name="直線コネクタ 184"/>
        <xdr:cNvCxnSpPr/>
      </xdr:nvCxnSpPr>
      <xdr:spPr>
        <a:xfrm>
          <a:off x="4864100" y="1524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138887</xdr:rowOff>
    </xdr:from>
    <xdr:ext cx="762000" cy="259045"/>
    <xdr:sp macro="" textlink="">
      <xdr:nvSpPr>
        <xdr:cNvPr id="186" name="人件費・物件費等の状況最大値テキスト"/>
        <xdr:cNvSpPr txBox="1"/>
      </xdr:nvSpPr>
      <xdr:spPr>
        <a:xfrm>
          <a:off x="5041900" y="135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80</xdr:row>
      <xdr:rowOff>52510</xdr:rowOff>
    </xdr:from>
    <xdr:to>
      <xdr:col>7</xdr:col>
      <xdr:colOff>241300</xdr:colOff>
      <xdr:row>80</xdr:row>
      <xdr:rowOff>52510</xdr:rowOff>
    </xdr:to>
    <xdr:cxnSp macro="">
      <xdr:nvCxnSpPr>
        <xdr:cNvPr id="187" name="直線コネクタ 186"/>
        <xdr:cNvCxnSpPr/>
      </xdr:nvCxnSpPr>
      <xdr:spPr>
        <a:xfrm>
          <a:off x="4864100" y="1376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92118</xdr:rowOff>
    </xdr:from>
    <xdr:to>
      <xdr:col>7</xdr:col>
      <xdr:colOff>152400</xdr:colOff>
      <xdr:row>82</xdr:row>
      <xdr:rowOff>158572</xdr:rowOff>
    </xdr:to>
    <xdr:cxnSp macro="">
      <xdr:nvCxnSpPr>
        <xdr:cNvPr id="188" name="直線コネクタ 187"/>
        <xdr:cNvCxnSpPr/>
      </xdr:nvCxnSpPr>
      <xdr:spPr>
        <a:xfrm>
          <a:off x="4114800" y="14151018"/>
          <a:ext cx="838200" cy="6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53373</xdr:rowOff>
    </xdr:from>
    <xdr:ext cx="762000" cy="259045"/>
    <xdr:sp macro="" textlink="">
      <xdr:nvSpPr>
        <xdr:cNvPr id="189" name="人件費・物件費等の状況平均値テキスト"/>
        <xdr:cNvSpPr txBox="1"/>
      </xdr:nvSpPr>
      <xdr:spPr>
        <a:xfrm>
          <a:off x="5041900" y="1428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81296</xdr:rowOff>
    </xdr:from>
    <xdr:to>
      <xdr:col>7</xdr:col>
      <xdr:colOff>203200</xdr:colOff>
      <xdr:row>84</xdr:row>
      <xdr:rowOff>11446</xdr:rowOff>
    </xdr:to>
    <xdr:sp macro="" textlink="">
      <xdr:nvSpPr>
        <xdr:cNvPr id="190" name="フローチャート : 判断 189"/>
        <xdr:cNvSpPr/>
      </xdr:nvSpPr>
      <xdr:spPr>
        <a:xfrm>
          <a:off x="49022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7711</xdr:rowOff>
    </xdr:from>
    <xdr:to>
      <xdr:col>6</xdr:col>
      <xdr:colOff>0</xdr:colOff>
      <xdr:row>82</xdr:row>
      <xdr:rowOff>92118</xdr:rowOff>
    </xdr:to>
    <xdr:cxnSp macro="">
      <xdr:nvCxnSpPr>
        <xdr:cNvPr id="191" name="直線コネクタ 190"/>
        <xdr:cNvCxnSpPr/>
      </xdr:nvCxnSpPr>
      <xdr:spPr>
        <a:xfrm>
          <a:off x="3225800" y="14066611"/>
          <a:ext cx="889000" cy="8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126738</xdr:rowOff>
    </xdr:from>
    <xdr:to>
      <xdr:col>6</xdr:col>
      <xdr:colOff>50800</xdr:colOff>
      <xdr:row>83</xdr:row>
      <xdr:rowOff>56888</xdr:rowOff>
    </xdr:to>
    <xdr:sp macro="" textlink="">
      <xdr:nvSpPr>
        <xdr:cNvPr id="192" name="フローチャート : 判断 191"/>
        <xdr:cNvSpPr/>
      </xdr:nvSpPr>
      <xdr:spPr>
        <a:xfrm>
          <a:off x="4064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41665</xdr:rowOff>
    </xdr:from>
    <xdr:ext cx="736600" cy="259045"/>
    <xdr:sp macro="" textlink="">
      <xdr:nvSpPr>
        <xdr:cNvPr id="193" name="テキスト ボックス 192"/>
        <xdr:cNvSpPr txBox="1"/>
      </xdr:nvSpPr>
      <xdr:spPr>
        <a:xfrm>
          <a:off x="3733800" y="1427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131897</xdr:rowOff>
    </xdr:from>
    <xdr:to>
      <xdr:col>4</xdr:col>
      <xdr:colOff>482600</xdr:colOff>
      <xdr:row>82</xdr:row>
      <xdr:rowOff>7711</xdr:rowOff>
    </xdr:to>
    <xdr:cxnSp macro="">
      <xdr:nvCxnSpPr>
        <xdr:cNvPr id="194" name="直線コネクタ 193"/>
        <xdr:cNvCxnSpPr/>
      </xdr:nvCxnSpPr>
      <xdr:spPr>
        <a:xfrm>
          <a:off x="2336800" y="13847897"/>
          <a:ext cx="889000" cy="2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14692</xdr:rowOff>
    </xdr:from>
    <xdr:to>
      <xdr:col>4</xdr:col>
      <xdr:colOff>533400</xdr:colOff>
      <xdr:row>80</xdr:row>
      <xdr:rowOff>116292</xdr:rowOff>
    </xdr:to>
    <xdr:sp macro="" textlink="">
      <xdr:nvSpPr>
        <xdr:cNvPr id="195" name="フローチャート : 判断 194"/>
        <xdr:cNvSpPr/>
      </xdr:nvSpPr>
      <xdr:spPr>
        <a:xfrm>
          <a:off x="3175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126469</xdr:rowOff>
    </xdr:from>
    <xdr:ext cx="762000" cy="259045"/>
    <xdr:sp macro="" textlink="">
      <xdr:nvSpPr>
        <xdr:cNvPr id="196" name="テキスト ボックス 195"/>
        <xdr:cNvSpPr txBox="1"/>
      </xdr:nvSpPr>
      <xdr:spPr>
        <a:xfrm>
          <a:off x="2844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131897</xdr:rowOff>
    </xdr:from>
    <xdr:to>
      <xdr:col>3</xdr:col>
      <xdr:colOff>279400</xdr:colOff>
      <xdr:row>82</xdr:row>
      <xdr:rowOff>8243</xdr:rowOff>
    </xdr:to>
    <xdr:cxnSp macro="">
      <xdr:nvCxnSpPr>
        <xdr:cNvPr id="197" name="直線コネクタ 196"/>
        <xdr:cNvCxnSpPr/>
      </xdr:nvCxnSpPr>
      <xdr:spPr>
        <a:xfrm flipV="1">
          <a:off x="1447800" y="13847897"/>
          <a:ext cx="889000" cy="2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65322</xdr:rowOff>
    </xdr:from>
    <xdr:to>
      <xdr:col>3</xdr:col>
      <xdr:colOff>330200</xdr:colOff>
      <xdr:row>83</xdr:row>
      <xdr:rowOff>166922</xdr:rowOff>
    </xdr:to>
    <xdr:sp macro="" textlink="">
      <xdr:nvSpPr>
        <xdr:cNvPr id="198" name="フローチャート : 判断 197"/>
        <xdr:cNvSpPr/>
      </xdr:nvSpPr>
      <xdr:spPr>
        <a:xfrm>
          <a:off x="2286000" y="142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151699</xdr:rowOff>
    </xdr:from>
    <xdr:ext cx="762000" cy="259045"/>
    <xdr:sp macro="" textlink="">
      <xdr:nvSpPr>
        <xdr:cNvPr id="199" name="テキスト ボックス 198"/>
        <xdr:cNvSpPr txBox="1"/>
      </xdr:nvSpPr>
      <xdr:spPr>
        <a:xfrm>
          <a:off x="1955800" y="143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101871</xdr:rowOff>
    </xdr:from>
    <xdr:to>
      <xdr:col>2</xdr:col>
      <xdr:colOff>127000</xdr:colOff>
      <xdr:row>85</xdr:row>
      <xdr:rowOff>32021</xdr:rowOff>
    </xdr:to>
    <xdr:sp macro="" textlink="">
      <xdr:nvSpPr>
        <xdr:cNvPr id="200" name="フローチャート : 判断 199"/>
        <xdr:cNvSpPr/>
      </xdr:nvSpPr>
      <xdr:spPr>
        <a:xfrm>
          <a:off x="1397000" y="1450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16798</xdr:rowOff>
    </xdr:from>
    <xdr:ext cx="762000" cy="259045"/>
    <xdr:sp macro="" textlink="">
      <xdr:nvSpPr>
        <xdr:cNvPr id="201" name="テキスト ボックス 200"/>
        <xdr:cNvSpPr txBox="1"/>
      </xdr:nvSpPr>
      <xdr:spPr>
        <a:xfrm>
          <a:off x="1066800" y="145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107772</xdr:rowOff>
    </xdr:from>
    <xdr:to>
      <xdr:col>7</xdr:col>
      <xdr:colOff>203200</xdr:colOff>
      <xdr:row>83</xdr:row>
      <xdr:rowOff>37922</xdr:rowOff>
    </xdr:to>
    <xdr:sp macro="" textlink="">
      <xdr:nvSpPr>
        <xdr:cNvPr id="207" name="円/楕円 206"/>
        <xdr:cNvSpPr/>
      </xdr:nvSpPr>
      <xdr:spPr>
        <a:xfrm>
          <a:off x="4902200" y="141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124299</xdr:rowOff>
    </xdr:from>
    <xdr:ext cx="762000" cy="259045"/>
    <xdr:sp macro="" textlink="">
      <xdr:nvSpPr>
        <xdr:cNvPr id="208" name="人件費・物件費等の状況該当値テキスト"/>
        <xdr:cNvSpPr txBox="1"/>
      </xdr:nvSpPr>
      <xdr:spPr>
        <a:xfrm>
          <a:off x="5041900" y="140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41318</xdr:rowOff>
    </xdr:from>
    <xdr:to>
      <xdr:col>6</xdr:col>
      <xdr:colOff>50800</xdr:colOff>
      <xdr:row>82</xdr:row>
      <xdr:rowOff>142918</xdr:rowOff>
    </xdr:to>
    <xdr:sp macro="" textlink="">
      <xdr:nvSpPr>
        <xdr:cNvPr id="209" name="円/楕円 208"/>
        <xdr:cNvSpPr/>
      </xdr:nvSpPr>
      <xdr:spPr>
        <a:xfrm>
          <a:off x="4064000" y="141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153095</xdr:rowOff>
    </xdr:from>
    <xdr:ext cx="736600" cy="259045"/>
    <xdr:sp macro="" textlink="">
      <xdr:nvSpPr>
        <xdr:cNvPr id="210" name="テキスト ボックス 209"/>
        <xdr:cNvSpPr txBox="1"/>
      </xdr:nvSpPr>
      <xdr:spPr>
        <a:xfrm>
          <a:off x="3733800" y="1386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128361</xdr:rowOff>
    </xdr:from>
    <xdr:to>
      <xdr:col>4</xdr:col>
      <xdr:colOff>533400</xdr:colOff>
      <xdr:row>82</xdr:row>
      <xdr:rowOff>58511</xdr:rowOff>
    </xdr:to>
    <xdr:sp macro="" textlink="">
      <xdr:nvSpPr>
        <xdr:cNvPr id="211" name="円/楕円 210"/>
        <xdr:cNvSpPr/>
      </xdr:nvSpPr>
      <xdr:spPr>
        <a:xfrm>
          <a:off x="3175000" y="140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43288</xdr:rowOff>
    </xdr:from>
    <xdr:ext cx="762000" cy="259045"/>
    <xdr:sp macro="" textlink="">
      <xdr:nvSpPr>
        <xdr:cNvPr id="212" name="テキスト ボックス 211"/>
        <xdr:cNvSpPr txBox="1"/>
      </xdr:nvSpPr>
      <xdr:spPr>
        <a:xfrm>
          <a:off x="2844800" y="141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143,844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81097</xdr:rowOff>
    </xdr:from>
    <xdr:to>
      <xdr:col>3</xdr:col>
      <xdr:colOff>330200</xdr:colOff>
      <xdr:row>81</xdr:row>
      <xdr:rowOff>11247</xdr:rowOff>
    </xdr:to>
    <xdr:sp macro="" textlink="">
      <xdr:nvSpPr>
        <xdr:cNvPr id="213" name="円/楕円 212"/>
        <xdr:cNvSpPr/>
      </xdr:nvSpPr>
      <xdr:spPr>
        <a:xfrm>
          <a:off x="2286000" y="137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21424</xdr:rowOff>
    </xdr:from>
    <xdr:ext cx="762000" cy="259045"/>
    <xdr:sp macro="" textlink="">
      <xdr:nvSpPr>
        <xdr:cNvPr id="214" name="テキスト ボックス 213"/>
        <xdr:cNvSpPr txBox="1"/>
      </xdr:nvSpPr>
      <xdr:spPr>
        <a:xfrm>
          <a:off x="1955800" y="135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128893</xdr:rowOff>
    </xdr:from>
    <xdr:to>
      <xdr:col>2</xdr:col>
      <xdr:colOff>127000</xdr:colOff>
      <xdr:row>82</xdr:row>
      <xdr:rowOff>59043</xdr:rowOff>
    </xdr:to>
    <xdr:sp macro="" textlink="">
      <xdr:nvSpPr>
        <xdr:cNvPr id="215" name="円/楕円 214"/>
        <xdr:cNvSpPr/>
      </xdr:nvSpPr>
      <xdr:spPr>
        <a:xfrm>
          <a:off x="1397000" y="1401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69220</xdr:rowOff>
    </xdr:from>
    <xdr:ext cx="762000" cy="259045"/>
    <xdr:sp macro="" textlink="">
      <xdr:nvSpPr>
        <xdr:cNvPr id="216" name="テキスト ボックス 215"/>
        <xdr:cNvSpPr txBox="1"/>
      </xdr:nvSpPr>
      <xdr:spPr>
        <a:xfrm>
          <a:off x="1066800" y="13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平成２４年度は臨時特例法により国家公務員の給与が減額支給されていたことから、</a:t>
          </a:r>
          <a:r>
            <a:rPr kumimoji="1" lang="en-US" altLang="ja-JP" sz="1000">
              <a:latin typeface="ＭＳ Ｐゴシック"/>
            </a:rPr>
            <a:t>108.6</a:t>
          </a:r>
          <a:r>
            <a:rPr kumimoji="1" lang="ja-JP" altLang="en-US" sz="1000">
              <a:latin typeface="ＭＳ Ｐゴシック"/>
            </a:rPr>
            <a:t>と高くなっているが、平成２５年度は国家公務員の給与の減額支給措置が終了したことから、</a:t>
          </a:r>
          <a:r>
            <a:rPr kumimoji="1" lang="en-US" altLang="ja-JP" sz="1000">
              <a:latin typeface="ＭＳ Ｐゴシック"/>
            </a:rPr>
            <a:t>100.2</a:t>
          </a:r>
          <a:r>
            <a:rPr kumimoji="1" lang="ja-JP" altLang="en-US" sz="1000">
              <a:latin typeface="ＭＳ Ｐゴシック"/>
            </a:rPr>
            <a:t>と前年度より</a:t>
          </a:r>
          <a:r>
            <a:rPr kumimoji="1" lang="en-US" altLang="ja-JP" sz="1000">
              <a:latin typeface="ＭＳ Ｐゴシック"/>
            </a:rPr>
            <a:t>8.4</a:t>
          </a:r>
          <a:r>
            <a:rPr kumimoji="1" lang="ja-JP" altLang="en-US" sz="1000">
              <a:latin typeface="ＭＳ Ｐゴシック"/>
            </a:rPr>
            <a:t>低くなっている。</a:t>
          </a:r>
        </a:p>
        <a:p>
          <a:r>
            <a:rPr kumimoji="1" lang="ja-JP" altLang="en-US" sz="1000">
              <a:latin typeface="ＭＳ Ｐゴシック"/>
            </a:rPr>
            <a:t>　平成２６年度は給与制度の総合的見直しに伴う現給保障額の差異（昇給時期が異なるため）により、</a:t>
          </a:r>
          <a:r>
            <a:rPr kumimoji="1" lang="en-US" altLang="ja-JP" sz="1000">
              <a:latin typeface="ＭＳ Ｐゴシック"/>
            </a:rPr>
            <a:t>99.2</a:t>
          </a:r>
          <a:r>
            <a:rPr kumimoji="1" lang="ja-JP" altLang="en-US" sz="1000">
              <a:latin typeface="ＭＳ Ｐゴシック"/>
            </a:rPr>
            <a:t>と前年度より</a:t>
          </a:r>
          <a:r>
            <a:rPr kumimoji="1" lang="en-US" altLang="ja-JP" sz="1000">
              <a:latin typeface="ＭＳ Ｐゴシック"/>
            </a:rPr>
            <a:t>1.0</a:t>
          </a:r>
          <a:r>
            <a:rPr kumimoji="1" lang="ja-JP" altLang="en-US" sz="1000">
              <a:latin typeface="ＭＳ Ｐゴシック"/>
            </a:rPr>
            <a:t>低くなっている。</a:t>
          </a:r>
        </a:p>
        <a:p>
          <a:r>
            <a:rPr kumimoji="1" lang="ja-JP" altLang="en-US" sz="1000">
              <a:latin typeface="ＭＳ Ｐゴシック"/>
            </a:rPr>
            <a:t>　平成２７年度は給与制度の総合的見直しに伴う現給保障額の差異（昇給等により現給保障でなくなった職員の割合が国より多いため）により</a:t>
          </a:r>
          <a:r>
            <a:rPr kumimoji="1" lang="en-US" altLang="ja-JP" sz="1000">
              <a:latin typeface="ＭＳ Ｐゴシック"/>
            </a:rPr>
            <a:t>99.6</a:t>
          </a:r>
          <a:r>
            <a:rPr kumimoji="1" lang="ja-JP" altLang="en-US" sz="1000">
              <a:latin typeface="ＭＳ Ｐゴシック"/>
            </a:rPr>
            <a:t>と前年度より</a:t>
          </a:r>
          <a:r>
            <a:rPr kumimoji="1" lang="en-US" altLang="ja-JP" sz="1000">
              <a:latin typeface="ＭＳ Ｐゴシック"/>
            </a:rPr>
            <a:t>0.4</a:t>
          </a:r>
          <a:r>
            <a:rPr kumimoji="1" lang="ja-JP" altLang="en-US" sz="1000">
              <a:latin typeface="ＭＳ Ｐゴシック"/>
            </a:rPr>
            <a:t>高くなっている。</a:t>
          </a:r>
        </a:p>
        <a:p>
          <a:r>
            <a:rPr kumimoji="1" lang="ja-JP" altLang="en-US" sz="1000">
              <a:latin typeface="ＭＳ Ｐゴシック"/>
            </a:rPr>
            <a:t>　平成２８年度は国家公務員との年齢構成の差異により前年度より</a:t>
          </a:r>
          <a:r>
            <a:rPr kumimoji="1" lang="en-US" altLang="ja-JP" sz="1000">
              <a:latin typeface="ＭＳ Ｐゴシック"/>
            </a:rPr>
            <a:t>0.1</a:t>
          </a:r>
          <a:r>
            <a:rPr kumimoji="1" lang="ja-JP" altLang="en-US" sz="1000">
              <a:latin typeface="ＭＳ Ｐゴシック"/>
            </a:rPr>
            <a:t>高く、</a:t>
          </a:r>
          <a:r>
            <a:rPr kumimoji="1" lang="en-US" altLang="ja-JP" sz="1000">
              <a:latin typeface="ＭＳ Ｐゴシック"/>
            </a:rPr>
            <a:t>99.7</a:t>
          </a:r>
          <a:r>
            <a:rPr kumimoji="1" lang="ja-JP" altLang="en-US" sz="1000">
              <a:latin typeface="ＭＳ Ｐゴシック"/>
            </a:rPr>
            <a:t>となっている。</a:t>
          </a:r>
        </a:p>
        <a:p>
          <a:r>
            <a:rPr kumimoji="1" lang="ja-JP" altLang="en-US" sz="1000">
              <a:latin typeface="ＭＳ Ｐゴシック"/>
            </a:rPr>
            <a:t>　給与制度については、従来から必要な見直しを行い、国に準じた制度となっていることから、適正なものと考えており、今後とも適正な運用に努め、国の動向を注視し、必要な改正を行っていく。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3" name="直線コネクタ 242"/>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4" name="給与水準   （国との比較）最小値テキスト"/>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5" name="直線コネクタ 244"/>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6"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7" name="直線コネクタ 246"/>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66322</xdr:rowOff>
    </xdr:to>
    <xdr:cxnSp macro="">
      <xdr:nvCxnSpPr>
        <xdr:cNvPr id="248" name="直線コネクタ 247"/>
        <xdr:cNvCxnSpPr/>
      </xdr:nvCxnSpPr>
      <xdr:spPr>
        <a:xfrm>
          <a:off x="16179800" y="142832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9"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170745</xdr:rowOff>
    </xdr:from>
    <xdr:to>
      <xdr:col>23</xdr:col>
      <xdr:colOff>406400</xdr:colOff>
      <xdr:row>83</xdr:row>
      <xdr:rowOff>52916</xdr:rowOff>
    </xdr:to>
    <xdr:cxnSp macro="">
      <xdr:nvCxnSpPr>
        <xdr:cNvPr id="251" name="直線コネクタ 250"/>
        <xdr:cNvCxnSpPr/>
      </xdr:nvCxnSpPr>
      <xdr:spPr>
        <a:xfrm>
          <a:off x="15290800" y="142296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3" name="テキスト ボックス 252"/>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170745</xdr:rowOff>
    </xdr:from>
    <xdr:to>
      <xdr:col>22</xdr:col>
      <xdr:colOff>203200</xdr:colOff>
      <xdr:row>83</xdr:row>
      <xdr:rowOff>133350</xdr:rowOff>
    </xdr:to>
    <xdr:cxnSp macro="">
      <xdr:nvCxnSpPr>
        <xdr:cNvPr id="254" name="直線コネクタ 253"/>
        <xdr:cNvCxnSpPr/>
      </xdr:nvCxnSpPr>
      <xdr:spPr>
        <a:xfrm flipV="1">
          <a:off x="14401800" y="142296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5" name="フローチャート : 判断 254"/>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56" name="テキスト ボックス 255"/>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59266</xdr:rowOff>
    </xdr:to>
    <xdr:cxnSp macro="">
      <xdr:nvCxnSpPr>
        <xdr:cNvPr id="257" name="直線コネクタ 256"/>
        <xdr:cNvCxnSpPr/>
      </xdr:nvCxnSpPr>
      <xdr:spPr>
        <a:xfrm flipV="1">
          <a:off x="13512800" y="14363700"/>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143934</xdr:rowOff>
    </xdr:from>
    <xdr:to>
      <xdr:col>21</xdr:col>
      <xdr:colOff>50800</xdr:colOff>
      <xdr:row>82</xdr:row>
      <xdr:rowOff>74084</xdr:rowOff>
    </xdr:to>
    <xdr:sp macro="" textlink="">
      <xdr:nvSpPr>
        <xdr:cNvPr id="258" name="フローチャート : 判断 257"/>
        <xdr:cNvSpPr/>
      </xdr:nvSpPr>
      <xdr:spPr>
        <a:xfrm>
          <a:off x="14351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84261</xdr:rowOff>
    </xdr:from>
    <xdr:ext cx="762000" cy="259045"/>
    <xdr:sp macro="" textlink="">
      <xdr:nvSpPr>
        <xdr:cNvPr id="259" name="テキスト ボックス 258"/>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60" name="フローチャート : 判断 259"/>
        <xdr:cNvSpPr/>
      </xdr:nvSpPr>
      <xdr:spPr>
        <a:xfrm>
          <a:off x="13462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61" name="テキスト ボックス 260"/>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7" name="円/楕円 266"/>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159049</xdr:rowOff>
    </xdr:from>
    <xdr:ext cx="762000" cy="259045"/>
    <xdr:sp macro="" textlink="">
      <xdr:nvSpPr>
        <xdr:cNvPr id="268" name="給与水準   （国との比較）該当値テキスト"/>
        <xdr:cNvSpPr txBox="1"/>
      </xdr:nvSpPr>
      <xdr:spPr>
        <a:xfrm>
          <a:off x="17106900" y="142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69" name="円/楕円 26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0" name="テキスト ボックス 269"/>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119945</xdr:rowOff>
    </xdr:from>
    <xdr:to>
      <xdr:col>22</xdr:col>
      <xdr:colOff>254000</xdr:colOff>
      <xdr:row>83</xdr:row>
      <xdr:rowOff>50095</xdr:rowOff>
    </xdr:to>
    <xdr:sp macro="" textlink="">
      <xdr:nvSpPr>
        <xdr:cNvPr id="271" name="円/楕円 270"/>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72" name="テキスト ボックス 271"/>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3" name="円/楕円 27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74" name="テキスト ボックス 273"/>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75" name="円/楕円 274"/>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76" name="テキスト ボックス 275"/>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[1,509.82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育休任期付職員の増加及びフルタイム勤務再任用職員の任期延長等により、職員数が引き続き横ばいで推移しているものの、人口が減少していることから、人口１０万人当たり職員数が増加している。</a:t>
          </a:r>
        </a:p>
        <a:p>
          <a:r>
            <a:rPr kumimoji="1" lang="ja-JP" altLang="en-US" sz="1100">
              <a:latin typeface="ＭＳ Ｐゴシック"/>
            </a:rPr>
            <a:t>　平成２９年３月に策定した「中期行財政経営プラン」に基づき、業務効率化による更なる効率的な体制づくりを推進することにより、適切な定員管理に取り組んでいく。</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2" name="直線コネクタ 301"/>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3"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4" name="直線コネクタ 303"/>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5"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6" name="直線コネクタ 305"/>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121285</xdr:rowOff>
    </xdr:from>
    <xdr:to>
      <xdr:col>24</xdr:col>
      <xdr:colOff>558800</xdr:colOff>
      <xdr:row>65</xdr:row>
      <xdr:rowOff>157045</xdr:rowOff>
    </xdr:to>
    <xdr:cxnSp macro="">
      <xdr:nvCxnSpPr>
        <xdr:cNvPr id="307" name="直線コネクタ 306"/>
        <xdr:cNvCxnSpPr/>
      </xdr:nvCxnSpPr>
      <xdr:spPr>
        <a:xfrm>
          <a:off x="16179800" y="11265535"/>
          <a:ext cx="8382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08" name="定員管理の状況平均値テキスト"/>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9" name="フローチャート : 判断 308"/>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108834</xdr:rowOff>
    </xdr:from>
    <xdr:to>
      <xdr:col>23</xdr:col>
      <xdr:colOff>406400</xdr:colOff>
      <xdr:row>65</xdr:row>
      <xdr:rowOff>121285</xdr:rowOff>
    </xdr:to>
    <xdr:cxnSp macro="">
      <xdr:nvCxnSpPr>
        <xdr:cNvPr id="310" name="直線コネクタ 309"/>
        <xdr:cNvCxnSpPr/>
      </xdr:nvCxnSpPr>
      <xdr:spPr>
        <a:xfrm>
          <a:off x="15290800" y="11253084"/>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1" name="フローチャート : 判断 310"/>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2" name="テキスト ボックス 311"/>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95079</xdr:rowOff>
    </xdr:from>
    <xdr:to>
      <xdr:col>22</xdr:col>
      <xdr:colOff>203200</xdr:colOff>
      <xdr:row>65</xdr:row>
      <xdr:rowOff>108834</xdr:rowOff>
    </xdr:to>
    <xdr:cxnSp macro="">
      <xdr:nvCxnSpPr>
        <xdr:cNvPr id="313" name="直線コネクタ 312"/>
        <xdr:cNvCxnSpPr/>
      </xdr:nvCxnSpPr>
      <xdr:spPr>
        <a:xfrm>
          <a:off x="14401800" y="11239329"/>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4" name="フローチャート : 判断 313"/>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5" name="テキスト ボックス 314"/>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88854</xdr:rowOff>
    </xdr:from>
    <xdr:to>
      <xdr:col>21</xdr:col>
      <xdr:colOff>0</xdr:colOff>
      <xdr:row>65</xdr:row>
      <xdr:rowOff>95079</xdr:rowOff>
    </xdr:to>
    <xdr:cxnSp macro="">
      <xdr:nvCxnSpPr>
        <xdr:cNvPr id="316" name="直線コネクタ 315"/>
        <xdr:cNvCxnSpPr/>
      </xdr:nvCxnSpPr>
      <xdr:spPr>
        <a:xfrm>
          <a:off x="13512800" y="11233104"/>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63198</xdr:rowOff>
    </xdr:from>
    <xdr:to>
      <xdr:col>21</xdr:col>
      <xdr:colOff>50800</xdr:colOff>
      <xdr:row>65</xdr:row>
      <xdr:rowOff>164798</xdr:rowOff>
    </xdr:to>
    <xdr:sp macro="" textlink="">
      <xdr:nvSpPr>
        <xdr:cNvPr id="317" name="フローチャート : 判断 316"/>
        <xdr:cNvSpPr/>
      </xdr:nvSpPr>
      <xdr:spPr>
        <a:xfrm>
          <a:off x="14351000" y="112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149575</xdr:rowOff>
    </xdr:from>
    <xdr:ext cx="762000" cy="259045"/>
    <xdr:sp macro="" textlink="">
      <xdr:nvSpPr>
        <xdr:cNvPr id="318" name="テキスト ボックス 317"/>
        <xdr:cNvSpPr txBox="1"/>
      </xdr:nvSpPr>
      <xdr:spPr>
        <a:xfrm>
          <a:off x="14020800" y="1129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65732</xdr:rowOff>
    </xdr:from>
    <xdr:to>
      <xdr:col>19</xdr:col>
      <xdr:colOff>533400</xdr:colOff>
      <xdr:row>65</xdr:row>
      <xdr:rowOff>167332</xdr:rowOff>
    </xdr:to>
    <xdr:sp macro="" textlink="">
      <xdr:nvSpPr>
        <xdr:cNvPr id="319" name="フローチャート : 判断 318"/>
        <xdr:cNvSpPr/>
      </xdr:nvSpPr>
      <xdr:spPr>
        <a:xfrm>
          <a:off x="13462000" y="1120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152109</xdr:rowOff>
    </xdr:from>
    <xdr:ext cx="762000" cy="259045"/>
    <xdr:sp macro="" textlink="">
      <xdr:nvSpPr>
        <xdr:cNvPr id="320" name="テキスト ボックス 319"/>
        <xdr:cNvSpPr txBox="1"/>
      </xdr:nvSpPr>
      <xdr:spPr>
        <a:xfrm>
          <a:off x="13131800" y="1129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106245</xdr:rowOff>
    </xdr:from>
    <xdr:to>
      <xdr:col>24</xdr:col>
      <xdr:colOff>609600</xdr:colOff>
      <xdr:row>66</xdr:row>
      <xdr:rowOff>36395</xdr:rowOff>
    </xdr:to>
    <xdr:sp macro="" textlink="">
      <xdr:nvSpPr>
        <xdr:cNvPr id="326" name="円/楕円 325"/>
        <xdr:cNvSpPr/>
      </xdr:nvSpPr>
      <xdr:spPr>
        <a:xfrm>
          <a:off x="16967200" y="112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78322</xdr:rowOff>
    </xdr:from>
    <xdr:ext cx="762000" cy="259045"/>
    <xdr:sp macro="" textlink="">
      <xdr:nvSpPr>
        <xdr:cNvPr id="327" name="定員管理の状況該当値テキスト"/>
        <xdr:cNvSpPr txBox="1"/>
      </xdr:nvSpPr>
      <xdr:spPr>
        <a:xfrm>
          <a:off x="17106900" y="1122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1,509.82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70485</xdr:rowOff>
    </xdr:from>
    <xdr:to>
      <xdr:col>23</xdr:col>
      <xdr:colOff>457200</xdr:colOff>
      <xdr:row>66</xdr:row>
      <xdr:rowOff>635</xdr:rowOff>
    </xdr:to>
    <xdr:sp macro="" textlink="">
      <xdr:nvSpPr>
        <xdr:cNvPr id="328" name="円/楕円 327"/>
        <xdr:cNvSpPr/>
      </xdr:nvSpPr>
      <xdr:spPr>
        <a:xfrm>
          <a:off x="16129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156862</xdr:rowOff>
    </xdr:from>
    <xdr:ext cx="736600" cy="259045"/>
    <xdr:sp macro="" textlink="">
      <xdr:nvSpPr>
        <xdr:cNvPr id="329" name="テキスト ボックス 328"/>
        <xdr:cNvSpPr txBox="1"/>
      </xdr:nvSpPr>
      <xdr:spPr>
        <a:xfrm>
          <a:off x="15798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1,495.00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58034</xdr:rowOff>
    </xdr:from>
    <xdr:to>
      <xdr:col>22</xdr:col>
      <xdr:colOff>254000</xdr:colOff>
      <xdr:row>65</xdr:row>
      <xdr:rowOff>159634</xdr:rowOff>
    </xdr:to>
    <xdr:sp macro="" textlink="">
      <xdr:nvSpPr>
        <xdr:cNvPr id="330" name="円/楕円 329"/>
        <xdr:cNvSpPr/>
      </xdr:nvSpPr>
      <xdr:spPr>
        <a:xfrm>
          <a:off x="15240000" y="112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144411</xdr:rowOff>
    </xdr:from>
    <xdr:ext cx="762000" cy="259045"/>
    <xdr:sp macro="" textlink="">
      <xdr:nvSpPr>
        <xdr:cNvPr id="331" name="テキスト ボックス 330"/>
        <xdr:cNvSpPr txBox="1"/>
      </xdr:nvSpPr>
      <xdr:spPr>
        <a:xfrm>
          <a:off x="14909800" y="1128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1,489.84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44279</xdr:rowOff>
    </xdr:from>
    <xdr:to>
      <xdr:col>21</xdr:col>
      <xdr:colOff>50800</xdr:colOff>
      <xdr:row>65</xdr:row>
      <xdr:rowOff>145879</xdr:rowOff>
    </xdr:to>
    <xdr:sp macro="" textlink="">
      <xdr:nvSpPr>
        <xdr:cNvPr id="332" name="円/楕円 331"/>
        <xdr:cNvSpPr/>
      </xdr:nvSpPr>
      <xdr:spPr>
        <a:xfrm>
          <a:off x="14351000" y="1118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156056</xdr:rowOff>
    </xdr:from>
    <xdr:ext cx="762000" cy="259045"/>
    <xdr:sp macro="" textlink="">
      <xdr:nvSpPr>
        <xdr:cNvPr id="333" name="テキスト ボックス 332"/>
        <xdr:cNvSpPr txBox="1"/>
      </xdr:nvSpPr>
      <xdr:spPr>
        <a:xfrm>
          <a:off x="14020800" y="1095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1,484.14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38054</xdr:rowOff>
    </xdr:from>
    <xdr:to>
      <xdr:col>19</xdr:col>
      <xdr:colOff>533400</xdr:colOff>
      <xdr:row>65</xdr:row>
      <xdr:rowOff>139654</xdr:rowOff>
    </xdr:to>
    <xdr:sp macro="" textlink="">
      <xdr:nvSpPr>
        <xdr:cNvPr id="334" name="円/楕円 333"/>
        <xdr:cNvSpPr/>
      </xdr:nvSpPr>
      <xdr:spPr>
        <a:xfrm>
          <a:off x="13462000" y="111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149831</xdr:rowOff>
    </xdr:from>
    <xdr:ext cx="762000" cy="259045"/>
    <xdr:sp macro="" textlink="">
      <xdr:nvSpPr>
        <xdr:cNvPr id="335" name="テキスト ボックス 334"/>
        <xdr:cNvSpPr txBox="1"/>
      </xdr:nvSpPr>
      <xdr:spPr>
        <a:xfrm>
          <a:off x="13131800" y="1095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平成２４年度以降は、繰上償還による公債費圧縮効果により下降傾向となっており、平成２８年度においても、前年度に比べ１．１ポイント下降となった。</a:t>
          </a:r>
        </a:p>
        <a:p>
          <a:r>
            <a:rPr kumimoji="1" lang="ja-JP" altLang="en-US" sz="1100">
              <a:latin typeface="ＭＳ Ｐゴシック"/>
            </a:rPr>
            <a:t>　今後、交付税措置のない地方債の償還が本格化し、公債費は増加していくことから、退職手当債等の資金手当債の発行を抑制するなど、公債費負担の軽減に努めていく。</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3" name="直線コネクタ 362"/>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4"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5" name="直線コネクタ 364"/>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6"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7" name="直線コネクタ 366"/>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75495</xdr:rowOff>
    </xdr:from>
    <xdr:to>
      <xdr:col>24</xdr:col>
      <xdr:colOff>558800</xdr:colOff>
      <xdr:row>37</xdr:row>
      <xdr:rowOff>51505</xdr:rowOff>
    </xdr:to>
    <xdr:cxnSp macro="">
      <xdr:nvCxnSpPr>
        <xdr:cNvPr id="368" name="直線コネクタ 367"/>
        <xdr:cNvCxnSpPr/>
      </xdr:nvCxnSpPr>
      <xdr:spPr>
        <a:xfrm flipV="1">
          <a:off x="16179800" y="6247695"/>
          <a:ext cx="8382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136472</xdr:rowOff>
    </xdr:from>
    <xdr:ext cx="762000" cy="259045"/>
    <xdr:sp macro="" textlink="">
      <xdr:nvSpPr>
        <xdr:cNvPr id="369" name="公債費負担の状況平均値テキスト"/>
        <xdr:cNvSpPr txBox="1"/>
      </xdr:nvSpPr>
      <xdr:spPr>
        <a:xfrm>
          <a:off x="17106900" y="665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0" name="フローチャート : 判断 369"/>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51505</xdr:rowOff>
    </xdr:from>
    <xdr:to>
      <xdr:col>23</xdr:col>
      <xdr:colOff>406400</xdr:colOff>
      <xdr:row>37</xdr:row>
      <xdr:rowOff>145345</xdr:rowOff>
    </xdr:to>
    <xdr:cxnSp macro="">
      <xdr:nvCxnSpPr>
        <xdr:cNvPr id="371" name="直線コネクタ 370"/>
        <xdr:cNvCxnSpPr/>
      </xdr:nvCxnSpPr>
      <xdr:spPr>
        <a:xfrm flipV="1">
          <a:off x="15290800" y="639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2" name="フローチャート : 判断 371"/>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3" name="テキスト ボックス 372"/>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145345</xdr:rowOff>
    </xdr:from>
    <xdr:to>
      <xdr:col>22</xdr:col>
      <xdr:colOff>203200</xdr:colOff>
      <xdr:row>38</xdr:row>
      <xdr:rowOff>81139</xdr:rowOff>
    </xdr:to>
    <xdr:cxnSp macro="">
      <xdr:nvCxnSpPr>
        <xdr:cNvPr id="374" name="直線コネクタ 373"/>
        <xdr:cNvCxnSpPr/>
      </xdr:nvCxnSpPr>
      <xdr:spPr>
        <a:xfrm flipV="1">
          <a:off x="14401800" y="64889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5" name="フローチャート : 判断 374"/>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6" name="テキスト ボックス 375"/>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81139</xdr:rowOff>
    </xdr:from>
    <xdr:to>
      <xdr:col>21</xdr:col>
      <xdr:colOff>0</xdr:colOff>
      <xdr:row>38</xdr:row>
      <xdr:rowOff>107950</xdr:rowOff>
    </xdr:to>
    <xdr:cxnSp macro="">
      <xdr:nvCxnSpPr>
        <xdr:cNvPr id="377" name="直線コネクタ 376"/>
        <xdr:cNvCxnSpPr/>
      </xdr:nvCxnSpPr>
      <xdr:spPr>
        <a:xfrm flipV="1">
          <a:off x="13512800" y="65962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49389</xdr:rowOff>
    </xdr:from>
    <xdr:to>
      <xdr:col>21</xdr:col>
      <xdr:colOff>50800</xdr:colOff>
      <xdr:row>40</xdr:row>
      <xdr:rowOff>150989</xdr:rowOff>
    </xdr:to>
    <xdr:sp macro="" textlink="">
      <xdr:nvSpPr>
        <xdr:cNvPr id="378" name="フローチャート : 判断 377"/>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135766</xdr:rowOff>
    </xdr:from>
    <xdr:ext cx="762000" cy="259045"/>
    <xdr:sp macro="" textlink="">
      <xdr:nvSpPr>
        <xdr:cNvPr id="379" name="テキスト ボックス 378"/>
        <xdr:cNvSpPr txBox="1"/>
      </xdr:nvSpPr>
      <xdr:spPr>
        <a:xfrm>
          <a:off x="14020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80" name="フローチャート : 判断 379"/>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31344</xdr:rowOff>
    </xdr:from>
    <xdr:ext cx="762000" cy="259045"/>
    <xdr:sp macro="" textlink="">
      <xdr:nvSpPr>
        <xdr:cNvPr id="381" name="テキスト ボックス 380"/>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24695</xdr:rowOff>
    </xdr:from>
    <xdr:to>
      <xdr:col>24</xdr:col>
      <xdr:colOff>609600</xdr:colOff>
      <xdr:row>36</xdr:row>
      <xdr:rowOff>126295</xdr:rowOff>
    </xdr:to>
    <xdr:sp macro="" textlink="">
      <xdr:nvSpPr>
        <xdr:cNvPr id="387" name="円/楕円 386"/>
        <xdr:cNvSpPr/>
      </xdr:nvSpPr>
      <xdr:spPr>
        <a:xfrm>
          <a:off x="169672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117422</xdr:rowOff>
    </xdr:from>
    <xdr:ext cx="762000" cy="259045"/>
    <xdr:sp macro="" textlink="">
      <xdr:nvSpPr>
        <xdr:cNvPr id="388" name="公債費負担の状況該当値テキスト"/>
        <xdr:cNvSpPr txBox="1"/>
      </xdr:nvSpPr>
      <xdr:spPr>
        <a:xfrm>
          <a:off x="17106900" y="611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705</xdr:rowOff>
    </xdr:from>
    <xdr:to>
      <xdr:col>23</xdr:col>
      <xdr:colOff>457200</xdr:colOff>
      <xdr:row>37</xdr:row>
      <xdr:rowOff>102305</xdr:rowOff>
    </xdr:to>
    <xdr:sp macro="" textlink="">
      <xdr:nvSpPr>
        <xdr:cNvPr id="389" name="円/楕円 388"/>
        <xdr:cNvSpPr/>
      </xdr:nvSpPr>
      <xdr:spPr>
        <a:xfrm>
          <a:off x="16129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112482</xdr:rowOff>
    </xdr:from>
    <xdr:ext cx="736600" cy="259045"/>
    <xdr:sp macro="" textlink="">
      <xdr:nvSpPr>
        <xdr:cNvPr id="390" name="テキスト ボックス 389"/>
        <xdr:cNvSpPr txBox="1"/>
      </xdr:nvSpPr>
      <xdr:spPr>
        <a:xfrm>
          <a:off x="15798800" y="61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94545</xdr:rowOff>
    </xdr:from>
    <xdr:to>
      <xdr:col>22</xdr:col>
      <xdr:colOff>254000</xdr:colOff>
      <xdr:row>38</xdr:row>
      <xdr:rowOff>24695</xdr:rowOff>
    </xdr:to>
    <xdr:sp macro="" textlink="">
      <xdr:nvSpPr>
        <xdr:cNvPr id="391" name="円/楕円 390"/>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34872</xdr:rowOff>
    </xdr:from>
    <xdr:ext cx="762000" cy="259045"/>
    <xdr:sp macro="" textlink="">
      <xdr:nvSpPr>
        <xdr:cNvPr id="392" name="テキスト ボックス 391"/>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30339</xdr:rowOff>
    </xdr:from>
    <xdr:to>
      <xdr:col>21</xdr:col>
      <xdr:colOff>50800</xdr:colOff>
      <xdr:row>38</xdr:row>
      <xdr:rowOff>131939</xdr:rowOff>
    </xdr:to>
    <xdr:sp macro="" textlink="">
      <xdr:nvSpPr>
        <xdr:cNvPr id="393" name="円/楕円 392"/>
        <xdr:cNvSpPr/>
      </xdr:nvSpPr>
      <xdr:spPr>
        <a:xfrm>
          <a:off x="14351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142116</xdr:rowOff>
    </xdr:from>
    <xdr:ext cx="762000" cy="259045"/>
    <xdr:sp macro="" textlink="">
      <xdr:nvSpPr>
        <xdr:cNvPr id="394" name="テキスト ボックス 393"/>
        <xdr:cNvSpPr txBox="1"/>
      </xdr:nvSpPr>
      <xdr:spPr>
        <a:xfrm>
          <a:off x="14020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395" name="円/楕円 394"/>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396" name="テキスト ボックス 395"/>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平成２６年度平成２７年度は、退職手当の支給水準の引下げに伴い、退職手当支給予定額が減少したため、下降傾向となった。</a:t>
          </a:r>
        </a:p>
        <a:p>
          <a:r>
            <a:rPr kumimoji="1" lang="ja-JP" altLang="en-US" sz="1100">
              <a:latin typeface="ＭＳ Ｐゴシック"/>
            </a:rPr>
            <a:t>　平成２８年度は、経済対策のための国補正や消防学校建替等に伴う新規の県債発行により、県債残高が増加したため前年度に比べ６．０ポイント上昇した。</a:t>
          </a:r>
        </a:p>
        <a:p>
          <a:r>
            <a:rPr kumimoji="1" lang="ja-JP" altLang="en-US" sz="1100">
              <a:latin typeface="ＭＳ Ｐゴシック"/>
            </a:rPr>
            <a:t>　今後、予算の収支不足を補うための退職手当債や行政改革推進債等を活用した場合、将来負担が増加するおそれもあるため、事業の効率化・重点化によりこれらの県債発行を抑制するなど行財政改革の推進により健全化を図っていく。</a:t>
          </a: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4" name="直線コネクタ 423"/>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5"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6" name="直線コネクタ 425"/>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7"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8" name="直線コネクタ 427"/>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50842</xdr:rowOff>
    </xdr:from>
    <xdr:to>
      <xdr:col>24</xdr:col>
      <xdr:colOff>558800</xdr:colOff>
      <xdr:row>20</xdr:row>
      <xdr:rowOff>99102</xdr:rowOff>
    </xdr:to>
    <xdr:cxnSp macro="">
      <xdr:nvCxnSpPr>
        <xdr:cNvPr id="429" name="直線コネクタ 428"/>
        <xdr:cNvCxnSpPr/>
      </xdr:nvCxnSpPr>
      <xdr:spPr>
        <a:xfrm>
          <a:off x="16179800" y="34798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81043</xdr:rowOff>
    </xdr:from>
    <xdr:ext cx="762000" cy="259045"/>
    <xdr:sp macro="" textlink="">
      <xdr:nvSpPr>
        <xdr:cNvPr id="430" name="将来負担の状況平均値テキスト"/>
        <xdr:cNvSpPr txBox="1"/>
      </xdr:nvSpPr>
      <xdr:spPr>
        <a:xfrm>
          <a:off x="17106900" y="316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1" name="フローチャート : 判断 430"/>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50842</xdr:rowOff>
    </xdr:from>
    <xdr:to>
      <xdr:col>23</xdr:col>
      <xdr:colOff>406400</xdr:colOff>
      <xdr:row>20</xdr:row>
      <xdr:rowOff>54059</xdr:rowOff>
    </xdr:to>
    <xdr:cxnSp macro="">
      <xdr:nvCxnSpPr>
        <xdr:cNvPr id="432" name="直線コネクタ 431"/>
        <xdr:cNvCxnSpPr/>
      </xdr:nvCxnSpPr>
      <xdr:spPr>
        <a:xfrm flipV="1">
          <a:off x="15290800" y="347984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3" name="フローチャート : 判断 432"/>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132055</xdr:rowOff>
    </xdr:from>
    <xdr:ext cx="736600" cy="259045"/>
    <xdr:sp macro="" textlink="">
      <xdr:nvSpPr>
        <xdr:cNvPr id="434" name="テキスト ボックス 433"/>
        <xdr:cNvSpPr txBox="1"/>
      </xdr:nvSpPr>
      <xdr:spPr>
        <a:xfrm>
          <a:off x="15798800" y="30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54059</xdr:rowOff>
    </xdr:from>
    <xdr:to>
      <xdr:col>22</xdr:col>
      <xdr:colOff>203200</xdr:colOff>
      <xdr:row>20</xdr:row>
      <xdr:rowOff>63712</xdr:rowOff>
    </xdr:to>
    <xdr:cxnSp macro="">
      <xdr:nvCxnSpPr>
        <xdr:cNvPr id="435" name="直線コネクタ 434"/>
        <xdr:cNvCxnSpPr/>
      </xdr:nvCxnSpPr>
      <xdr:spPr>
        <a:xfrm flipV="1">
          <a:off x="14401800" y="348305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6" name="フローチャート : 判断 435"/>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7" name="テキスト ボックス 436"/>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41191</xdr:rowOff>
    </xdr:from>
    <xdr:to>
      <xdr:col>21</xdr:col>
      <xdr:colOff>0</xdr:colOff>
      <xdr:row>20</xdr:row>
      <xdr:rowOff>63712</xdr:rowOff>
    </xdr:to>
    <xdr:cxnSp macro="">
      <xdr:nvCxnSpPr>
        <xdr:cNvPr id="438" name="直線コネクタ 437"/>
        <xdr:cNvCxnSpPr/>
      </xdr:nvCxnSpPr>
      <xdr:spPr>
        <a:xfrm>
          <a:off x="13512800" y="3470191"/>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41191</xdr:rowOff>
    </xdr:from>
    <xdr:to>
      <xdr:col>21</xdr:col>
      <xdr:colOff>50800</xdr:colOff>
      <xdr:row>19</xdr:row>
      <xdr:rowOff>142791</xdr:rowOff>
    </xdr:to>
    <xdr:sp macro="" textlink="">
      <xdr:nvSpPr>
        <xdr:cNvPr id="439" name="フローチャート : 判断 438"/>
        <xdr:cNvSpPr/>
      </xdr:nvSpPr>
      <xdr:spPr>
        <a:xfrm>
          <a:off x="14351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152967</xdr:rowOff>
    </xdr:from>
    <xdr:ext cx="762000" cy="259045"/>
    <xdr:sp macro="" textlink="">
      <xdr:nvSpPr>
        <xdr:cNvPr id="440" name="テキスト ボックス 439"/>
        <xdr:cNvSpPr txBox="1"/>
      </xdr:nvSpPr>
      <xdr:spPr>
        <a:xfrm>
          <a:off x="14020800" y="30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41" name="フローチャート : 判断 440"/>
        <xdr:cNvSpPr/>
      </xdr:nvSpPr>
      <xdr:spPr>
        <a:xfrm>
          <a:off x="13462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79180</xdr:rowOff>
    </xdr:from>
    <xdr:ext cx="762000" cy="259045"/>
    <xdr:sp macro="" textlink="">
      <xdr:nvSpPr>
        <xdr:cNvPr id="442" name="テキスト ボックス 441"/>
        <xdr:cNvSpPr txBox="1"/>
      </xdr:nvSpPr>
      <xdr:spPr>
        <a:xfrm>
          <a:off x="13131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48302</xdr:rowOff>
    </xdr:from>
    <xdr:to>
      <xdr:col>24</xdr:col>
      <xdr:colOff>609600</xdr:colOff>
      <xdr:row>20</xdr:row>
      <xdr:rowOff>149902</xdr:rowOff>
    </xdr:to>
    <xdr:sp macro="" textlink="">
      <xdr:nvSpPr>
        <xdr:cNvPr id="448" name="円/楕円 447"/>
        <xdr:cNvSpPr/>
      </xdr:nvSpPr>
      <xdr:spPr>
        <a:xfrm>
          <a:off x="16967200" y="347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20379</xdr:rowOff>
    </xdr:from>
    <xdr:ext cx="762000" cy="259045"/>
    <xdr:sp macro="" textlink="">
      <xdr:nvSpPr>
        <xdr:cNvPr id="449" name="将来負担の状況該当値テキスト"/>
        <xdr:cNvSpPr txBox="1"/>
      </xdr:nvSpPr>
      <xdr:spPr>
        <a:xfrm>
          <a:off x="17106900" y="344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42</xdr:rowOff>
    </xdr:from>
    <xdr:to>
      <xdr:col>23</xdr:col>
      <xdr:colOff>457200</xdr:colOff>
      <xdr:row>20</xdr:row>
      <xdr:rowOff>101642</xdr:rowOff>
    </xdr:to>
    <xdr:sp macro="" textlink="">
      <xdr:nvSpPr>
        <xdr:cNvPr id="450" name="円/楕円 449"/>
        <xdr:cNvSpPr/>
      </xdr:nvSpPr>
      <xdr:spPr>
        <a:xfrm>
          <a:off x="16129000" y="34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86419</xdr:rowOff>
    </xdr:from>
    <xdr:ext cx="736600" cy="259045"/>
    <xdr:sp macro="" textlink="">
      <xdr:nvSpPr>
        <xdr:cNvPr id="451" name="テキスト ボックス 450"/>
        <xdr:cNvSpPr txBox="1"/>
      </xdr:nvSpPr>
      <xdr:spPr>
        <a:xfrm>
          <a:off x="15798800" y="351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3259</xdr:rowOff>
    </xdr:from>
    <xdr:to>
      <xdr:col>22</xdr:col>
      <xdr:colOff>254000</xdr:colOff>
      <xdr:row>20</xdr:row>
      <xdr:rowOff>104859</xdr:rowOff>
    </xdr:to>
    <xdr:sp macro="" textlink="">
      <xdr:nvSpPr>
        <xdr:cNvPr id="452" name="円/楕円 451"/>
        <xdr:cNvSpPr/>
      </xdr:nvSpPr>
      <xdr:spPr>
        <a:xfrm>
          <a:off x="152400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115036</xdr:rowOff>
    </xdr:from>
    <xdr:ext cx="762000" cy="259045"/>
    <xdr:sp macro="" textlink="">
      <xdr:nvSpPr>
        <xdr:cNvPr id="453" name="テキスト ボックス 452"/>
        <xdr:cNvSpPr txBox="1"/>
      </xdr:nvSpPr>
      <xdr:spPr>
        <a:xfrm>
          <a:off x="14909800" y="320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12912</xdr:rowOff>
    </xdr:from>
    <xdr:to>
      <xdr:col>21</xdr:col>
      <xdr:colOff>50800</xdr:colOff>
      <xdr:row>20</xdr:row>
      <xdr:rowOff>114512</xdr:rowOff>
    </xdr:to>
    <xdr:sp macro="" textlink="">
      <xdr:nvSpPr>
        <xdr:cNvPr id="454" name="円/楕円 453"/>
        <xdr:cNvSpPr/>
      </xdr:nvSpPr>
      <xdr:spPr>
        <a:xfrm>
          <a:off x="14351000" y="3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99289</xdr:rowOff>
    </xdr:from>
    <xdr:ext cx="762000" cy="259045"/>
    <xdr:sp macro="" textlink="">
      <xdr:nvSpPr>
        <xdr:cNvPr id="455" name="テキスト ボックス 454"/>
        <xdr:cNvSpPr txBox="1"/>
      </xdr:nvSpPr>
      <xdr:spPr>
        <a:xfrm>
          <a:off x="14020800" y="352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161841</xdr:rowOff>
    </xdr:from>
    <xdr:to>
      <xdr:col>19</xdr:col>
      <xdr:colOff>533400</xdr:colOff>
      <xdr:row>20</xdr:row>
      <xdr:rowOff>91991</xdr:rowOff>
    </xdr:to>
    <xdr:sp macro="" textlink="">
      <xdr:nvSpPr>
        <xdr:cNvPr id="456" name="円/楕円 455"/>
        <xdr:cNvSpPr/>
      </xdr:nvSpPr>
      <xdr:spPr>
        <a:xfrm>
          <a:off x="13462000" y="341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102168</xdr:rowOff>
    </xdr:from>
    <xdr:ext cx="762000" cy="259045"/>
    <xdr:sp macro="" textlink="">
      <xdr:nvSpPr>
        <xdr:cNvPr id="457" name="テキスト ボックス 456"/>
        <xdr:cNvSpPr txBox="1"/>
      </xdr:nvSpPr>
      <xdr:spPr>
        <a:xfrm>
          <a:off x="13131800" y="318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984,689
978,540
4,724.71
541,231,559
529,380,339
3,682,343
297,018,144
1,020,121,909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193.9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平成２６年度は、給与改定の影響により、前年度に比べ１．４ポイント増となったものの、平成２７年度以降は定数削減の効果等により、下降傾向となっている。</a:t>
          </a:r>
          <a:endParaRPr kumimoji="1" lang="en-US" altLang="ja-JP" sz="1100">
            <a:latin typeface="ＭＳ Ｐゴシック"/>
          </a:endParaRPr>
        </a:p>
        <a:p>
          <a:r>
            <a:rPr kumimoji="1" lang="ja-JP" altLang="en-US" sz="1100">
              <a:latin typeface="ＭＳ Ｐゴシック"/>
            </a:rPr>
            <a:t>　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146050</xdr:rowOff>
    </xdr:from>
    <xdr:to>
      <xdr:col>7</xdr:col>
      <xdr:colOff>15875</xdr:colOff>
      <xdr:row>38</xdr:row>
      <xdr:rowOff>165100</xdr:rowOff>
    </xdr:to>
    <xdr:cxnSp macro="">
      <xdr:nvCxnSpPr>
        <xdr:cNvPr id="65" name="直線コネクタ 64"/>
        <xdr:cNvCxnSpPr/>
      </xdr:nvCxnSpPr>
      <xdr:spPr>
        <a:xfrm flipV="1">
          <a:off x="3987800" y="6661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40</xdr:row>
      <xdr:rowOff>12700</xdr:rowOff>
    </xdr:to>
    <xdr:cxnSp macro="">
      <xdr:nvCxnSpPr>
        <xdr:cNvPr id="68" name="直線コネクタ 67"/>
        <xdr:cNvCxnSpPr/>
      </xdr:nvCxnSpPr>
      <xdr:spPr>
        <a:xfrm flipV="1">
          <a:off x="3098800" y="668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40</xdr:row>
      <xdr:rowOff>12700</xdr:rowOff>
    </xdr:to>
    <xdr:cxnSp macro="">
      <xdr:nvCxnSpPr>
        <xdr:cNvPr id="71" name="直線コネクタ 70"/>
        <xdr:cNvCxnSpPr/>
      </xdr:nvCxnSpPr>
      <xdr:spPr>
        <a:xfrm>
          <a:off x="2209800" y="6604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40</xdr:row>
      <xdr:rowOff>31750</xdr:rowOff>
    </xdr:to>
    <xdr:cxnSp macro="">
      <xdr:nvCxnSpPr>
        <xdr:cNvPr id="74" name="直線コネクタ 73"/>
        <xdr:cNvCxnSpPr/>
      </xdr:nvCxnSpPr>
      <xdr:spPr>
        <a:xfrm flipV="1">
          <a:off x="1320800" y="6604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5" name="フローチャート : 判断 74"/>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76" name="テキスト ボックス 75"/>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38100</xdr:rowOff>
    </xdr:from>
    <xdr:to>
      <xdr:col>1</xdr:col>
      <xdr:colOff>676275</xdr:colOff>
      <xdr:row>37</xdr:row>
      <xdr:rowOff>139700</xdr:rowOff>
    </xdr:to>
    <xdr:sp macro="" textlink="">
      <xdr:nvSpPr>
        <xdr:cNvPr id="77" name="フローチャート : 判断 76"/>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149877</xdr:rowOff>
    </xdr:from>
    <xdr:ext cx="762000" cy="259045"/>
    <xdr:sp macro="" textlink="">
      <xdr:nvSpPr>
        <xdr:cNvPr id="78" name="テキスト ボックス 77"/>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95250</xdr:rowOff>
    </xdr:from>
    <xdr:to>
      <xdr:col>7</xdr:col>
      <xdr:colOff>66675</xdr:colOff>
      <xdr:row>39</xdr:row>
      <xdr:rowOff>25400</xdr:rowOff>
    </xdr:to>
    <xdr:sp macro="" textlink="">
      <xdr:nvSpPr>
        <xdr:cNvPr id="84" name="円/楕円 83"/>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67327</xdr:rowOff>
    </xdr:from>
    <xdr:ext cx="762000" cy="259045"/>
    <xdr:sp macro="" textlink="">
      <xdr:nvSpPr>
        <xdr:cNvPr id="85" name="人件費該当値テキスト"/>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6" name="円/楕円 85"/>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7" name="テキスト ボックス 86"/>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8" name="円/楕円 87"/>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9" name="テキスト ボックス 88"/>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0" name="円/楕円 89"/>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1" name="テキスト ボックス 90"/>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152400</xdr:rowOff>
    </xdr:from>
    <xdr:to>
      <xdr:col>1</xdr:col>
      <xdr:colOff>676275</xdr:colOff>
      <xdr:row>40</xdr:row>
      <xdr:rowOff>82550</xdr:rowOff>
    </xdr:to>
    <xdr:sp macro="" textlink="">
      <xdr:nvSpPr>
        <xdr:cNvPr id="92" name="円/楕円 91"/>
        <xdr:cNvSpPr/>
      </xdr:nvSpPr>
      <xdr:spPr>
        <a:xfrm>
          <a:off x="1270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67327</xdr:rowOff>
    </xdr:from>
    <xdr:ext cx="762000" cy="259045"/>
    <xdr:sp macro="" textlink="">
      <xdr:nvSpPr>
        <xdr:cNvPr id="93" name="テキスト ボックス 92"/>
        <xdr:cNvSpPr txBox="1"/>
      </xdr:nvSpPr>
      <xdr:spPr>
        <a:xfrm>
          <a:off x="939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平成２８年度は、消防学校建替等による経費が増加し前年度より０．２ポイント上昇し、グループ内平均値を上回る結果となった。引き続き効率的な事務執行等により物件費の抑制に努めていく。</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161290</xdr:rowOff>
    </xdr:to>
    <xdr:cxnSp macro="">
      <xdr:nvCxnSpPr>
        <xdr:cNvPr id="122" name="直線コネクタ 121"/>
        <xdr:cNvCxnSpPr/>
      </xdr:nvCxnSpPr>
      <xdr:spPr>
        <a:xfrm>
          <a:off x="15671800" y="2984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3"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17</xdr:row>
      <xdr:rowOff>69850</xdr:rowOff>
    </xdr:to>
    <xdr:cxnSp macro="">
      <xdr:nvCxnSpPr>
        <xdr:cNvPr id="125" name="直線コネクタ 124"/>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24130</xdr:rowOff>
    </xdr:from>
    <xdr:to>
      <xdr:col>21</xdr:col>
      <xdr:colOff>352425</xdr:colOff>
      <xdr:row>17</xdr:row>
      <xdr:rowOff>69850</xdr:rowOff>
    </xdr:to>
    <xdr:cxnSp macro="">
      <xdr:nvCxnSpPr>
        <xdr:cNvPr id="128" name="直線コネクタ 127"/>
        <xdr:cNvCxnSpPr/>
      </xdr:nvCxnSpPr>
      <xdr:spPr>
        <a:xfrm>
          <a:off x="13893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104140</xdr:rowOff>
    </xdr:from>
    <xdr:to>
      <xdr:col>20</xdr:col>
      <xdr:colOff>149225</xdr:colOff>
      <xdr:row>17</xdr:row>
      <xdr:rowOff>24130</xdr:rowOff>
    </xdr:to>
    <xdr:cxnSp macro="">
      <xdr:nvCxnSpPr>
        <xdr:cNvPr id="131" name="直線コネクタ 130"/>
        <xdr:cNvCxnSpPr/>
      </xdr:nvCxnSpPr>
      <xdr:spPr>
        <a:xfrm>
          <a:off x="13004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110490</xdr:rowOff>
    </xdr:from>
    <xdr:to>
      <xdr:col>24</xdr:col>
      <xdr:colOff>73025</xdr:colOff>
      <xdr:row>18</xdr:row>
      <xdr:rowOff>40640</xdr:rowOff>
    </xdr:to>
    <xdr:sp macro="" textlink="">
      <xdr:nvSpPr>
        <xdr:cNvPr id="141" name="円/楕円 140"/>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82567</xdr:rowOff>
    </xdr:from>
    <xdr:ext cx="762000" cy="259045"/>
    <xdr:sp macro="" textlink="">
      <xdr:nvSpPr>
        <xdr:cNvPr id="142"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3" name="円/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44" name="テキスト ボックス 14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45" name="円/楕円 144"/>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46" name="テキスト ボックス 145"/>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144780</xdr:rowOff>
    </xdr:from>
    <xdr:to>
      <xdr:col>20</xdr:col>
      <xdr:colOff>200025</xdr:colOff>
      <xdr:row>17</xdr:row>
      <xdr:rowOff>74930</xdr:rowOff>
    </xdr:to>
    <xdr:sp macro="" textlink="">
      <xdr:nvSpPr>
        <xdr:cNvPr id="147" name="円/楕円 146"/>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85107</xdr:rowOff>
    </xdr:from>
    <xdr:ext cx="762000" cy="259045"/>
    <xdr:sp macro="" textlink="">
      <xdr:nvSpPr>
        <xdr:cNvPr id="148" name="テキスト ボックス 147"/>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49" name="円/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６年度及び平成２８年度は、児童福祉措置費の増加等により前年度に比べ０．１ポイント増となった。グループ内平均値よりは０．２ポイント下回っている状況であり、引き続き制度の適正な運用に努め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92710</xdr:rowOff>
    </xdr:to>
    <xdr:cxnSp macro="">
      <xdr:nvCxnSpPr>
        <xdr:cNvPr id="179" name="直線コネクタ 178"/>
        <xdr:cNvCxnSpPr/>
      </xdr:nvCxnSpPr>
      <xdr:spPr>
        <a:xfrm>
          <a:off x="3987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0"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46990</xdr:rowOff>
    </xdr:to>
    <xdr:cxnSp macro="">
      <xdr:nvCxnSpPr>
        <xdr:cNvPr id="182" name="直線コネクタ 181"/>
        <xdr:cNvCxnSpPr/>
      </xdr:nvCxnSpPr>
      <xdr:spPr>
        <a:xfrm>
          <a:off x="3098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4" name="テキスト ボックス 18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46990</xdr:rowOff>
    </xdr:to>
    <xdr:cxnSp macro="">
      <xdr:nvCxnSpPr>
        <xdr:cNvPr id="185" name="直線コネクタ 184"/>
        <xdr:cNvCxnSpPr/>
      </xdr:nvCxnSpPr>
      <xdr:spPr>
        <a:xfrm>
          <a:off x="2209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87" name="テキスト ボックス 186"/>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46990</xdr:rowOff>
    </xdr:to>
    <xdr:cxnSp macro="">
      <xdr:nvCxnSpPr>
        <xdr:cNvPr id="188" name="直線コネクタ 187"/>
        <xdr:cNvCxnSpPr/>
      </xdr:nvCxnSpPr>
      <xdr:spPr>
        <a:xfrm flipV="1">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89" name="フローチャート : 判断 188"/>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190" name="テキスト ボックス 189"/>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98" name="円/楕円 197"/>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58437</xdr:rowOff>
    </xdr:from>
    <xdr:ext cx="762000" cy="259045"/>
    <xdr:sp macro="" textlink="">
      <xdr:nvSpPr>
        <xdr:cNvPr id="199"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0" name="円/楕円 199"/>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1" name="テキスト ボックス 200"/>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2" name="円/楕円 201"/>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03" name="テキスト ボックス 202"/>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04" name="円/楕円 203"/>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05" name="テキスト ボックス 204"/>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06" name="円/楕円 205"/>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107967</xdr:rowOff>
    </xdr:from>
    <xdr:ext cx="762000" cy="259045"/>
    <xdr:sp macro="" textlink="">
      <xdr:nvSpPr>
        <xdr:cNvPr id="207" name="テキスト ボックス 206"/>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平成２８年度は前年度に比べ０．１ポイント減となった。</a:t>
          </a:r>
        </a:p>
        <a:p>
          <a:r>
            <a:rPr kumimoji="1" lang="ja-JP" altLang="en-US" sz="1100">
              <a:latin typeface="ＭＳ Ｐゴシック"/>
            </a:rPr>
            <a:t>　今後、インフラの老朽化により、財政的な負担が増大するおそれがあるため、計画的な維持補修を行うことで費用を平準化し、コストの縮減に努めていく。</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31750</xdr:rowOff>
    </xdr:from>
    <xdr:to>
      <xdr:col>24</xdr:col>
      <xdr:colOff>22225</xdr:colOff>
      <xdr:row>55</xdr:row>
      <xdr:rowOff>69850</xdr:rowOff>
    </xdr:to>
    <xdr:cxnSp macro="">
      <xdr:nvCxnSpPr>
        <xdr:cNvPr id="237" name="直線コネクタ 236"/>
        <xdr:cNvCxnSpPr/>
      </xdr:nvCxnSpPr>
      <xdr:spPr>
        <a:xfrm flipV="1">
          <a:off x="15671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69850</xdr:rowOff>
    </xdr:from>
    <xdr:to>
      <xdr:col>22</xdr:col>
      <xdr:colOff>555625</xdr:colOff>
      <xdr:row>55</xdr:row>
      <xdr:rowOff>69850</xdr:rowOff>
    </xdr:to>
    <xdr:cxnSp macro="">
      <xdr:nvCxnSpPr>
        <xdr:cNvPr id="240" name="直線コネクタ 239"/>
        <xdr:cNvCxnSpPr/>
      </xdr:nvCxnSpPr>
      <xdr:spPr>
        <a:xfrm>
          <a:off x="14782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69850</xdr:rowOff>
    </xdr:from>
    <xdr:to>
      <xdr:col>21</xdr:col>
      <xdr:colOff>352425</xdr:colOff>
      <xdr:row>55</xdr:row>
      <xdr:rowOff>69850</xdr:rowOff>
    </xdr:to>
    <xdr:cxnSp macro="">
      <xdr:nvCxnSpPr>
        <xdr:cNvPr id="243" name="直線コネクタ 242"/>
        <xdr:cNvCxnSpPr/>
      </xdr:nvCxnSpPr>
      <xdr:spPr>
        <a:xfrm>
          <a:off x="13893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130827</xdr:rowOff>
    </xdr:from>
    <xdr:ext cx="762000" cy="259045"/>
    <xdr:sp macro="" textlink="">
      <xdr:nvSpPr>
        <xdr:cNvPr id="245" name="テキスト ボックス 24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31750</xdr:rowOff>
    </xdr:from>
    <xdr:to>
      <xdr:col>20</xdr:col>
      <xdr:colOff>149225</xdr:colOff>
      <xdr:row>55</xdr:row>
      <xdr:rowOff>69850</xdr:rowOff>
    </xdr:to>
    <xdr:cxnSp macro="">
      <xdr:nvCxnSpPr>
        <xdr:cNvPr id="246" name="直線コネクタ 245"/>
        <xdr:cNvCxnSpPr/>
      </xdr:nvCxnSpPr>
      <xdr:spPr>
        <a:xfrm>
          <a:off x="13004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7" name="フローチャート : 判断 246"/>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8" name="テキスト ボックス 247"/>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9" name="フローチャート : 判断 24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0" name="テキスト ボックス 24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152400</xdr:rowOff>
    </xdr:from>
    <xdr:to>
      <xdr:col>24</xdr:col>
      <xdr:colOff>73025</xdr:colOff>
      <xdr:row>55</xdr:row>
      <xdr:rowOff>82550</xdr:rowOff>
    </xdr:to>
    <xdr:sp macro="" textlink="">
      <xdr:nvSpPr>
        <xdr:cNvPr id="256" name="円/楕円 25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168927</xdr:rowOff>
    </xdr:from>
    <xdr:ext cx="762000" cy="259045"/>
    <xdr:sp macro="" textlink="">
      <xdr:nvSpPr>
        <xdr:cNvPr id="25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19050</xdr:rowOff>
    </xdr:from>
    <xdr:to>
      <xdr:col>22</xdr:col>
      <xdr:colOff>606425</xdr:colOff>
      <xdr:row>55</xdr:row>
      <xdr:rowOff>120650</xdr:rowOff>
    </xdr:to>
    <xdr:sp macro="" textlink="">
      <xdr:nvSpPr>
        <xdr:cNvPr id="258" name="円/楕円 257"/>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130827</xdr:rowOff>
    </xdr:from>
    <xdr:ext cx="736600" cy="259045"/>
    <xdr:sp macro="" textlink="">
      <xdr:nvSpPr>
        <xdr:cNvPr id="259" name="テキスト ボックス 258"/>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19050</xdr:rowOff>
    </xdr:from>
    <xdr:to>
      <xdr:col>21</xdr:col>
      <xdr:colOff>403225</xdr:colOff>
      <xdr:row>55</xdr:row>
      <xdr:rowOff>120650</xdr:rowOff>
    </xdr:to>
    <xdr:sp macro="" textlink="">
      <xdr:nvSpPr>
        <xdr:cNvPr id="260" name="円/楕円 25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61" name="テキスト ボックス 260"/>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19050</xdr:rowOff>
    </xdr:from>
    <xdr:to>
      <xdr:col>20</xdr:col>
      <xdr:colOff>200025</xdr:colOff>
      <xdr:row>55</xdr:row>
      <xdr:rowOff>120650</xdr:rowOff>
    </xdr:to>
    <xdr:sp macro="" textlink="">
      <xdr:nvSpPr>
        <xdr:cNvPr id="262" name="円/楕円 261"/>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152400</xdr:rowOff>
    </xdr:from>
    <xdr:to>
      <xdr:col>18</xdr:col>
      <xdr:colOff>682625</xdr:colOff>
      <xdr:row>55</xdr:row>
      <xdr:rowOff>82550</xdr:rowOff>
    </xdr:to>
    <xdr:sp macro="" textlink="">
      <xdr:nvSpPr>
        <xdr:cNvPr id="264" name="円/楕円 263"/>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92727</xdr:rowOff>
    </xdr:from>
    <xdr:ext cx="762000" cy="259045"/>
    <xdr:sp macro="" textlink="">
      <xdr:nvSpPr>
        <xdr:cNvPr id="265" name="テキスト ボックス 26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社会保障関係費等の増加により、上昇傾向となっており、平成２８年度も、前年度に比べ０．４ポイント増となった。</a:t>
          </a:r>
        </a:p>
        <a:p>
          <a:r>
            <a:rPr kumimoji="1" lang="ja-JP" altLang="en-US" sz="1100">
              <a:latin typeface="ＭＳ Ｐゴシック"/>
            </a:rPr>
            <a:t>　所要の社会保障関係費を確保するとともに、各単独補助金等の見直しを検討するなど、一層の抑制に努めていく。</a:t>
          </a: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127000</xdr:rowOff>
    </xdr:from>
    <xdr:to>
      <xdr:col>24</xdr:col>
      <xdr:colOff>22225</xdr:colOff>
      <xdr:row>37</xdr:row>
      <xdr:rowOff>20864</xdr:rowOff>
    </xdr:to>
    <xdr:cxnSp macro="">
      <xdr:nvCxnSpPr>
        <xdr:cNvPr id="298" name="直線コネクタ 297"/>
        <xdr:cNvCxnSpPr/>
      </xdr:nvCxnSpPr>
      <xdr:spPr>
        <a:xfrm>
          <a:off x="15671800" y="62992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61686</xdr:rowOff>
    </xdr:from>
    <xdr:to>
      <xdr:col>22</xdr:col>
      <xdr:colOff>555625</xdr:colOff>
      <xdr:row>36</xdr:row>
      <xdr:rowOff>127000</xdr:rowOff>
    </xdr:to>
    <xdr:cxnSp macro="">
      <xdr:nvCxnSpPr>
        <xdr:cNvPr id="301" name="直線コネクタ 300"/>
        <xdr:cNvCxnSpPr/>
      </xdr:nvCxnSpPr>
      <xdr:spPr>
        <a:xfrm>
          <a:off x="14782800" y="6233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03" name="テキスト ボックス 302"/>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118836</xdr:rowOff>
    </xdr:from>
    <xdr:to>
      <xdr:col>21</xdr:col>
      <xdr:colOff>352425</xdr:colOff>
      <xdr:row>36</xdr:row>
      <xdr:rowOff>61686</xdr:rowOff>
    </xdr:to>
    <xdr:cxnSp macro="">
      <xdr:nvCxnSpPr>
        <xdr:cNvPr id="304" name="直線コネクタ 303"/>
        <xdr:cNvCxnSpPr/>
      </xdr:nvCxnSpPr>
      <xdr:spPr>
        <a:xfrm>
          <a:off x="13893800" y="61195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69850</xdr:rowOff>
    </xdr:from>
    <xdr:to>
      <xdr:col>20</xdr:col>
      <xdr:colOff>149225</xdr:colOff>
      <xdr:row>35</xdr:row>
      <xdr:rowOff>118836</xdr:rowOff>
    </xdr:to>
    <xdr:cxnSp macro="">
      <xdr:nvCxnSpPr>
        <xdr:cNvPr id="307" name="直線コネクタ 306"/>
        <xdr:cNvCxnSpPr/>
      </xdr:nvCxnSpPr>
      <xdr:spPr>
        <a:xfrm>
          <a:off x="13004800" y="60706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51707</xdr:rowOff>
    </xdr:from>
    <xdr:to>
      <xdr:col>20</xdr:col>
      <xdr:colOff>200025</xdr:colOff>
      <xdr:row>35</xdr:row>
      <xdr:rowOff>153307</xdr:rowOff>
    </xdr:to>
    <xdr:sp macro="" textlink="">
      <xdr:nvSpPr>
        <xdr:cNvPr id="308" name="フローチャート : 判断 307"/>
        <xdr:cNvSpPr/>
      </xdr:nvSpPr>
      <xdr:spPr>
        <a:xfrm>
          <a:off x="13843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163484</xdr:rowOff>
    </xdr:from>
    <xdr:ext cx="762000" cy="259045"/>
    <xdr:sp macro="" textlink="">
      <xdr:nvSpPr>
        <xdr:cNvPr id="309" name="テキスト ボックス 308"/>
        <xdr:cNvSpPr txBox="1"/>
      </xdr:nvSpPr>
      <xdr:spPr>
        <a:xfrm>
          <a:off x="13512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0" name="フローチャート : 判断 309"/>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11" name="テキスト ボックス 31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36</xdr:row>
      <xdr:rowOff>141514</xdr:rowOff>
    </xdr:from>
    <xdr:to>
      <xdr:col>24</xdr:col>
      <xdr:colOff>73025</xdr:colOff>
      <xdr:row>37</xdr:row>
      <xdr:rowOff>71664</xdr:rowOff>
    </xdr:to>
    <xdr:sp macro="" textlink="">
      <xdr:nvSpPr>
        <xdr:cNvPr id="317" name="円/楕円 316"/>
        <xdr:cNvSpPr/>
      </xdr:nvSpPr>
      <xdr:spPr>
        <a:xfrm>
          <a:off x="16459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158041</xdr:rowOff>
    </xdr:from>
    <xdr:ext cx="762000" cy="259045"/>
    <xdr:sp macro="" textlink="">
      <xdr:nvSpPr>
        <xdr:cNvPr id="318" name="補助費等該当値テキスト"/>
        <xdr:cNvSpPr txBox="1"/>
      </xdr:nvSpPr>
      <xdr:spPr>
        <a:xfrm>
          <a:off x="16598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76200</xdr:rowOff>
    </xdr:from>
    <xdr:to>
      <xdr:col>22</xdr:col>
      <xdr:colOff>606425</xdr:colOff>
      <xdr:row>37</xdr:row>
      <xdr:rowOff>6350</xdr:rowOff>
    </xdr:to>
    <xdr:sp macro="" textlink="">
      <xdr:nvSpPr>
        <xdr:cNvPr id="319" name="円/楕円 318"/>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16527</xdr:rowOff>
    </xdr:from>
    <xdr:ext cx="736600" cy="259045"/>
    <xdr:sp macro="" textlink="">
      <xdr:nvSpPr>
        <xdr:cNvPr id="320" name="テキスト ボックス 319"/>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10886</xdr:rowOff>
    </xdr:from>
    <xdr:to>
      <xdr:col>21</xdr:col>
      <xdr:colOff>403225</xdr:colOff>
      <xdr:row>36</xdr:row>
      <xdr:rowOff>112486</xdr:rowOff>
    </xdr:to>
    <xdr:sp macro="" textlink="">
      <xdr:nvSpPr>
        <xdr:cNvPr id="321" name="円/楕円 320"/>
        <xdr:cNvSpPr/>
      </xdr:nvSpPr>
      <xdr:spPr>
        <a:xfrm>
          <a:off x="14732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122663</xdr:rowOff>
    </xdr:from>
    <xdr:ext cx="762000" cy="259045"/>
    <xdr:sp macro="" textlink="">
      <xdr:nvSpPr>
        <xdr:cNvPr id="322" name="テキスト ボックス 321"/>
        <xdr:cNvSpPr txBox="1"/>
      </xdr:nvSpPr>
      <xdr:spPr>
        <a:xfrm>
          <a:off x="14401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68036</xdr:rowOff>
    </xdr:from>
    <xdr:to>
      <xdr:col>20</xdr:col>
      <xdr:colOff>200025</xdr:colOff>
      <xdr:row>35</xdr:row>
      <xdr:rowOff>169636</xdr:rowOff>
    </xdr:to>
    <xdr:sp macro="" textlink="">
      <xdr:nvSpPr>
        <xdr:cNvPr id="323" name="円/楕円 322"/>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154413</xdr:rowOff>
    </xdr:from>
    <xdr:ext cx="762000" cy="259045"/>
    <xdr:sp macro="" textlink="">
      <xdr:nvSpPr>
        <xdr:cNvPr id="324" name="テキスト ボックス 323"/>
        <xdr:cNvSpPr txBox="1"/>
      </xdr:nvSpPr>
      <xdr:spPr>
        <a:xfrm>
          <a:off x="13512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25" name="円/楕円 324"/>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105427</xdr:rowOff>
    </xdr:from>
    <xdr:ext cx="762000" cy="259045"/>
    <xdr:sp macro="" textlink="">
      <xdr:nvSpPr>
        <xdr:cNvPr id="326" name="テキスト ボックス 325"/>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毎年度の臨時財政対策債の発行に伴う償還金増による上昇傾向がある中、平成２８年度は繰上償還による公債費圧縮効果により、前年度に比べ０．３ポイント減となった。</a:t>
          </a:r>
        </a:p>
        <a:p>
          <a:r>
            <a:rPr kumimoji="1" lang="ja-JP" altLang="en-US" sz="1100">
              <a:latin typeface="ＭＳ Ｐゴシック"/>
            </a:rPr>
            <a:t>　繰上償還の実施等、将来の公債費負担軽減に努めてきたことや、出来る限り交付税措置のある地方債に発行を限定し、県債発行の抑制に努めてきたこと等により、グループ内平均値を下回ってはいるが、今後とも県債発行額の抑制等により、公債費負担の軽減に努め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78014</xdr:rowOff>
    </xdr:from>
    <xdr:to>
      <xdr:col>7</xdr:col>
      <xdr:colOff>15875</xdr:colOff>
      <xdr:row>76</xdr:row>
      <xdr:rowOff>110671</xdr:rowOff>
    </xdr:to>
    <xdr:cxnSp macro="">
      <xdr:nvCxnSpPr>
        <xdr:cNvPr id="359" name="直線コネクタ 358"/>
        <xdr:cNvCxnSpPr/>
      </xdr:nvCxnSpPr>
      <xdr:spPr>
        <a:xfrm flipV="1">
          <a:off x="3987800" y="13108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121756</xdr:rowOff>
    </xdr:from>
    <xdr:ext cx="762000" cy="259045"/>
    <xdr:sp macro="" textlink="">
      <xdr:nvSpPr>
        <xdr:cNvPr id="360" name="公債費平均値テキスト"/>
        <xdr:cNvSpPr txBox="1"/>
      </xdr:nvSpPr>
      <xdr:spPr>
        <a:xfrm>
          <a:off x="4914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34471</xdr:rowOff>
    </xdr:from>
    <xdr:to>
      <xdr:col>5</xdr:col>
      <xdr:colOff>549275</xdr:colOff>
      <xdr:row>76</xdr:row>
      <xdr:rowOff>110671</xdr:rowOff>
    </xdr:to>
    <xdr:cxnSp macro="">
      <xdr:nvCxnSpPr>
        <xdr:cNvPr id="362" name="直線コネクタ 361"/>
        <xdr:cNvCxnSpPr/>
      </xdr:nvCxnSpPr>
      <xdr:spPr>
        <a:xfrm>
          <a:off x="3098800" y="13064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64" name="テキスト ボックス 363"/>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34471</xdr:rowOff>
    </xdr:from>
    <xdr:to>
      <xdr:col>4</xdr:col>
      <xdr:colOff>346075</xdr:colOff>
      <xdr:row>76</xdr:row>
      <xdr:rowOff>99786</xdr:rowOff>
    </xdr:to>
    <xdr:cxnSp macro="">
      <xdr:nvCxnSpPr>
        <xdr:cNvPr id="365" name="直線コネクタ 364"/>
        <xdr:cNvCxnSpPr/>
      </xdr:nvCxnSpPr>
      <xdr:spPr>
        <a:xfrm flipV="1">
          <a:off x="2209800" y="13064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45556</xdr:rowOff>
    </xdr:from>
    <xdr:ext cx="762000" cy="259045"/>
    <xdr:sp macro="" textlink="">
      <xdr:nvSpPr>
        <xdr:cNvPr id="367" name="テキスト ボックス 366"/>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67129</xdr:rowOff>
    </xdr:from>
    <xdr:to>
      <xdr:col>3</xdr:col>
      <xdr:colOff>142875</xdr:colOff>
      <xdr:row>76</xdr:row>
      <xdr:rowOff>99786</xdr:rowOff>
    </xdr:to>
    <xdr:cxnSp macro="">
      <xdr:nvCxnSpPr>
        <xdr:cNvPr id="368" name="直線コネクタ 367"/>
        <xdr:cNvCxnSpPr/>
      </xdr:nvCxnSpPr>
      <xdr:spPr>
        <a:xfrm>
          <a:off x="1320800" y="13097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65314</xdr:rowOff>
    </xdr:from>
    <xdr:to>
      <xdr:col>3</xdr:col>
      <xdr:colOff>193675</xdr:colOff>
      <xdr:row>78</xdr:row>
      <xdr:rowOff>166914</xdr:rowOff>
    </xdr:to>
    <xdr:sp macro="" textlink="">
      <xdr:nvSpPr>
        <xdr:cNvPr id="369" name="フローチャート : 判断 368"/>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151691</xdr:rowOff>
    </xdr:from>
    <xdr:ext cx="762000" cy="259045"/>
    <xdr:sp macro="" textlink="">
      <xdr:nvSpPr>
        <xdr:cNvPr id="370" name="テキスト ボックス 369"/>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1" name="フローチャート : 判断 370"/>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2" name="テキスト ボックス 371"/>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27214</xdr:rowOff>
    </xdr:from>
    <xdr:to>
      <xdr:col>7</xdr:col>
      <xdr:colOff>66675</xdr:colOff>
      <xdr:row>76</xdr:row>
      <xdr:rowOff>128814</xdr:rowOff>
    </xdr:to>
    <xdr:sp macro="" textlink="">
      <xdr:nvSpPr>
        <xdr:cNvPr id="378" name="円/楕円 377"/>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43742</xdr:rowOff>
    </xdr:from>
    <xdr:ext cx="762000" cy="259045"/>
    <xdr:sp macro="" textlink="">
      <xdr:nvSpPr>
        <xdr:cNvPr id="379" name="公債費該当値テキスト"/>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59871</xdr:rowOff>
    </xdr:from>
    <xdr:to>
      <xdr:col>5</xdr:col>
      <xdr:colOff>600075</xdr:colOff>
      <xdr:row>76</xdr:row>
      <xdr:rowOff>161471</xdr:rowOff>
    </xdr:to>
    <xdr:sp macro="" textlink="">
      <xdr:nvSpPr>
        <xdr:cNvPr id="380" name="円/楕円 379"/>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199</xdr:rowOff>
    </xdr:from>
    <xdr:ext cx="736600" cy="259045"/>
    <xdr:sp macro="" textlink="">
      <xdr:nvSpPr>
        <xdr:cNvPr id="381" name="テキスト ボックス 380"/>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155121</xdr:rowOff>
    </xdr:from>
    <xdr:to>
      <xdr:col>4</xdr:col>
      <xdr:colOff>396875</xdr:colOff>
      <xdr:row>76</xdr:row>
      <xdr:rowOff>85271</xdr:rowOff>
    </xdr:to>
    <xdr:sp macro="" textlink="">
      <xdr:nvSpPr>
        <xdr:cNvPr id="382" name="円/楕円 381"/>
        <xdr:cNvSpPr/>
      </xdr:nvSpPr>
      <xdr:spPr>
        <a:xfrm>
          <a:off x="3048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95449</xdr:rowOff>
    </xdr:from>
    <xdr:ext cx="762000" cy="259045"/>
    <xdr:sp macro="" textlink="">
      <xdr:nvSpPr>
        <xdr:cNvPr id="383" name="テキスト ボックス 382"/>
        <xdr:cNvSpPr txBox="1"/>
      </xdr:nvSpPr>
      <xdr:spPr>
        <a:xfrm>
          <a:off x="2717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48986</xdr:rowOff>
    </xdr:from>
    <xdr:to>
      <xdr:col>3</xdr:col>
      <xdr:colOff>193675</xdr:colOff>
      <xdr:row>76</xdr:row>
      <xdr:rowOff>150586</xdr:rowOff>
    </xdr:to>
    <xdr:sp macro="" textlink="">
      <xdr:nvSpPr>
        <xdr:cNvPr id="384" name="円/楕円 383"/>
        <xdr:cNvSpPr/>
      </xdr:nvSpPr>
      <xdr:spPr>
        <a:xfrm>
          <a:off x="2159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160762</xdr:rowOff>
    </xdr:from>
    <xdr:ext cx="762000" cy="259045"/>
    <xdr:sp macro="" textlink="">
      <xdr:nvSpPr>
        <xdr:cNvPr id="385" name="テキスト ボックス 384"/>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16329</xdr:rowOff>
    </xdr:from>
    <xdr:to>
      <xdr:col>1</xdr:col>
      <xdr:colOff>676275</xdr:colOff>
      <xdr:row>76</xdr:row>
      <xdr:rowOff>117929</xdr:rowOff>
    </xdr:to>
    <xdr:sp macro="" textlink="">
      <xdr:nvSpPr>
        <xdr:cNvPr id="386" name="円/楕円 385"/>
        <xdr:cNvSpPr/>
      </xdr:nvSpPr>
      <xdr:spPr>
        <a:xfrm>
          <a:off x="1270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128105</xdr:rowOff>
    </xdr:from>
    <xdr:ext cx="762000" cy="259045"/>
    <xdr:sp macro="" textlink="">
      <xdr:nvSpPr>
        <xdr:cNvPr id="387" name="テキスト ボックス 386"/>
        <xdr:cNvSpPr txBox="1"/>
      </xdr:nvSpPr>
      <xdr:spPr>
        <a:xfrm>
          <a:off x="939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平成２７年度は、人件費の減少等により、前年度に比べ０．６ポイント減となった。</a:t>
          </a:r>
          <a:endParaRPr kumimoji="1" lang="en-US" altLang="ja-JP" sz="1100">
            <a:latin typeface="ＭＳ Ｐゴシック"/>
          </a:endParaRPr>
        </a:p>
        <a:p>
          <a:r>
            <a:rPr kumimoji="1" lang="ja-JP" altLang="en-US" sz="1100">
              <a:latin typeface="ＭＳ Ｐゴシック"/>
            </a:rPr>
            <a:t>　平成２８年度は、歳出の人件費の減等により経費は減少したものの、歳入の地方消費税の貨物割が大幅にが減少したため、前年度に比べ０．５ポイント増となった。</a:t>
          </a:r>
        </a:p>
        <a:p>
          <a:r>
            <a:rPr kumimoji="1" lang="ja-JP" altLang="en-US" sz="1100">
              <a:latin typeface="ＭＳ Ｐゴシック"/>
            </a:rPr>
            <a:t>　引き続き諸経費の抑制に努めていく。</a:t>
          </a: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140607</xdr:rowOff>
    </xdr:from>
    <xdr:to>
      <xdr:col>24</xdr:col>
      <xdr:colOff>22225</xdr:colOff>
      <xdr:row>76</xdr:row>
      <xdr:rowOff>23586</xdr:rowOff>
    </xdr:to>
    <xdr:cxnSp macro="">
      <xdr:nvCxnSpPr>
        <xdr:cNvPr id="420" name="直線コネクタ 419"/>
        <xdr:cNvCxnSpPr/>
      </xdr:nvCxnSpPr>
      <xdr:spPr>
        <a:xfrm>
          <a:off x="15671800" y="12999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160762</xdr:rowOff>
    </xdr:from>
    <xdr:ext cx="762000" cy="259045"/>
    <xdr:sp macro="" textlink="">
      <xdr:nvSpPr>
        <xdr:cNvPr id="421" name="公債費以外平均値テキスト"/>
        <xdr:cNvSpPr txBox="1"/>
      </xdr:nvSpPr>
      <xdr:spPr>
        <a:xfrm>
          <a:off x="16598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140607</xdr:rowOff>
    </xdr:from>
    <xdr:to>
      <xdr:col>22</xdr:col>
      <xdr:colOff>555625</xdr:colOff>
      <xdr:row>76</xdr:row>
      <xdr:rowOff>34471</xdr:rowOff>
    </xdr:to>
    <xdr:cxnSp macro="">
      <xdr:nvCxnSpPr>
        <xdr:cNvPr id="423" name="直線コネクタ 422"/>
        <xdr:cNvCxnSpPr/>
      </xdr:nvCxnSpPr>
      <xdr:spPr>
        <a:xfrm flipV="1">
          <a:off x="14782800" y="12999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25" name="テキスト ボックス 424"/>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127000</xdr:rowOff>
    </xdr:from>
    <xdr:to>
      <xdr:col>21</xdr:col>
      <xdr:colOff>352425</xdr:colOff>
      <xdr:row>76</xdr:row>
      <xdr:rowOff>34471</xdr:rowOff>
    </xdr:to>
    <xdr:cxnSp macro="">
      <xdr:nvCxnSpPr>
        <xdr:cNvPr id="426" name="直線コネクタ 425"/>
        <xdr:cNvCxnSpPr/>
      </xdr:nvCxnSpPr>
      <xdr:spPr>
        <a:xfrm>
          <a:off x="13893800" y="12814300"/>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38299</xdr:rowOff>
    </xdr:from>
    <xdr:ext cx="762000" cy="259045"/>
    <xdr:sp macro="" textlink="">
      <xdr:nvSpPr>
        <xdr:cNvPr id="428" name="テキスト ボックス 427"/>
        <xdr:cNvSpPr txBox="1"/>
      </xdr:nvSpPr>
      <xdr:spPr>
        <a:xfrm>
          <a:off x="14401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127000</xdr:rowOff>
    </xdr:from>
    <xdr:to>
      <xdr:col>20</xdr:col>
      <xdr:colOff>149225</xdr:colOff>
      <xdr:row>75</xdr:row>
      <xdr:rowOff>64407</xdr:rowOff>
    </xdr:to>
    <xdr:cxnSp macro="">
      <xdr:nvCxnSpPr>
        <xdr:cNvPr id="429" name="直線コネクタ 428"/>
        <xdr:cNvCxnSpPr/>
      </xdr:nvCxnSpPr>
      <xdr:spPr>
        <a:xfrm flipV="1">
          <a:off x="13004800" y="12814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117022</xdr:rowOff>
    </xdr:from>
    <xdr:to>
      <xdr:col>20</xdr:col>
      <xdr:colOff>200025</xdr:colOff>
      <xdr:row>74</xdr:row>
      <xdr:rowOff>47172</xdr:rowOff>
    </xdr:to>
    <xdr:sp macro="" textlink="">
      <xdr:nvSpPr>
        <xdr:cNvPr id="430" name="フローチャート : 判断 429"/>
        <xdr:cNvSpPr/>
      </xdr:nvSpPr>
      <xdr:spPr>
        <a:xfrm>
          <a:off x="13843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57349</xdr:rowOff>
    </xdr:from>
    <xdr:ext cx="762000" cy="259045"/>
    <xdr:sp macro="" textlink="">
      <xdr:nvSpPr>
        <xdr:cNvPr id="431" name="テキスト ボックス 430"/>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54428</xdr:rowOff>
    </xdr:from>
    <xdr:to>
      <xdr:col>18</xdr:col>
      <xdr:colOff>682625</xdr:colOff>
      <xdr:row>74</xdr:row>
      <xdr:rowOff>156028</xdr:rowOff>
    </xdr:to>
    <xdr:sp macro="" textlink="">
      <xdr:nvSpPr>
        <xdr:cNvPr id="432" name="フローチャート : 判断 431"/>
        <xdr:cNvSpPr/>
      </xdr:nvSpPr>
      <xdr:spPr>
        <a:xfrm>
          <a:off x="12954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166205</xdr:rowOff>
    </xdr:from>
    <xdr:ext cx="762000" cy="259045"/>
    <xdr:sp macro="" textlink="">
      <xdr:nvSpPr>
        <xdr:cNvPr id="433" name="テキスト ボックス 432"/>
        <xdr:cNvSpPr txBox="1"/>
      </xdr:nvSpPr>
      <xdr:spPr>
        <a:xfrm>
          <a:off x="12623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39" name="円/楕円 438"/>
        <xdr:cNvSpPr/>
      </xdr:nvSpPr>
      <xdr:spPr>
        <a:xfrm>
          <a:off x="164592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116313</xdr:rowOff>
    </xdr:from>
    <xdr:ext cx="762000" cy="259045"/>
    <xdr:sp macro="" textlink="">
      <xdr:nvSpPr>
        <xdr:cNvPr id="440" name="公債費以外該当値テキスト"/>
        <xdr:cNvSpPr txBox="1"/>
      </xdr:nvSpPr>
      <xdr:spPr>
        <a:xfrm>
          <a:off x="16598900" y="1297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89807</xdr:rowOff>
    </xdr:from>
    <xdr:to>
      <xdr:col>22</xdr:col>
      <xdr:colOff>606425</xdr:colOff>
      <xdr:row>76</xdr:row>
      <xdr:rowOff>19957</xdr:rowOff>
    </xdr:to>
    <xdr:sp macro="" textlink="">
      <xdr:nvSpPr>
        <xdr:cNvPr id="441" name="円/楕円 440"/>
        <xdr:cNvSpPr/>
      </xdr:nvSpPr>
      <xdr:spPr>
        <a:xfrm>
          <a:off x="15621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4734</xdr:rowOff>
    </xdr:from>
    <xdr:ext cx="736600" cy="259045"/>
    <xdr:sp macro="" textlink="">
      <xdr:nvSpPr>
        <xdr:cNvPr id="442" name="テキスト ボックス 441"/>
        <xdr:cNvSpPr txBox="1"/>
      </xdr:nvSpPr>
      <xdr:spPr>
        <a:xfrm>
          <a:off x="15290800" y="1303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155121</xdr:rowOff>
    </xdr:from>
    <xdr:to>
      <xdr:col>21</xdr:col>
      <xdr:colOff>403225</xdr:colOff>
      <xdr:row>76</xdr:row>
      <xdr:rowOff>85271</xdr:rowOff>
    </xdr:to>
    <xdr:sp macro="" textlink="">
      <xdr:nvSpPr>
        <xdr:cNvPr id="443" name="円/楕円 442"/>
        <xdr:cNvSpPr/>
      </xdr:nvSpPr>
      <xdr:spPr>
        <a:xfrm>
          <a:off x="14732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70048</xdr:rowOff>
    </xdr:from>
    <xdr:ext cx="762000" cy="259045"/>
    <xdr:sp macro="" textlink="">
      <xdr:nvSpPr>
        <xdr:cNvPr id="444" name="テキスト ボックス 443"/>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76200</xdr:rowOff>
    </xdr:from>
    <xdr:to>
      <xdr:col>20</xdr:col>
      <xdr:colOff>200025</xdr:colOff>
      <xdr:row>75</xdr:row>
      <xdr:rowOff>6350</xdr:rowOff>
    </xdr:to>
    <xdr:sp macro="" textlink="">
      <xdr:nvSpPr>
        <xdr:cNvPr id="445" name="円/楕円 444"/>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162577</xdr:rowOff>
    </xdr:from>
    <xdr:ext cx="762000" cy="259045"/>
    <xdr:sp macro="" textlink="">
      <xdr:nvSpPr>
        <xdr:cNvPr id="446" name="テキスト ボックス 445"/>
        <xdr:cNvSpPr txBox="1"/>
      </xdr:nvSpPr>
      <xdr:spPr>
        <a:xfrm>
          <a:off x="13512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13607</xdr:rowOff>
    </xdr:from>
    <xdr:to>
      <xdr:col>18</xdr:col>
      <xdr:colOff>682625</xdr:colOff>
      <xdr:row>75</xdr:row>
      <xdr:rowOff>115207</xdr:rowOff>
    </xdr:to>
    <xdr:sp macro="" textlink="">
      <xdr:nvSpPr>
        <xdr:cNvPr id="447" name="円/楕円 446"/>
        <xdr:cNvSpPr/>
      </xdr:nvSpPr>
      <xdr:spPr>
        <a:xfrm>
          <a:off x="12954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99984</xdr:rowOff>
    </xdr:from>
    <xdr:ext cx="762000" cy="259045"/>
    <xdr:sp macro="" textlink="">
      <xdr:nvSpPr>
        <xdr:cNvPr id="448" name="テキスト ボックス 447"/>
        <xdr:cNvSpPr txBox="1"/>
      </xdr:nvSpPr>
      <xdr:spPr>
        <a:xfrm>
          <a:off x="12623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149205</xdr:rowOff>
    </xdr:from>
    <xdr:to>
      <xdr:col>4</xdr:col>
      <xdr:colOff>1117600</xdr:colOff>
      <xdr:row>15</xdr:row>
      <xdr:rowOff>25761</xdr:rowOff>
    </xdr:to>
    <xdr:cxnSp macro="">
      <xdr:nvCxnSpPr>
        <xdr:cNvPr id="48" name="直線コネクタ 47"/>
        <xdr:cNvCxnSpPr/>
      </xdr:nvCxnSpPr>
      <xdr:spPr bwMode="auto">
        <a:xfrm flipV="1">
          <a:off x="5003800" y="2597130"/>
          <a:ext cx="647700" cy="48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25761</xdr:rowOff>
    </xdr:from>
    <xdr:to>
      <xdr:col>4</xdr:col>
      <xdr:colOff>469900</xdr:colOff>
      <xdr:row>15</xdr:row>
      <xdr:rowOff>49306</xdr:rowOff>
    </xdr:to>
    <xdr:cxnSp macro="">
      <xdr:nvCxnSpPr>
        <xdr:cNvPr id="51" name="直線コネクタ 50"/>
        <xdr:cNvCxnSpPr/>
      </xdr:nvCxnSpPr>
      <xdr:spPr bwMode="auto">
        <a:xfrm flipV="1">
          <a:off x="4305300" y="2645136"/>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49306</xdr:rowOff>
    </xdr:from>
    <xdr:to>
      <xdr:col>3</xdr:col>
      <xdr:colOff>904875</xdr:colOff>
      <xdr:row>16</xdr:row>
      <xdr:rowOff>70338</xdr:rowOff>
    </xdr:to>
    <xdr:cxnSp macro="">
      <xdr:nvCxnSpPr>
        <xdr:cNvPr id="54" name="直線コネクタ 53"/>
        <xdr:cNvCxnSpPr/>
      </xdr:nvCxnSpPr>
      <xdr:spPr bwMode="auto">
        <a:xfrm flipV="1">
          <a:off x="3606800" y="2668681"/>
          <a:ext cx="698500" cy="19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14011</xdr:rowOff>
    </xdr:from>
    <xdr:to>
      <xdr:col>3</xdr:col>
      <xdr:colOff>206375</xdr:colOff>
      <xdr:row>16</xdr:row>
      <xdr:rowOff>70338</xdr:rowOff>
    </xdr:to>
    <xdr:cxnSp macro="">
      <xdr:nvCxnSpPr>
        <xdr:cNvPr id="57" name="直線コネクタ 56"/>
        <xdr:cNvCxnSpPr/>
      </xdr:nvCxnSpPr>
      <xdr:spPr bwMode="auto">
        <a:xfrm>
          <a:off x="2908300" y="2633386"/>
          <a:ext cx="698500" cy="227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32568</xdr:rowOff>
    </xdr:from>
    <xdr:to>
      <xdr:col>3</xdr:col>
      <xdr:colOff>257175</xdr:colOff>
      <xdr:row>15</xdr:row>
      <xdr:rowOff>134168</xdr:rowOff>
    </xdr:to>
    <xdr:sp macro="" textlink="">
      <xdr:nvSpPr>
        <xdr:cNvPr id="58" name="フローチャート : 判断 57"/>
        <xdr:cNvSpPr/>
      </xdr:nvSpPr>
      <xdr:spPr bwMode="auto">
        <a:xfrm>
          <a:off x="35560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144345</xdr:rowOff>
    </xdr:from>
    <xdr:ext cx="762000" cy="259045"/>
    <xdr:sp macro="" textlink="">
      <xdr:nvSpPr>
        <xdr:cNvPr id="59" name="テキスト ボックス 58"/>
        <xdr:cNvSpPr txBox="1"/>
      </xdr:nvSpPr>
      <xdr:spPr>
        <a:xfrm>
          <a:off x="32258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167899</xdr:rowOff>
    </xdr:from>
    <xdr:to>
      <xdr:col>2</xdr:col>
      <xdr:colOff>692150</xdr:colOff>
      <xdr:row>14</xdr:row>
      <xdr:rowOff>98049</xdr:rowOff>
    </xdr:to>
    <xdr:sp macro="" textlink="">
      <xdr:nvSpPr>
        <xdr:cNvPr id="60" name="フローチャート : 判断 59"/>
        <xdr:cNvSpPr/>
      </xdr:nvSpPr>
      <xdr:spPr bwMode="auto">
        <a:xfrm>
          <a:off x="2857500" y="244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108226</xdr:rowOff>
    </xdr:from>
    <xdr:ext cx="762000" cy="259045"/>
    <xdr:sp macro="" textlink="">
      <xdr:nvSpPr>
        <xdr:cNvPr id="61" name="テキスト ボックス 60"/>
        <xdr:cNvSpPr txBox="1"/>
      </xdr:nvSpPr>
      <xdr:spPr>
        <a:xfrm>
          <a:off x="2527300" y="2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98405</xdr:rowOff>
    </xdr:from>
    <xdr:to>
      <xdr:col>5</xdr:col>
      <xdr:colOff>34925</xdr:colOff>
      <xdr:row>15</xdr:row>
      <xdr:rowOff>28555</xdr:rowOff>
    </xdr:to>
    <xdr:sp macro="" textlink="">
      <xdr:nvSpPr>
        <xdr:cNvPr id="67" name="円/楕円 66"/>
        <xdr:cNvSpPr/>
      </xdr:nvSpPr>
      <xdr:spPr bwMode="auto">
        <a:xfrm>
          <a:off x="5600700" y="254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114932</xdr:rowOff>
    </xdr:from>
    <xdr:ext cx="762000" cy="259045"/>
    <xdr:sp macro="" textlink="">
      <xdr:nvSpPr>
        <xdr:cNvPr id="68" name="人口1人当たり決算額の推移該当値テキスト130"/>
        <xdr:cNvSpPr txBox="1"/>
      </xdr:nvSpPr>
      <xdr:spPr>
        <a:xfrm>
          <a:off x="5740400" y="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129,306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146411</xdr:rowOff>
    </xdr:from>
    <xdr:to>
      <xdr:col>4</xdr:col>
      <xdr:colOff>520700</xdr:colOff>
      <xdr:row>15</xdr:row>
      <xdr:rowOff>76561</xdr:rowOff>
    </xdr:to>
    <xdr:sp macro="" textlink="">
      <xdr:nvSpPr>
        <xdr:cNvPr id="69" name="円/楕円 68"/>
        <xdr:cNvSpPr/>
      </xdr:nvSpPr>
      <xdr:spPr bwMode="auto">
        <a:xfrm>
          <a:off x="4953000" y="259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86738</xdr:rowOff>
    </xdr:from>
    <xdr:ext cx="736600" cy="259045"/>
    <xdr:sp macro="" textlink="">
      <xdr:nvSpPr>
        <xdr:cNvPr id="70" name="テキスト ボックス 69"/>
        <xdr:cNvSpPr txBox="1"/>
      </xdr:nvSpPr>
      <xdr:spPr>
        <a:xfrm>
          <a:off x="4622800" y="236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128,256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169956</xdr:rowOff>
    </xdr:from>
    <xdr:to>
      <xdr:col>3</xdr:col>
      <xdr:colOff>955675</xdr:colOff>
      <xdr:row>15</xdr:row>
      <xdr:rowOff>100106</xdr:rowOff>
    </xdr:to>
    <xdr:sp macro="" textlink="">
      <xdr:nvSpPr>
        <xdr:cNvPr id="71" name="円/楕円 70"/>
        <xdr:cNvSpPr/>
      </xdr:nvSpPr>
      <xdr:spPr bwMode="auto">
        <a:xfrm>
          <a:off x="4254500" y="261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110283</xdr:rowOff>
    </xdr:from>
    <xdr:ext cx="762000" cy="259045"/>
    <xdr:sp macro="" textlink="">
      <xdr:nvSpPr>
        <xdr:cNvPr id="72" name="テキスト ボックス 71"/>
        <xdr:cNvSpPr txBox="1"/>
      </xdr:nvSpPr>
      <xdr:spPr>
        <a:xfrm>
          <a:off x="3924300" y="238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127,741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19538</xdr:rowOff>
    </xdr:from>
    <xdr:to>
      <xdr:col>3</xdr:col>
      <xdr:colOff>257175</xdr:colOff>
      <xdr:row>16</xdr:row>
      <xdr:rowOff>121138</xdr:rowOff>
    </xdr:to>
    <xdr:sp macro="" textlink="">
      <xdr:nvSpPr>
        <xdr:cNvPr id="73" name="円/楕円 72"/>
        <xdr:cNvSpPr/>
      </xdr:nvSpPr>
      <xdr:spPr bwMode="auto">
        <a:xfrm>
          <a:off x="3556000" y="28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105915</xdr:rowOff>
    </xdr:from>
    <xdr:ext cx="762000" cy="259045"/>
    <xdr:sp macro="" textlink="">
      <xdr:nvSpPr>
        <xdr:cNvPr id="74" name="テキスト ボックス 73"/>
        <xdr:cNvSpPr txBox="1"/>
      </xdr:nvSpPr>
      <xdr:spPr>
        <a:xfrm>
          <a:off x="3225800" y="289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134661</xdr:rowOff>
    </xdr:from>
    <xdr:to>
      <xdr:col>2</xdr:col>
      <xdr:colOff>692150</xdr:colOff>
      <xdr:row>15</xdr:row>
      <xdr:rowOff>64811</xdr:rowOff>
    </xdr:to>
    <xdr:sp macro="" textlink="">
      <xdr:nvSpPr>
        <xdr:cNvPr id="75" name="円/楕円 74"/>
        <xdr:cNvSpPr/>
      </xdr:nvSpPr>
      <xdr:spPr bwMode="auto">
        <a:xfrm>
          <a:off x="2857500" y="258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49588</xdr:rowOff>
    </xdr:from>
    <xdr:ext cx="762000" cy="259045"/>
    <xdr:sp macro="" textlink="">
      <xdr:nvSpPr>
        <xdr:cNvPr id="76" name="テキスト ボックス 75"/>
        <xdr:cNvSpPr txBox="1"/>
      </xdr:nvSpPr>
      <xdr:spPr>
        <a:xfrm>
          <a:off x="2527300" y="266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136281</xdr:rowOff>
    </xdr:from>
    <xdr:to>
      <xdr:col>4</xdr:col>
      <xdr:colOff>1117600</xdr:colOff>
      <xdr:row>37</xdr:row>
      <xdr:rowOff>282997</xdr:rowOff>
    </xdr:to>
    <xdr:cxnSp macro="">
      <xdr:nvCxnSpPr>
        <xdr:cNvPr id="109" name="直線コネクタ 108"/>
        <xdr:cNvCxnSpPr/>
      </xdr:nvCxnSpPr>
      <xdr:spPr bwMode="auto">
        <a:xfrm>
          <a:off x="5003800" y="7260981"/>
          <a:ext cx="647700" cy="14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242734</xdr:rowOff>
    </xdr:from>
    <xdr:ext cx="762000" cy="259045"/>
    <xdr:sp macro="" textlink="">
      <xdr:nvSpPr>
        <xdr:cNvPr id="110" name="人口1人当たり決算額の推移平均値テキスト445"/>
        <xdr:cNvSpPr txBox="1"/>
      </xdr:nvSpPr>
      <xdr:spPr>
        <a:xfrm>
          <a:off x="5740400" y="6853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136281</xdr:rowOff>
    </xdr:from>
    <xdr:to>
      <xdr:col>4</xdr:col>
      <xdr:colOff>469900</xdr:colOff>
      <xdr:row>37</xdr:row>
      <xdr:rowOff>144831</xdr:rowOff>
    </xdr:to>
    <xdr:cxnSp macro="">
      <xdr:nvCxnSpPr>
        <xdr:cNvPr id="112" name="直線コネクタ 111"/>
        <xdr:cNvCxnSpPr/>
      </xdr:nvCxnSpPr>
      <xdr:spPr bwMode="auto">
        <a:xfrm flipV="1">
          <a:off x="4305300" y="7260981"/>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83827</xdr:rowOff>
    </xdr:from>
    <xdr:ext cx="736600" cy="259045"/>
    <xdr:sp macro="" textlink="">
      <xdr:nvSpPr>
        <xdr:cNvPr id="114" name="テキスト ボックス 113"/>
        <xdr:cNvSpPr txBox="1"/>
      </xdr:nvSpPr>
      <xdr:spPr>
        <a:xfrm>
          <a:off x="4622800" y="669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148397</xdr:rowOff>
    </xdr:from>
    <xdr:to>
      <xdr:col>3</xdr:col>
      <xdr:colOff>904875</xdr:colOff>
      <xdr:row>37</xdr:row>
      <xdr:rowOff>144831</xdr:rowOff>
    </xdr:to>
    <xdr:cxnSp macro="">
      <xdr:nvCxnSpPr>
        <xdr:cNvPr id="115" name="直線コネクタ 114"/>
        <xdr:cNvCxnSpPr/>
      </xdr:nvCxnSpPr>
      <xdr:spPr bwMode="auto">
        <a:xfrm>
          <a:off x="3606800" y="7101647"/>
          <a:ext cx="698500" cy="167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98837</xdr:rowOff>
    </xdr:from>
    <xdr:to>
      <xdr:col>3</xdr:col>
      <xdr:colOff>206375</xdr:colOff>
      <xdr:row>36</xdr:row>
      <xdr:rowOff>148397</xdr:rowOff>
    </xdr:to>
    <xdr:cxnSp macro="">
      <xdr:nvCxnSpPr>
        <xdr:cNvPr id="118" name="直線コネクタ 117"/>
        <xdr:cNvCxnSpPr/>
      </xdr:nvCxnSpPr>
      <xdr:spPr bwMode="auto">
        <a:xfrm>
          <a:off x="2908300" y="7052087"/>
          <a:ext cx="698500" cy="4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67330</xdr:rowOff>
    </xdr:from>
    <xdr:to>
      <xdr:col>3</xdr:col>
      <xdr:colOff>257175</xdr:colOff>
      <xdr:row>35</xdr:row>
      <xdr:rowOff>168930</xdr:rowOff>
    </xdr:to>
    <xdr:sp macro="" textlink="">
      <xdr:nvSpPr>
        <xdr:cNvPr id="119" name="フローチャート : 判断 118"/>
        <xdr:cNvSpPr/>
      </xdr:nvSpPr>
      <xdr:spPr bwMode="auto">
        <a:xfrm>
          <a:off x="35560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179107</xdr:rowOff>
    </xdr:from>
    <xdr:ext cx="762000" cy="259045"/>
    <xdr:sp macro="" textlink="">
      <xdr:nvSpPr>
        <xdr:cNvPr id="120" name="テキスト ボックス 119"/>
        <xdr:cNvSpPr txBox="1"/>
      </xdr:nvSpPr>
      <xdr:spPr>
        <a:xfrm>
          <a:off x="32258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338724</xdr:rowOff>
    </xdr:from>
    <xdr:to>
      <xdr:col>2</xdr:col>
      <xdr:colOff>692150</xdr:colOff>
      <xdr:row>35</xdr:row>
      <xdr:rowOff>97424</xdr:rowOff>
    </xdr:to>
    <xdr:sp macro="" textlink="">
      <xdr:nvSpPr>
        <xdr:cNvPr id="121" name="フローチャート : 判断 120"/>
        <xdr:cNvSpPr/>
      </xdr:nvSpPr>
      <xdr:spPr bwMode="auto">
        <a:xfrm>
          <a:off x="28575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107601</xdr:rowOff>
    </xdr:from>
    <xdr:ext cx="762000" cy="259045"/>
    <xdr:sp macro="" textlink="">
      <xdr:nvSpPr>
        <xdr:cNvPr id="122" name="テキスト ボックス 121"/>
        <xdr:cNvSpPr txBox="1"/>
      </xdr:nvSpPr>
      <xdr:spPr>
        <a:xfrm>
          <a:off x="2527300" y="63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232197</xdr:rowOff>
    </xdr:from>
    <xdr:to>
      <xdr:col>5</xdr:col>
      <xdr:colOff>34925</xdr:colOff>
      <xdr:row>37</xdr:row>
      <xdr:rowOff>333797</xdr:rowOff>
    </xdr:to>
    <xdr:sp macro="" textlink="">
      <xdr:nvSpPr>
        <xdr:cNvPr id="128" name="円/楕円 127"/>
        <xdr:cNvSpPr/>
      </xdr:nvSpPr>
      <xdr:spPr bwMode="auto">
        <a:xfrm>
          <a:off x="5600700" y="735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140774</xdr:rowOff>
    </xdr:from>
    <xdr:ext cx="762000" cy="259045"/>
    <xdr:sp macro="" textlink="">
      <xdr:nvSpPr>
        <xdr:cNvPr id="129" name="人口1人当たり決算額の推移該当値テキスト445"/>
        <xdr:cNvSpPr txBox="1"/>
      </xdr:nvSpPr>
      <xdr:spPr>
        <a:xfrm>
          <a:off x="5740400" y="726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21,588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85481</xdr:rowOff>
    </xdr:from>
    <xdr:to>
      <xdr:col>4</xdr:col>
      <xdr:colOff>520700</xdr:colOff>
      <xdr:row>37</xdr:row>
      <xdr:rowOff>187081</xdr:rowOff>
    </xdr:to>
    <xdr:sp macro="" textlink="">
      <xdr:nvSpPr>
        <xdr:cNvPr id="130" name="円/楕円 129"/>
        <xdr:cNvSpPr/>
      </xdr:nvSpPr>
      <xdr:spPr bwMode="auto">
        <a:xfrm>
          <a:off x="4953000" y="721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171858</xdr:rowOff>
    </xdr:from>
    <xdr:ext cx="736600" cy="259045"/>
    <xdr:sp macro="" textlink="">
      <xdr:nvSpPr>
        <xdr:cNvPr id="131" name="テキスト ボックス 130"/>
        <xdr:cNvSpPr txBox="1"/>
      </xdr:nvSpPr>
      <xdr:spPr>
        <a:xfrm>
          <a:off x="4622800" y="7296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24,797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94031</xdr:rowOff>
    </xdr:from>
    <xdr:to>
      <xdr:col>3</xdr:col>
      <xdr:colOff>955675</xdr:colOff>
      <xdr:row>37</xdr:row>
      <xdr:rowOff>195631</xdr:rowOff>
    </xdr:to>
    <xdr:sp macro="" textlink="">
      <xdr:nvSpPr>
        <xdr:cNvPr id="132" name="円/楕円 131"/>
        <xdr:cNvSpPr/>
      </xdr:nvSpPr>
      <xdr:spPr bwMode="auto">
        <a:xfrm>
          <a:off x="4254500" y="721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180408</xdr:rowOff>
    </xdr:from>
    <xdr:ext cx="762000" cy="259045"/>
    <xdr:sp macro="" textlink="">
      <xdr:nvSpPr>
        <xdr:cNvPr id="133" name="テキスト ボックス 132"/>
        <xdr:cNvSpPr txBox="1"/>
      </xdr:nvSpPr>
      <xdr:spPr>
        <a:xfrm>
          <a:off x="3924300" y="730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97597</xdr:rowOff>
    </xdr:from>
    <xdr:to>
      <xdr:col>3</xdr:col>
      <xdr:colOff>257175</xdr:colOff>
      <xdr:row>37</xdr:row>
      <xdr:rowOff>27747</xdr:rowOff>
    </xdr:to>
    <xdr:sp macro="" textlink="">
      <xdr:nvSpPr>
        <xdr:cNvPr id="134" name="円/楕円 133"/>
        <xdr:cNvSpPr/>
      </xdr:nvSpPr>
      <xdr:spPr bwMode="auto">
        <a:xfrm>
          <a:off x="3556000" y="705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12524</xdr:rowOff>
    </xdr:from>
    <xdr:ext cx="762000" cy="259045"/>
    <xdr:sp macro="" textlink="">
      <xdr:nvSpPr>
        <xdr:cNvPr id="135" name="テキスト ボックス 134"/>
        <xdr:cNvSpPr txBox="1"/>
      </xdr:nvSpPr>
      <xdr:spPr>
        <a:xfrm>
          <a:off x="3225800" y="71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28,282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48037</xdr:rowOff>
    </xdr:from>
    <xdr:to>
      <xdr:col>2</xdr:col>
      <xdr:colOff>692150</xdr:colOff>
      <xdr:row>36</xdr:row>
      <xdr:rowOff>149637</xdr:rowOff>
    </xdr:to>
    <xdr:sp macro="" textlink="">
      <xdr:nvSpPr>
        <xdr:cNvPr id="136" name="円/楕円 135"/>
        <xdr:cNvSpPr/>
      </xdr:nvSpPr>
      <xdr:spPr bwMode="auto">
        <a:xfrm>
          <a:off x="2857500" y="700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134414</xdr:rowOff>
    </xdr:from>
    <xdr:ext cx="762000" cy="259045"/>
    <xdr:sp macro="" textlink="">
      <xdr:nvSpPr>
        <xdr:cNvPr id="137" name="テキスト ボックス 136"/>
        <xdr:cNvSpPr txBox="1"/>
      </xdr:nvSpPr>
      <xdr:spPr>
        <a:xfrm>
          <a:off x="2527300" y="708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984,689
978,540
4,724.71
541,231,559
529,380,339
3,682,343
297,018,144
1,020,121,909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193.9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62509</xdr:rowOff>
    </xdr:from>
    <xdr:to>
      <xdr:col>6</xdr:col>
      <xdr:colOff>511175</xdr:colOff>
      <xdr:row>32</xdr:row>
      <xdr:rowOff>68910</xdr:rowOff>
    </xdr:to>
    <xdr:cxnSp macro="">
      <xdr:nvCxnSpPr>
        <xdr:cNvPr id="61" name="直線コネクタ 60"/>
        <xdr:cNvCxnSpPr/>
      </xdr:nvCxnSpPr>
      <xdr:spPr>
        <a:xfrm>
          <a:off x="3797300" y="554890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62509</xdr:rowOff>
    </xdr:from>
    <xdr:to>
      <xdr:col>5</xdr:col>
      <xdr:colOff>358775</xdr:colOff>
      <xdr:row>32</xdr:row>
      <xdr:rowOff>69901</xdr:rowOff>
    </xdr:to>
    <xdr:cxnSp macro="">
      <xdr:nvCxnSpPr>
        <xdr:cNvPr id="64" name="直線コネクタ 63"/>
        <xdr:cNvCxnSpPr/>
      </xdr:nvCxnSpPr>
      <xdr:spPr>
        <a:xfrm flipV="1">
          <a:off x="2908300" y="554890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59174</xdr:rowOff>
    </xdr:from>
    <xdr:ext cx="599010" cy="259045"/>
    <xdr:sp macro="" textlink="">
      <xdr:nvSpPr>
        <xdr:cNvPr id="66" name="テキスト ボックス 65"/>
        <xdr:cNvSpPr txBox="1"/>
      </xdr:nvSpPr>
      <xdr:spPr>
        <a:xfrm>
          <a:off x="3485094" y="588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69901</xdr:rowOff>
    </xdr:from>
    <xdr:to>
      <xdr:col>4</xdr:col>
      <xdr:colOff>155575</xdr:colOff>
      <xdr:row>33</xdr:row>
      <xdr:rowOff>74320</xdr:rowOff>
    </xdr:to>
    <xdr:cxnSp macro="">
      <xdr:nvCxnSpPr>
        <xdr:cNvPr id="67" name="直線コネクタ 66"/>
        <xdr:cNvCxnSpPr/>
      </xdr:nvCxnSpPr>
      <xdr:spPr>
        <a:xfrm flipV="1">
          <a:off x="2019300" y="5556301"/>
          <a:ext cx="889000" cy="1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152426</xdr:rowOff>
    </xdr:from>
    <xdr:to>
      <xdr:col>2</xdr:col>
      <xdr:colOff>638175</xdr:colOff>
      <xdr:row>33</xdr:row>
      <xdr:rowOff>74320</xdr:rowOff>
    </xdr:to>
    <xdr:cxnSp macro="">
      <xdr:nvCxnSpPr>
        <xdr:cNvPr id="70" name="直線コネクタ 69"/>
        <xdr:cNvCxnSpPr/>
      </xdr:nvCxnSpPr>
      <xdr:spPr>
        <a:xfrm>
          <a:off x="1130300" y="5467376"/>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108064</xdr:rowOff>
    </xdr:from>
    <xdr:to>
      <xdr:col>3</xdr:col>
      <xdr:colOff>3175</xdr:colOff>
      <xdr:row>34</xdr:row>
      <xdr:rowOff>38214</xdr:rowOff>
    </xdr:to>
    <xdr:sp macro="" textlink="">
      <xdr:nvSpPr>
        <xdr:cNvPr id="71" name="フローチャート : 判断 70"/>
        <xdr:cNvSpPr/>
      </xdr:nvSpPr>
      <xdr:spPr>
        <a:xfrm>
          <a:off x="1968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29341</xdr:rowOff>
    </xdr:from>
    <xdr:ext cx="599010" cy="259045"/>
    <xdr:sp macro="" textlink="">
      <xdr:nvSpPr>
        <xdr:cNvPr id="72" name="テキスト ボックス 71"/>
        <xdr:cNvSpPr txBox="1"/>
      </xdr:nvSpPr>
      <xdr:spPr>
        <a:xfrm>
          <a:off x="1719794" y="58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70041</xdr:rowOff>
    </xdr:from>
    <xdr:to>
      <xdr:col>1</xdr:col>
      <xdr:colOff>485775</xdr:colOff>
      <xdr:row>33</xdr:row>
      <xdr:rowOff>191</xdr:rowOff>
    </xdr:to>
    <xdr:sp macro="" textlink="">
      <xdr:nvSpPr>
        <xdr:cNvPr id="73" name="フローチャート : 判断 72"/>
        <xdr:cNvSpPr/>
      </xdr:nvSpPr>
      <xdr:spPr>
        <a:xfrm>
          <a:off x="1079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162768</xdr:rowOff>
    </xdr:from>
    <xdr:ext cx="599010" cy="259045"/>
    <xdr:sp macro="" textlink="">
      <xdr:nvSpPr>
        <xdr:cNvPr id="74" name="テキスト ボックス 73"/>
        <xdr:cNvSpPr txBox="1"/>
      </xdr:nvSpPr>
      <xdr:spPr>
        <a:xfrm>
          <a:off x="830794" y="564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18110</xdr:rowOff>
    </xdr:from>
    <xdr:to>
      <xdr:col>6</xdr:col>
      <xdr:colOff>561975</xdr:colOff>
      <xdr:row>32</xdr:row>
      <xdr:rowOff>119710</xdr:rowOff>
    </xdr:to>
    <xdr:sp macro="" textlink="">
      <xdr:nvSpPr>
        <xdr:cNvPr id="80" name="円/楕円 79"/>
        <xdr:cNvSpPr/>
      </xdr:nvSpPr>
      <xdr:spPr>
        <a:xfrm>
          <a:off x="4584700" y="55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40987</xdr:rowOff>
    </xdr:from>
    <xdr:ext cx="599010" cy="259045"/>
    <xdr:sp macro="" textlink="">
      <xdr:nvSpPr>
        <xdr:cNvPr id="81" name="人件費該当値テキスト"/>
        <xdr:cNvSpPr txBox="1"/>
      </xdr:nvSpPr>
      <xdr:spPr>
        <a:xfrm>
          <a:off x="4686300" y="535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140,858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11709</xdr:rowOff>
    </xdr:from>
    <xdr:to>
      <xdr:col>5</xdr:col>
      <xdr:colOff>409575</xdr:colOff>
      <xdr:row>32</xdr:row>
      <xdr:rowOff>113309</xdr:rowOff>
    </xdr:to>
    <xdr:sp macro="" textlink="">
      <xdr:nvSpPr>
        <xdr:cNvPr id="82" name="円/楕円 81"/>
        <xdr:cNvSpPr/>
      </xdr:nvSpPr>
      <xdr:spPr>
        <a:xfrm>
          <a:off x="3746500" y="54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129836</xdr:rowOff>
    </xdr:from>
    <xdr:ext cx="599010" cy="259045"/>
    <xdr:sp macro="" textlink="">
      <xdr:nvSpPr>
        <xdr:cNvPr id="83" name="テキスト ボックス 82"/>
        <xdr:cNvSpPr txBox="1"/>
      </xdr:nvSpPr>
      <xdr:spPr>
        <a:xfrm>
          <a:off x="3485094" y="527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141,026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19101</xdr:rowOff>
    </xdr:from>
    <xdr:to>
      <xdr:col>4</xdr:col>
      <xdr:colOff>206375</xdr:colOff>
      <xdr:row>32</xdr:row>
      <xdr:rowOff>120701</xdr:rowOff>
    </xdr:to>
    <xdr:sp macro="" textlink="">
      <xdr:nvSpPr>
        <xdr:cNvPr id="84" name="円/楕円 83"/>
        <xdr:cNvSpPr/>
      </xdr:nvSpPr>
      <xdr:spPr>
        <a:xfrm>
          <a:off x="2857500" y="55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137228</xdr:rowOff>
    </xdr:from>
    <xdr:ext cx="599010" cy="259045"/>
    <xdr:sp macro="" textlink="">
      <xdr:nvSpPr>
        <xdr:cNvPr id="85" name="テキスト ボックス 84"/>
        <xdr:cNvSpPr txBox="1"/>
      </xdr:nvSpPr>
      <xdr:spPr>
        <a:xfrm>
          <a:off x="2608794" y="528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23520</xdr:rowOff>
    </xdr:from>
    <xdr:to>
      <xdr:col>3</xdr:col>
      <xdr:colOff>3175</xdr:colOff>
      <xdr:row>33</xdr:row>
      <xdr:rowOff>125120</xdr:rowOff>
    </xdr:to>
    <xdr:sp macro="" textlink="">
      <xdr:nvSpPr>
        <xdr:cNvPr id="86" name="円/楕円 85"/>
        <xdr:cNvSpPr/>
      </xdr:nvSpPr>
      <xdr:spPr>
        <a:xfrm>
          <a:off x="19685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141647</xdr:rowOff>
    </xdr:from>
    <xdr:ext cx="599010" cy="259045"/>
    <xdr:sp macro="" textlink="">
      <xdr:nvSpPr>
        <xdr:cNvPr id="87" name="テキスト ボックス 86"/>
        <xdr:cNvSpPr txBox="1"/>
      </xdr:nvSpPr>
      <xdr:spPr>
        <a:xfrm>
          <a:off x="1719794"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136,216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101626</xdr:rowOff>
    </xdr:from>
    <xdr:to>
      <xdr:col>1</xdr:col>
      <xdr:colOff>485775</xdr:colOff>
      <xdr:row>32</xdr:row>
      <xdr:rowOff>31776</xdr:rowOff>
    </xdr:to>
    <xdr:sp macro="" textlink="">
      <xdr:nvSpPr>
        <xdr:cNvPr id="88" name="円/楕円 87"/>
        <xdr:cNvSpPr/>
      </xdr:nvSpPr>
      <xdr:spPr>
        <a:xfrm>
          <a:off x="1079500" y="54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48303</xdr:rowOff>
    </xdr:from>
    <xdr:ext cx="599010" cy="259045"/>
    <xdr:sp macro="" textlink="">
      <xdr:nvSpPr>
        <xdr:cNvPr id="89" name="テキスト ボックス 88"/>
        <xdr:cNvSpPr txBox="1"/>
      </xdr:nvSpPr>
      <xdr:spPr>
        <a:xfrm>
          <a:off x="830794" y="519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124041</xdr:rowOff>
    </xdr:from>
    <xdr:to>
      <xdr:col>6</xdr:col>
      <xdr:colOff>511175</xdr:colOff>
      <xdr:row>56</xdr:row>
      <xdr:rowOff>131870</xdr:rowOff>
    </xdr:to>
    <xdr:cxnSp macro="">
      <xdr:nvCxnSpPr>
        <xdr:cNvPr id="113" name="直線コネクタ 112"/>
        <xdr:cNvCxnSpPr/>
      </xdr:nvCxnSpPr>
      <xdr:spPr>
        <a:xfrm flipV="1">
          <a:off x="3797300" y="9725241"/>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96803</xdr:rowOff>
    </xdr:from>
    <xdr:ext cx="534377" cy="259045"/>
    <xdr:sp macro="" textlink="">
      <xdr:nvSpPr>
        <xdr:cNvPr id="114" name="物件費平均値テキスト"/>
        <xdr:cNvSpPr txBox="1"/>
      </xdr:nvSpPr>
      <xdr:spPr>
        <a:xfrm>
          <a:off x="4686300" y="918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131870</xdr:rowOff>
    </xdr:from>
    <xdr:to>
      <xdr:col>5</xdr:col>
      <xdr:colOff>358775</xdr:colOff>
      <xdr:row>57</xdr:row>
      <xdr:rowOff>26143</xdr:rowOff>
    </xdr:to>
    <xdr:cxnSp macro="">
      <xdr:nvCxnSpPr>
        <xdr:cNvPr id="116" name="直線コネクタ 115"/>
        <xdr:cNvCxnSpPr/>
      </xdr:nvCxnSpPr>
      <xdr:spPr>
        <a:xfrm flipV="1">
          <a:off x="2908300" y="9733070"/>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123074</xdr:rowOff>
    </xdr:from>
    <xdr:ext cx="534377" cy="259045"/>
    <xdr:sp macro="" textlink="">
      <xdr:nvSpPr>
        <xdr:cNvPr id="118" name="テキスト ボックス 117"/>
        <xdr:cNvSpPr txBox="1"/>
      </xdr:nvSpPr>
      <xdr:spPr>
        <a:xfrm>
          <a:off x="35174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26143</xdr:rowOff>
    </xdr:from>
    <xdr:to>
      <xdr:col>4</xdr:col>
      <xdr:colOff>155575</xdr:colOff>
      <xdr:row>57</xdr:row>
      <xdr:rowOff>31972</xdr:rowOff>
    </xdr:to>
    <xdr:cxnSp macro="">
      <xdr:nvCxnSpPr>
        <xdr:cNvPr id="119" name="直線コネクタ 118"/>
        <xdr:cNvCxnSpPr/>
      </xdr:nvCxnSpPr>
      <xdr:spPr>
        <a:xfrm flipV="1">
          <a:off x="2019300" y="979879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161707</xdr:rowOff>
    </xdr:from>
    <xdr:ext cx="534377" cy="259045"/>
    <xdr:sp macro="" textlink="">
      <xdr:nvSpPr>
        <xdr:cNvPr id="121" name="テキスト ボックス 120"/>
        <xdr:cNvSpPr txBox="1"/>
      </xdr:nvSpPr>
      <xdr:spPr>
        <a:xfrm>
          <a:off x="2641111" y="94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31972</xdr:rowOff>
    </xdr:from>
    <xdr:to>
      <xdr:col>2</xdr:col>
      <xdr:colOff>638175</xdr:colOff>
      <xdr:row>57</xdr:row>
      <xdr:rowOff>60261</xdr:rowOff>
    </xdr:to>
    <xdr:cxnSp macro="">
      <xdr:nvCxnSpPr>
        <xdr:cNvPr id="122" name="直線コネクタ 121"/>
        <xdr:cNvCxnSpPr/>
      </xdr:nvCxnSpPr>
      <xdr:spPr>
        <a:xfrm flipV="1">
          <a:off x="1130300" y="9804622"/>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105473</xdr:rowOff>
    </xdr:from>
    <xdr:to>
      <xdr:col>3</xdr:col>
      <xdr:colOff>3175</xdr:colOff>
      <xdr:row>55</xdr:row>
      <xdr:rowOff>35623</xdr:rowOff>
    </xdr:to>
    <xdr:sp macro="" textlink="">
      <xdr:nvSpPr>
        <xdr:cNvPr id="123" name="フローチャート : 判断 122"/>
        <xdr:cNvSpPr/>
      </xdr:nvSpPr>
      <xdr:spPr>
        <a:xfrm>
          <a:off x="1968500" y="936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52150</xdr:rowOff>
    </xdr:from>
    <xdr:ext cx="534377" cy="259045"/>
    <xdr:sp macro="" textlink="">
      <xdr:nvSpPr>
        <xdr:cNvPr id="124" name="テキスト ボックス 123"/>
        <xdr:cNvSpPr txBox="1"/>
      </xdr:nvSpPr>
      <xdr:spPr>
        <a:xfrm>
          <a:off x="1752111" y="91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117875</xdr:rowOff>
    </xdr:from>
    <xdr:to>
      <xdr:col>1</xdr:col>
      <xdr:colOff>485775</xdr:colOff>
      <xdr:row>55</xdr:row>
      <xdr:rowOff>48025</xdr:rowOff>
    </xdr:to>
    <xdr:sp macro="" textlink="">
      <xdr:nvSpPr>
        <xdr:cNvPr id="125" name="フローチャート : 判断 124"/>
        <xdr:cNvSpPr/>
      </xdr:nvSpPr>
      <xdr:spPr>
        <a:xfrm>
          <a:off x="1079500" y="937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64552</xdr:rowOff>
    </xdr:from>
    <xdr:ext cx="534377" cy="259045"/>
    <xdr:sp macro="" textlink="">
      <xdr:nvSpPr>
        <xdr:cNvPr id="126" name="テキスト ボックス 125"/>
        <xdr:cNvSpPr txBox="1"/>
      </xdr:nvSpPr>
      <xdr:spPr>
        <a:xfrm>
          <a:off x="863111" y="91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73241</xdr:rowOff>
    </xdr:from>
    <xdr:to>
      <xdr:col>6</xdr:col>
      <xdr:colOff>561975</xdr:colOff>
      <xdr:row>57</xdr:row>
      <xdr:rowOff>3391</xdr:rowOff>
    </xdr:to>
    <xdr:sp macro="" textlink="">
      <xdr:nvSpPr>
        <xdr:cNvPr id="132" name="円/楕円 131"/>
        <xdr:cNvSpPr/>
      </xdr:nvSpPr>
      <xdr:spPr>
        <a:xfrm>
          <a:off x="4584700" y="96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51668</xdr:rowOff>
    </xdr:from>
    <xdr:ext cx="534377" cy="259045"/>
    <xdr:sp macro="" textlink="">
      <xdr:nvSpPr>
        <xdr:cNvPr id="133" name="物件費該当値テキスト"/>
        <xdr:cNvSpPr txBox="1"/>
      </xdr:nvSpPr>
      <xdr:spPr>
        <a:xfrm>
          <a:off x="4686300" y="96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81070</xdr:rowOff>
    </xdr:from>
    <xdr:to>
      <xdr:col>5</xdr:col>
      <xdr:colOff>409575</xdr:colOff>
      <xdr:row>57</xdr:row>
      <xdr:rowOff>11220</xdr:rowOff>
    </xdr:to>
    <xdr:sp macro="" textlink="">
      <xdr:nvSpPr>
        <xdr:cNvPr id="134" name="円/楕円 133"/>
        <xdr:cNvSpPr/>
      </xdr:nvSpPr>
      <xdr:spPr>
        <a:xfrm>
          <a:off x="3746500" y="96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2347</xdr:rowOff>
    </xdr:from>
    <xdr:ext cx="534377" cy="259045"/>
    <xdr:sp macro="" textlink="">
      <xdr:nvSpPr>
        <xdr:cNvPr id="135" name="テキスト ボックス 134"/>
        <xdr:cNvSpPr txBox="1"/>
      </xdr:nvSpPr>
      <xdr:spPr>
        <a:xfrm>
          <a:off x="3517411" y="97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146793</xdr:rowOff>
    </xdr:from>
    <xdr:to>
      <xdr:col>4</xdr:col>
      <xdr:colOff>206375</xdr:colOff>
      <xdr:row>57</xdr:row>
      <xdr:rowOff>76943</xdr:rowOff>
    </xdr:to>
    <xdr:sp macro="" textlink="">
      <xdr:nvSpPr>
        <xdr:cNvPr id="136" name="円/楕円 135"/>
        <xdr:cNvSpPr/>
      </xdr:nvSpPr>
      <xdr:spPr>
        <a:xfrm>
          <a:off x="2857500" y="97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68070</xdr:rowOff>
    </xdr:from>
    <xdr:ext cx="534377" cy="259045"/>
    <xdr:sp macro="" textlink="">
      <xdr:nvSpPr>
        <xdr:cNvPr id="137" name="テキスト ボックス 136"/>
        <xdr:cNvSpPr txBox="1"/>
      </xdr:nvSpPr>
      <xdr:spPr>
        <a:xfrm>
          <a:off x="2641111" y="98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152622</xdr:rowOff>
    </xdr:from>
    <xdr:to>
      <xdr:col>3</xdr:col>
      <xdr:colOff>3175</xdr:colOff>
      <xdr:row>57</xdr:row>
      <xdr:rowOff>82772</xdr:rowOff>
    </xdr:to>
    <xdr:sp macro="" textlink="">
      <xdr:nvSpPr>
        <xdr:cNvPr id="138" name="円/楕円 137"/>
        <xdr:cNvSpPr/>
      </xdr:nvSpPr>
      <xdr:spPr>
        <a:xfrm>
          <a:off x="1968500" y="97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73899</xdr:rowOff>
    </xdr:from>
    <xdr:ext cx="534377" cy="259045"/>
    <xdr:sp macro="" textlink="">
      <xdr:nvSpPr>
        <xdr:cNvPr id="139" name="テキスト ボックス 138"/>
        <xdr:cNvSpPr txBox="1"/>
      </xdr:nvSpPr>
      <xdr:spPr>
        <a:xfrm>
          <a:off x="1752111" y="98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9461</xdr:rowOff>
    </xdr:from>
    <xdr:to>
      <xdr:col>1</xdr:col>
      <xdr:colOff>485775</xdr:colOff>
      <xdr:row>57</xdr:row>
      <xdr:rowOff>111061</xdr:rowOff>
    </xdr:to>
    <xdr:sp macro="" textlink="">
      <xdr:nvSpPr>
        <xdr:cNvPr id="140" name="円/楕円 139"/>
        <xdr:cNvSpPr/>
      </xdr:nvSpPr>
      <xdr:spPr>
        <a:xfrm>
          <a:off x="1079500" y="9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102188</xdr:rowOff>
    </xdr:from>
    <xdr:ext cx="534377" cy="259045"/>
    <xdr:sp macro="" textlink="">
      <xdr:nvSpPr>
        <xdr:cNvPr id="141" name="テキスト ボックス 140"/>
        <xdr:cNvSpPr txBox="1"/>
      </xdr:nvSpPr>
      <xdr:spPr>
        <a:xfrm>
          <a:off x="863111" y="9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45974</xdr:rowOff>
    </xdr:from>
    <xdr:to>
      <xdr:col>6</xdr:col>
      <xdr:colOff>511175</xdr:colOff>
      <xdr:row>77</xdr:row>
      <xdr:rowOff>68616</xdr:rowOff>
    </xdr:to>
    <xdr:cxnSp macro="">
      <xdr:nvCxnSpPr>
        <xdr:cNvPr id="170" name="直線コネクタ 169"/>
        <xdr:cNvCxnSpPr/>
      </xdr:nvCxnSpPr>
      <xdr:spPr>
        <a:xfrm flipV="1">
          <a:off x="3797300" y="13247624"/>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68616</xdr:rowOff>
    </xdr:from>
    <xdr:to>
      <xdr:col>5</xdr:col>
      <xdr:colOff>358775</xdr:colOff>
      <xdr:row>77</xdr:row>
      <xdr:rowOff>79502</xdr:rowOff>
    </xdr:to>
    <xdr:cxnSp macro="">
      <xdr:nvCxnSpPr>
        <xdr:cNvPr id="173" name="直線コネクタ 172"/>
        <xdr:cNvCxnSpPr/>
      </xdr:nvCxnSpPr>
      <xdr:spPr>
        <a:xfrm flipV="1">
          <a:off x="2908300" y="1327026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69814</xdr:rowOff>
    </xdr:from>
    <xdr:to>
      <xdr:col>4</xdr:col>
      <xdr:colOff>155575</xdr:colOff>
      <xdr:row>77</xdr:row>
      <xdr:rowOff>79502</xdr:rowOff>
    </xdr:to>
    <xdr:cxnSp macro="">
      <xdr:nvCxnSpPr>
        <xdr:cNvPr id="176" name="直線コネクタ 175"/>
        <xdr:cNvCxnSpPr/>
      </xdr:nvCxnSpPr>
      <xdr:spPr>
        <a:xfrm>
          <a:off x="2019300" y="13271464"/>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18595</xdr:rowOff>
    </xdr:from>
    <xdr:ext cx="469744" cy="259045"/>
    <xdr:sp macro="" textlink="">
      <xdr:nvSpPr>
        <xdr:cNvPr id="178" name="テキスト ボックス 177"/>
        <xdr:cNvSpPr txBox="1"/>
      </xdr:nvSpPr>
      <xdr:spPr>
        <a:xfrm>
          <a:off x="2673427"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68616</xdr:rowOff>
    </xdr:from>
    <xdr:to>
      <xdr:col>2</xdr:col>
      <xdr:colOff>638175</xdr:colOff>
      <xdr:row>77</xdr:row>
      <xdr:rowOff>69814</xdr:rowOff>
    </xdr:to>
    <xdr:cxnSp macro="">
      <xdr:nvCxnSpPr>
        <xdr:cNvPr id="179" name="直線コネクタ 178"/>
        <xdr:cNvCxnSpPr/>
      </xdr:nvCxnSpPr>
      <xdr:spPr>
        <a:xfrm>
          <a:off x="1130300" y="13270266"/>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83130</xdr:rowOff>
    </xdr:from>
    <xdr:to>
      <xdr:col>3</xdr:col>
      <xdr:colOff>3175</xdr:colOff>
      <xdr:row>77</xdr:row>
      <xdr:rowOff>13280</xdr:rowOff>
    </xdr:to>
    <xdr:sp macro="" textlink="">
      <xdr:nvSpPr>
        <xdr:cNvPr id="180" name="フローチャート : 判断 179"/>
        <xdr:cNvSpPr/>
      </xdr:nvSpPr>
      <xdr:spPr>
        <a:xfrm>
          <a:off x="1968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29808</xdr:rowOff>
    </xdr:from>
    <xdr:ext cx="469744" cy="259045"/>
    <xdr:sp macro="" textlink="">
      <xdr:nvSpPr>
        <xdr:cNvPr id="181" name="テキスト ボックス 180"/>
        <xdr:cNvSpPr txBox="1"/>
      </xdr:nvSpPr>
      <xdr:spPr>
        <a:xfrm>
          <a:off x="1784427"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59835</xdr:rowOff>
    </xdr:from>
    <xdr:to>
      <xdr:col>1</xdr:col>
      <xdr:colOff>485775</xdr:colOff>
      <xdr:row>76</xdr:row>
      <xdr:rowOff>161435</xdr:rowOff>
    </xdr:to>
    <xdr:sp macro="" textlink="">
      <xdr:nvSpPr>
        <xdr:cNvPr id="182" name="フローチャート : 判断 181"/>
        <xdr:cNvSpPr/>
      </xdr:nvSpPr>
      <xdr:spPr>
        <a:xfrm>
          <a:off x="1079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6512</xdr:rowOff>
    </xdr:from>
    <xdr:ext cx="469744" cy="259045"/>
    <xdr:sp macro="" textlink="">
      <xdr:nvSpPr>
        <xdr:cNvPr id="183" name="テキスト ボックス 182"/>
        <xdr:cNvSpPr txBox="1"/>
      </xdr:nvSpPr>
      <xdr:spPr>
        <a:xfrm>
          <a:off x="895427" y="128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166624</xdr:rowOff>
    </xdr:from>
    <xdr:to>
      <xdr:col>6</xdr:col>
      <xdr:colOff>561975</xdr:colOff>
      <xdr:row>77</xdr:row>
      <xdr:rowOff>96774</xdr:rowOff>
    </xdr:to>
    <xdr:sp macro="" textlink="">
      <xdr:nvSpPr>
        <xdr:cNvPr id="189" name="円/楕円 188"/>
        <xdr:cNvSpPr/>
      </xdr:nvSpPr>
      <xdr:spPr>
        <a:xfrm>
          <a:off x="45847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145051</xdr:rowOff>
    </xdr:from>
    <xdr:ext cx="469744" cy="259045"/>
    <xdr:sp macro="" textlink="">
      <xdr:nvSpPr>
        <xdr:cNvPr id="190" name="維持補修費該当値テキスト"/>
        <xdr:cNvSpPr txBox="1"/>
      </xdr:nvSpPr>
      <xdr:spPr>
        <a:xfrm>
          <a:off x="4686300" y="131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17816</xdr:rowOff>
    </xdr:from>
    <xdr:to>
      <xdr:col>5</xdr:col>
      <xdr:colOff>409575</xdr:colOff>
      <xdr:row>77</xdr:row>
      <xdr:rowOff>119416</xdr:rowOff>
    </xdr:to>
    <xdr:sp macro="" textlink="">
      <xdr:nvSpPr>
        <xdr:cNvPr id="191" name="円/楕円 190"/>
        <xdr:cNvSpPr/>
      </xdr:nvSpPr>
      <xdr:spPr>
        <a:xfrm>
          <a:off x="3746500" y="132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110543</xdr:rowOff>
    </xdr:from>
    <xdr:ext cx="469744" cy="259045"/>
    <xdr:sp macro="" textlink="">
      <xdr:nvSpPr>
        <xdr:cNvPr id="192" name="テキスト ボックス 191"/>
        <xdr:cNvSpPr txBox="1"/>
      </xdr:nvSpPr>
      <xdr:spPr>
        <a:xfrm>
          <a:off x="3549727" y="133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28702</xdr:rowOff>
    </xdr:from>
    <xdr:to>
      <xdr:col>4</xdr:col>
      <xdr:colOff>206375</xdr:colOff>
      <xdr:row>77</xdr:row>
      <xdr:rowOff>130302</xdr:rowOff>
    </xdr:to>
    <xdr:sp macro="" textlink="">
      <xdr:nvSpPr>
        <xdr:cNvPr id="193" name="円/楕円 192"/>
        <xdr:cNvSpPr/>
      </xdr:nvSpPr>
      <xdr:spPr>
        <a:xfrm>
          <a:off x="2857500" y="13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121429</xdr:rowOff>
    </xdr:from>
    <xdr:ext cx="469744" cy="259045"/>
    <xdr:sp macro="" textlink="">
      <xdr:nvSpPr>
        <xdr:cNvPr id="194" name="テキスト ボックス 193"/>
        <xdr:cNvSpPr txBox="1"/>
      </xdr:nvSpPr>
      <xdr:spPr>
        <a:xfrm>
          <a:off x="2673427" y="1332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19014</xdr:rowOff>
    </xdr:from>
    <xdr:to>
      <xdr:col>3</xdr:col>
      <xdr:colOff>3175</xdr:colOff>
      <xdr:row>77</xdr:row>
      <xdr:rowOff>120614</xdr:rowOff>
    </xdr:to>
    <xdr:sp macro="" textlink="">
      <xdr:nvSpPr>
        <xdr:cNvPr id="195" name="円/楕円 194"/>
        <xdr:cNvSpPr/>
      </xdr:nvSpPr>
      <xdr:spPr>
        <a:xfrm>
          <a:off x="1968500" y="132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111741</xdr:rowOff>
    </xdr:from>
    <xdr:ext cx="469744" cy="259045"/>
    <xdr:sp macro="" textlink="">
      <xdr:nvSpPr>
        <xdr:cNvPr id="196" name="テキスト ボックス 195"/>
        <xdr:cNvSpPr txBox="1"/>
      </xdr:nvSpPr>
      <xdr:spPr>
        <a:xfrm>
          <a:off x="1784427" y="133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17816</xdr:rowOff>
    </xdr:from>
    <xdr:to>
      <xdr:col>1</xdr:col>
      <xdr:colOff>485775</xdr:colOff>
      <xdr:row>77</xdr:row>
      <xdr:rowOff>119416</xdr:rowOff>
    </xdr:to>
    <xdr:sp macro="" textlink="">
      <xdr:nvSpPr>
        <xdr:cNvPr id="197" name="円/楕円 196"/>
        <xdr:cNvSpPr/>
      </xdr:nvSpPr>
      <xdr:spPr>
        <a:xfrm>
          <a:off x="1079500" y="132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110543</xdr:rowOff>
    </xdr:from>
    <xdr:ext cx="469744" cy="259045"/>
    <xdr:sp macro="" textlink="">
      <xdr:nvSpPr>
        <xdr:cNvPr id="198" name="テキスト ボックス 197"/>
        <xdr:cNvSpPr txBox="1"/>
      </xdr:nvSpPr>
      <xdr:spPr>
        <a:xfrm>
          <a:off x="895427" y="133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19177</xdr:rowOff>
    </xdr:from>
    <xdr:to>
      <xdr:col>6</xdr:col>
      <xdr:colOff>511175</xdr:colOff>
      <xdr:row>95</xdr:row>
      <xdr:rowOff>81535</xdr:rowOff>
    </xdr:to>
    <xdr:cxnSp macro="">
      <xdr:nvCxnSpPr>
        <xdr:cNvPr id="226" name="直線コネクタ 225"/>
        <xdr:cNvCxnSpPr/>
      </xdr:nvCxnSpPr>
      <xdr:spPr>
        <a:xfrm flipV="1">
          <a:off x="3797300" y="16306927"/>
          <a:ext cx="838200" cy="6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81535</xdr:rowOff>
    </xdr:from>
    <xdr:to>
      <xdr:col>5</xdr:col>
      <xdr:colOff>358775</xdr:colOff>
      <xdr:row>95</xdr:row>
      <xdr:rowOff>136779</xdr:rowOff>
    </xdr:to>
    <xdr:cxnSp macro="">
      <xdr:nvCxnSpPr>
        <xdr:cNvPr id="229" name="直線コネクタ 228"/>
        <xdr:cNvCxnSpPr/>
      </xdr:nvCxnSpPr>
      <xdr:spPr>
        <a:xfrm flipV="1">
          <a:off x="2908300" y="1636928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102506</xdr:rowOff>
    </xdr:from>
    <xdr:ext cx="534377" cy="259045"/>
    <xdr:sp macro="" textlink="">
      <xdr:nvSpPr>
        <xdr:cNvPr id="231" name="テキスト ボックス 230"/>
        <xdr:cNvSpPr txBox="1"/>
      </xdr:nvSpPr>
      <xdr:spPr>
        <a:xfrm>
          <a:off x="35174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136779</xdr:rowOff>
    </xdr:from>
    <xdr:to>
      <xdr:col>4</xdr:col>
      <xdr:colOff>155575</xdr:colOff>
      <xdr:row>96</xdr:row>
      <xdr:rowOff>45974</xdr:rowOff>
    </xdr:to>
    <xdr:cxnSp macro="">
      <xdr:nvCxnSpPr>
        <xdr:cNvPr id="232" name="直線コネクタ 231"/>
        <xdr:cNvCxnSpPr/>
      </xdr:nvCxnSpPr>
      <xdr:spPr>
        <a:xfrm flipV="1">
          <a:off x="2019300" y="16424529"/>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14367</xdr:rowOff>
    </xdr:from>
    <xdr:ext cx="534377" cy="259045"/>
    <xdr:sp macro="" textlink="">
      <xdr:nvSpPr>
        <xdr:cNvPr id="234" name="テキスト ボックス 233"/>
        <xdr:cNvSpPr txBox="1"/>
      </xdr:nvSpPr>
      <xdr:spPr>
        <a:xfrm>
          <a:off x="2641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45974</xdr:rowOff>
    </xdr:from>
    <xdr:to>
      <xdr:col>2</xdr:col>
      <xdr:colOff>638175</xdr:colOff>
      <xdr:row>96</xdr:row>
      <xdr:rowOff>53975</xdr:rowOff>
    </xdr:to>
    <xdr:cxnSp macro="">
      <xdr:nvCxnSpPr>
        <xdr:cNvPr id="235" name="直線コネクタ 234"/>
        <xdr:cNvCxnSpPr/>
      </xdr:nvCxnSpPr>
      <xdr:spPr>
        <a:xfrm flipV="1">
          <a:off x="1130300" y="165051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106045</xdr:rowOff>
    </xdr:from>
    <xdr:to>
      <xdr:col>3</xdr:col>
      <xdr:colOff>3175</xdr:colOff>
      <xdr:row>94</xdr:row>
      <xdr:rowOff>36195</xdr:rowOff>
    </xdr:to>
    <xdr:sp macro="" textlink="">
      <xdr:nvSpPr>
        <xdr:cNvPr id="236" name="フローチャート : 判断 235"/>
        <xdr:cNvSpPr/>
      </xdr:nvSpPr>
      <xdr:spPr>
        <a:xfrm>
          <a:off x="1968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52722</xdr:rowOff>
    </xdr:from>
    <xdr:ext cx="534377" cy="259045"/>
    <xdr:sp macro="" textlink="">
      <xdr:nvSpPr>
        <xdr:cNvPr id="237" name="テキスト ボックス 236"/>
        <xdr:cNvSpPr txBox="1"/>
      </xdr:nvSpPr>
      <xdr:spPr>
        <a:xfrm>
          <a:off x="1752111"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139954</xdr:rowOff>
    </xdr:from>
    <xdr:to>
      <xdr:col>1</xdr:col>
      <xdr:colOff>485775</xdr:colOff>
      <xdr:row>94</xdr:row>
      <xdr:rowOff>70104</xdr:rowOff>
    </xdr:to>
    <xdr:sp macro="" textlink="">
      <xdr:nvSpPr>
        <xdr:cNvPr id="238" name="フローチャート : 判断 237"/>
        <xdr:cNvSpPr/>
      </xdr:nvSpPr>
      <xdr:spPr>
        <a:xfrm>
          <a:off x="1079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86631</xdr:rowOff>
    </xdr:from>
    <xdr:ext cx="534377" cy="259045"/>
    <xdr:sp macro="" textlink="">
      <xdr:nvSpPr>
        <xdr:cNvPr id="239" name="テキスト ボックス 238"/>
        <xdr:cNvSpPr txBox="1"/>
      </xdr:nvSpPr>
      <xdr:spPr>
        <a:xfrm>
          <a:off x="863111" y="158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139827</xdr:rowOff>
    </xdr:from>
    <xdr:to>
      <xdr:col>6</xdr:col>
      <xdr:colOff>561975</xdr:colOff>
      <xdr:row>95</xdr:row>
      <xdr:rowOff>69977</xdr:rowOff>
    </xdr:to>
    <xdr:sp macro="" textlink="">
      <xdr:nvSpPr>
        <xdr:cNvPr id="245" name="円/楕円 244"/>
        <xdr:cNvSpPr/>
      </xdr:nvSpPr>
      <xdr:spPr>
        <a:xfrm>
          <a:off x="4584700" y="162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118254</xdr:rowOff>
    </xdr:from>
    <xdr:ext cx="534377" cy="259045"/>
    <xdr:sp macro="" textlink="">
      <xdr:nvSpPr>
        <xdr:cNvPr id="246" name="扶助費該当値テキスト"/>
        <xdr:cNvSpPr txBox="1"/>
      </xdr:nvSpPr>
      <xdr:spPr>
        <a:xfrm>
          <a:off x="4686300" y="162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30735</xdr:rowOff>
    </xdr:from>
    <xdr:to>
      <xdr:col>5</xdr:col>
      <xdr:colOff>409575</xdr:colOff>
      <xdr:row>95</xdr:row>
      <xdr:rowOff>132335</xdr:rowOff>
    </xdr:to>
    <xdr:sp macro="" textlink="">
      <xdr:nvSpPr>
        <xdr:cNvPr id="247" name="円/楕円 246"/>
        <xdr:cNvSpPr/>
      </xdr:nvSpPr>
      <xdr:spPr>
        <a:xfrm>
          <a:off x="3746500" y="16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123462</xdr:rowOff>
    </xdr:from>
    <xdr:ext cx="534377" cy="259045"/>
    <xdr:sp macro="" textlink="">
      <xdr:nvSpPr>
        <xdr:cNvPr id="248" name="テキスト ボックス 247"/>
        <xdr:cNvSpPr txBox="1"/>
      </xdr:nvSpPr>
      <xdr:spPr>
        <a:xfrm>
          <a:off x="3517411" y="164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85979</xdr:rowOff>
    </xdr:from>
    <xdr:to>
      <xdr:col>4</xdr:col>
      <xdr:colOff>206375</xdr:colOff>
      <xdr:row>96</xdr:row>
      <xdr:rowOff>16129</xdr:rowOff>
    </xdr:to>
    <xdr:sp macro="" textlink="">
      <xdr:nvSpPr>
        <xdr:cNvPr id="249" name="円/楕円 248"/>
        <xdr:cNvSpPr/>
      </xdr:nvSpPr>
      <xdr:spPr>
        <a:xfrm>
          <a:off x="2857500" y="163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7256</xdr:rowOff>
    </xdr:from>
    <xdr:ext cx="534377" cy="259045"/>
    <xdr:sp macro="" textlink="">
      <xdr:nvSpPr>
        <xdr:cNvPr id="250" name="テキスト ボックス 249"/>
        <xdr:cNvSpPr txBox="1"/>
      </xdr:nvSpPr>
      <xdr:spPr>
        <a:xfrm>
          <a:off x="2641111" y="164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166624</xdr:rowOff>
    </xdr:from>
    <xdr:to>
      <xdr:col>3</xdr:col>
      <xdr:colOff>3175</xdr:colOff>
      <xdr:row>96</xdr:row>
      <xdr:rowOff>96774</xdr:rowOff>
    </xdr:to>
    <xdr:sp macro="" textlink="">
      <xdr:nvSpPr>
        <xdr:cNvPr id="251" name="円/楕円 250"/>
        <xdr:cNvSpPr/>
      </xdr:nvSpPr>
      <xdr:spPr>
        <a:xfrm>
          <a:off x="1968500" y="164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87901</xdr:rowOff>
    </xdr:from>
    <xdr:ext cx="534377" cy="259045"/>
    <xdr:sp macro="" textlink="">
      <xdr:nvSpPr>
        <xdr:cNvPr id="252" name="テキスト ボックス 251"/>
        <xdr:cNvSpPr txBox="1"/>
      </xdr:nvSpPr>
      <xdr:spPr>
        <a:xfrm>
          <a:off x="1752111" y="165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3175</xdr:rowOff>
    </xdr:from>
    <xdr:to>
      <xdr:col>1</xdr:col>
      <xdr:colOff>485775</xdr:colOff>
      <xdr:row>96</xdr:row>
      <xdr:rowOff>104775</xdr:rowOff>
    </xdr:to>
    <xdr:sp macro="" textlink="">
      <xdr:nvSpPr>
        <xdr:cNvPr id="253" name="円/楕円 252"/>
        <xdr:cNvSpPr/>
      </xdr:nvSpPr>
      <xdr:spPr>
        <a:xfrm>
          <a:off x="10795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95902</xdr:rowOff>
    </xdr:from>
    <xdr:ext cx="469744" cy="259045"/>
    <xdr:sp macro="" textlink="">
      <xdr:nvSpPr>
        <xdr:cNvPr id="254" name="テキスト ボックス 253"/>
        <xdr:cNvSpPr txBox="1"/>
      </xdr:nvSpPr>
      <xdr:spPr>
        <a:xfrm>
          <a:off x="895427" y="1655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85568</xdr:rowOff>
    </xdr:from>
    <xdr:to>
      <xdr:col>15</xdr:col>
      <xdr:colOff>180975</xdr:colOff>
      <xdr:row>35</xdr:row>
      <xdr:rowOff>77521</xdr:rowOff>
    </xdr:to>
    <xdr:cxnSp macro="">
      <xdr:nvCxnSpPr>
        <xdr:cNvPr id="280" name="直線コネクタ 279"/>
        <xdr:cNvCxnSpPr/>
      </xdr:nvCxnSpPr>
      <xdr:spPr>
        <a:xfrm>
          <a:off x="9639300" y="5914868"/>
          <a:ext cx="838200" cy="16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85568</xdr:rowOff>
    </xdr:from>
    <xdr:to>
      <xdr:col>14</xdr:col>
      <xdr:colOff>28575</xdr:colOff>
      <xdr:row>36</xdr:row>
      <xdr:rowOff>144112</xdr:rowOff>
    </xdr:to>
    <xdr:cxnSp macro="">
      <xdr:nvCxnSpPr>
        <xdr:cNvPr id="283" name="直線コネクタ 282"/>
        <xdr:cNvCxnSpPr/>
      </xdr:nvCxnSpPr>
      <xdr:spPr>
        <a:xfrm flipV="1">
          <a:off x="8750300" y="5914868"/>
          <a:ext cx="889000" cy="40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144112</xdr:rowOff>
    </xdr:from>
    <xdr:to>
      <xdr:col>12</xdr:col>
      <xdr:colOff>511175</xdr:colOff>
      <xdr:row>37</xdr:row>
      <xdr:rowOff>54889</xdr:rowOff>
    </xdr:to>
    <xdr:cxnSp macro="">
      <xdr:nvCxnSpPr>
        <xdr:cNvPr id="286" name="直線コネクタ 285"/>
        <xdr:cNvCxnSpPr/>
      </xdr:nvCxnSpPr>
      <xdr:spPr>
        <a:xfrm flipV="1">
          <a:off x="7861300" y="6316312"/>
          <a:ext cx="889000" cy="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54889</xdr:rowOff>
    </xdr:from>
    <xdr:to>
      <xdr:col>11</xdr:col>
      <xdr:colOff>307975</xdr:colOff>
      <xdr:row>37</xdr:row>
      <xdr:rowOff>103901</xdr:rowOff>
    </xdr:to>
    <xdr:cxnSp macro="">
      <xdr:nvCxnSpPr>
        <xdr:cNvPr id="289" name="直線コネクタ 288"/>
        <xdr:cNvCxnSpPr/>
      </xdr:nvCxnSpPr>
      <xdr:spPr>
        <a:xfrm flipV="1">
          <a:off x="6972300" y="6398539"/>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103736</xdr:rowOff>
    </xdr:from>
    <xdr:to>
      <xdr:col>11</xdr:col>
      <xdr:colOff>358775</xdr:colOff>
      <xdr:row>36</xdr:row>
      <xdr:rowOff>33886</xdr:rowOff>
    </xdr:to>
    <xdr:sp macro="" textlink="">
      <xdr:nvSpPr>
        <xdr:cNvPr id="290" name="フローチャート : 判断 289"/>
        <xdr:cNvSpPr/>
      </xdr:nvSpPr>
      <xdr:spPr>
        <a:xfrm>
          <a:off x="7810500" y="610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50413</xdr:rowOff>
    </xdr:from>
    <xdr:ext cx="599010" cy="259045"/>
    <xdr:sp macro="" textlink="">
      <xdr:nvSpPr>
        <xdr:cNvPr id="291" name="テキスト ボックス 290"/>
        <xdr:cNvSpPr txBox="1"/>
      </xdr:nvSpPr>
      <xdr:spPr>
        <a:xfrm>
          <a:off x="7561794" y="5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74978</xdr:rowOff>
    </xdr:from>
    <xdr:to>
      <xdr:col>10</xdr:col>
      <xdr:colOff>155575</xdr:colOff>
      <xdr:row>36</xdr:row>
      <xdr:rowOff>5128</xdr:rowOff>
    </xdr:to>
    <xdr:sp macro="" textlink="">
      <xdr:nvSpPr>
        <xdr:cNvPr id="292" name="フローチャート : 判断 291"/>
        <xdr:cNvSpPr/>
      </xdr:nvSpPr>
      <xdr:spPr>
        <a:xfrm>
          <a:off x="6921500" y="607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21655</xdr:rowOff>
    </xdr:from>
    <xdr:ext cx="599010" cy="259045"/>
    <xdr:sp macro="" textlink="">
      <xdr:nvSpPr>
        <xdr:cNvPr id="293" name="テキスト ボックス 292"/>
        <xdr:cNvSpPr txBox="1"/>
      </xdr:nvSpPr>
      <xdr:spPr>
        <a:xfrm>
          <a:off x="6672794" y="585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26721</xdr:rowOff>
    </xdr:from>
    <xdr:to>
      <xdr:col>15</xdr:col>
      <xdr:colOff>231775</xdr:colOff>
      <xdr:row>35</xdr:row>
      <xdr:rowOff>128321</xdr:rowOff>
    </xdr:to>
    <xdr:sp macro="" textlink="">
      <xdr:nvSpPr>
        <xdr:cNvPr id="299" name="円/楕円 298"/>
        <xdr:cNvSpPr/>
      </xdr:nvSpPr>
      <xdr:spPr>
        <a:xfrm>
          <a:off x="104267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113098</xdr:rowOff>
    </xdr:from>
    <xdr:ext cx="599010" cy="259045"/>
    <xdr:sp macro="" textlink="">
      <xdr:nvSpPr>
        <xdr:cNvPr id="300" name="補助費等該当値テキスト"/>
        <xdr:cNvSpPr txBox="1"/>
      </xdr:nvSpPr>
      <xdr:spPr>
        <a:xfrm>
          <a:off x="10528300" y="594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105,220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34768</xdr:rowOff>
    </xdr:from>
    <xdr:to>
      <xdr:col>14</xdr:col>
      <xdr:colOff>79375</xdr:colOff>
      <xdr:row>34</xdr:row>
      <xdr:rowOff>136368</xdr:rowOff>
    </xdr:to>
    <xdr:sp macro="" textlink="">
      <xdr:nvSpPr>
        <xdr:cNvPr id="301" name="円/楕円 300"/>
        <xdr:cNvSpPr/>
      </xdr:nvSpPr>
      <xdr:spPr>
        <a:xfrm>
          <a:off x="9588500" y="58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127495</xdr:rowOff>
    </xdr:from>
    <xdr:ext cx="599010" cy="259045"/>
    <xdr:sp macro="" textlink="">
      <xdr:nvSpPr>
        <xdr:cNvPr id="302" name="テキスト ボックス 301"/>
        <xdr:cNvSpPr txBox="1"/>
      </xdr:nvSpPr>
      <xdr:spPr>
        <a:xfrm>
          <a:off x="9327094" y="595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93312</xdr:rowOff>
    </xdr:from>
    <xdr:to>
      <xdr:col>12</xdr:col>
      <xdr:colOff>561975</xdr:colOff>
      <xdr:row>37</xdr:row>
      <xdr:rowOff>23462</xdr:rowOff>
    </xdr:to>
    <xdr:sp macro="" textlink="">
      <xdr:nvSpPr>
        <xdr:cNvPr id="303" name="円/楕円 302"/>
        <xdr:cNvSpPr/>
      </xdr:nvSpPr>
      <xdr:spPr>
        <a:xfrm>
          <a:off x="8699500" y="62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14589</xdr:rowOff>
    </xdr:from>
    <xdr:ext cx="534377" cy="259045"/>
    <xdr:sp macro="" textlink="">
      <xdr:nvSpPr>
        <xdr:cNvPr id="304" name="テキスト ボックス 303"/>
        <xdr:cNvSpPr txBox="1"/>
      </xdr:nvSpPr>
      <xdr:spPr>
        <a:xfrm>
          <a:off x="8483111" y="635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4089</xdr:rowOff>
    </xdr:from>
    <xdr:to>
      <xdr:col>11</xdr:col>
      <xdr:colOff>358775</xdr:colOff>
      <xdr:row>37</xdr:row>
      <xdr:rowOff>105689</xdr:rowOff>
    </xdr:to>
    <xdr:sp macro="" textlink="">
      <xdr:nvSpPr>
        <xdr:cNvPr id="305" name="円/楕円 304"/>
        <xdr:cNvSpPr/>
      </xdr:nvSpPr>
      <xdr:spPr>
        <a:xfrm>
          <a:off x="7810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96816</xdr:rowOff>
    </xdr:from>
    <xdr:ext cx="534377" cy="259045"/>
    <xdr:sp macro="" textlink="">
      <xdr:nvSpPr>
        <xdr:cNvPr id="306" name="テキスト ボックス 305"/>
        <xdr:cNvSpPr txBox="1"/>
      </xdr:nvSpPr>
      <xdr:spPr>
        <a:xfrm>
          <a:off x="7594111" y="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91,210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53101</xdr:rowOff>
    </xdr:from>
    <xdr:to>
      <xdr:col>10</xdr:col>
      <xdr:colOff>155575</xdr:colOff>
      <xdr:row>37</xdr:row>
      <xdr:rowOff>154701</xdr:rowOff>
    </xdr:to>
    <xdr:sp macro="" textlink="">
      <xdr:nvSpPr>
        <xdr:cNvPr id="307" name="円/楕円 306"/>
        <xdr:cNvSpPr/>
      </xdr:nvSpPr>
      <xdr:spPr>
        <a:xfrm>
          <a:off x="6921500" y="63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145828</xdr:rowOff>
    </xdr:from>
    <xdr:ext cx="534377" cy="259045"/>
    <xdr:sp macro="" textlink="">
      <xdr:nvSpPr>
        <xdr:cNvPr id="308" name="テキスト ボックス 307"/>
        <xdr:cNvSpPr txBox="1"/>
      </xdr:nvSpPr>
      <xdr:spPr>
        <a:xfrm>
          <a:off x="6705111" y="64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145088</xdr:rowOff>
    </xdr:from>
    <xdr:to>
      <xdr:col>15</xdr:col>
      <xdr:colOff>180975</xdr:colOff>
      <xdr:row>55</xdr:row>
      <xdr:rowOff>25841</xdr:rowOff>
    </xdr:to>
    <xdr:cxnSp macro="">
      <xdr:nvCxnSpPr>
        <xdr:cNvPr id="338" name="直線コネクタ 337"/>
        <xdr:cNvCxnSpPr/>
      </xdr:nvCxnSpPr>
      <xdr:spPr>
        <a:xfrm>
          <a:off x="9639300" y="9403388"/>
          <a:ext cx="838200" cy="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30898</xdr:rowOff>
    </xdr:from>
    <xdr:ext cx="599010" cy="259045"/>
    <xdr:sp macro="" textlink="">
      <xdr:nvSpPr>
        <xdr:cNvPr id="339" name="普通建設事業費平均値テキスト"/>
        <xdr:cNvSpPr txBox="1"/>
      </xdr:nvSpPr>
      <xdr:spPr>
        <a:xfrm>
          <a:off x="10528300" y="9460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10051</xdr:rowOff>
    </xdr:from>
    <xdr:to>
      <xdr:col>14</xdr:col>
      <xdr:colOff>28575</xdr:colOff>
      <xdr:row>54</xdr:row>
      <xdr:rowOff>145088</xdr:rowOff>
    </xdr:to>
    <xdr:cxnSp macro="">
      <xdr:nvCxnSpPr>
        <xdr:cNvPr id="341" name="直線コネクタ 340"/>
        <xdr:cNvCxnSpPr/>
      </xdr:nvCxnSpPr>
      <xdr:spPr>
        <a:xfrm>
          <a:off x="8750300" y="9268351"/>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48369</xdr:rowOff>
    </xdr:from>
    <xdr:ext cx="534377" cy="259045"/>
    <xdr:sp macro="" textlink="">
      <xdr:nvSpPr>
        <xdr:cNvPr id="343" name="テキスト ボックス 342"/>
        <xdr:cNvSpPr txBox="1"/>
      </xdr:nvSpPr>
      <xdr:spPr>
        <a:xfrm>
          <a:off x="9359411" y="96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1234</xdr:rowOff>
    </xdr:from>
    <xdr:to>
      <xdr:col>12</xdr:col>
      <xdr:colOff>511175</xdr:colOff>
      <xdr:row>54</xdr:row>
      <xdr:rowOff>10051</xdr:rowOff>
    </xdr:to>
    <xdr:cxnSp macro="">
      <xdr:nvCxnSpPr>
        <xdr:cNvPr id="344" name="直線コネクタ 343"/>
        <xdr:cNvCxnSpPr/>
      </xdr:nvCxnSpPr>
      <xdr:spPr>
        <a:xfrm>
          <a:off x="7861300" y="9088084"/>
          <a:ext cx="889000" cy="18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46" name="テキスト ボックス 345"/>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1234</xdr:rowOff>
    </xdr:from>
    <xdr:to>
      <xdr:col>11</xdr:col>
      <xdr:colOff>307975</xdr:colOff>
      <xdr:row>54</xdr:row>
      <xdr:rowOff>59020</xdr:rowOff>
    </xdr:to>
    <xdr:cxnSp macro="">
      <xdr:nvCxnSpPr>
        <xdr:cNvPr id="347" name="直線コネクタ 346"/>
        <xdr:cNvCxnSpPr/>
      </xdr:nvCxnSpPr>
      <xdr:spPr>
        <a:xfrm flipV="1">
          <a:off x="6972300" y="9088084"/>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23095</xdr:rowOff>
    </xdr:from>
    <xdr:to>
      <xdr:col>11</xdr:col>
      <xdr:colOff>358775</xdr:colOff>
      <xdr:row>54</xdr:row>
      <xdr:rowOff>124695</xdr:rowOff>
    </xdr:to>
    <xdr:sp macro="" textlink="">
      <xdr:nvSpPr>
        <xdr:cNvPr id="348" name="フローチャート : 判断 347"/>
        <xdr:cNvSpPr/>
      </xdr:nvSpPr>
      <xdr:spPr>
        <a:xfrm>
          <a:off x="7810500" y="92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115822</xdr:rowOff>
    </xdr:from>
    <xdr:ext cx="599010" cy="259045"/>
    <xdr:sp macro="" textlink="">
      <xdr:nvSpPr>
        <xdr:cNvPr id="349" name="テキスト ボックス 348"/>
        <xdr:cNvSpPr txBox="1"/>
      </xdr:nvSpPr>
      <xdr:spPr>
        <a:xfrm>
          <a:off x="7561794" y="93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97766</xdr:rowOff>
    </xdr:from>
    <xdr:to>
      <xdr:col>10</xdr:col>
      <xdr:colOff>155575</xdr:colOff>
      <xdr:row>56</xdr:row>
      <xdr:rowOff>27916</xdr:rowOff>
    </xdr:to>
    <xdr:sp macro="" textlink="">
      <xdr:nvSpPr>
        <xdr:cNvPr id="350" name="フローチャート : 判断 349"/>
        <xdr:cNvSpPr/>
      </xdr:nvSpPr>
      <xdr:spPr>
        <a:xfrm>
          <a:off x="6921500" y="9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19043</xdr:rowOff>
    </xdr:from>
    <xdr:ext cx="534377" cy="259045"/>
    <xdr:sp macro="" textlink="">
      <xdr:nvSpPr>
        <xdr:cNvPr id="351" name="テキスト ボックス 350"/>
        <xdr:cNvSpPr txBox="1"/>
      </xdr:nvSpPr>
      <xdr:spPr>
        <a:xfrm>
          <a:off x="6705111" y="96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146491</xdr:rowOff>
    </xdr:from>
    <xdr:to>
      <xdr:col>15</xdr:col>
      <xdr:colOff>231775</xdr:colOff>
      <xdr:row>55</xdr:row>
      <xdr:rowOff>76641</xdr:rowOff>
    </xdr:to>
    <xdr:sp macro="" textlink="">
      <xdr:nvSpPr>
        <xdr:cNvPr id="357" name="円/楕円 356"/>
        <xdr:cNvSpPr/>
      </xdr:nvSpPr>
      <xdr:spPr>
        <a:xfrm>
          <a:off x="10426700" y="94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169368</xdr:rowOff>
    </xdr:from>
    <xdr:ext cx="599010" cy="259045"/>
    <xdr:sp macro="" textlink="">
      <xdr:nvSpPr>
        <xdr:cNvPr id="358" name="普通建設事業費該当値テキスト"/>
        <xdr:cNvSpPr txBox="1"/>
      </xdr:nvSpPr>
      <xdr:spPr>
        <a:xfrm>
          <a:off x="10528300" y="92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106,473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94288</xdr:rowOff>
    </xdr:from>
    <xdr:to>
      <xdr:col>14</xdr:col>
      <xdr:colOff>79375</xdr:colOff>
      <xdr:row>55</xdr:row>
      <xdr:rowOff>24438</xdr:rowOff>
    </xdr:to>
    <xdr:sp macro="" textlink="">
      <xdr:nvSpPr>
        <xdr:cNvPr id="359" name="円/楕円 358"/>
        <xdr:cNvSpPr/>
      </xdr:nvSpPr>
      <xdr:spPr>
        <a:xfrm>
          <a:off x="9588500" y="9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40965</xdr:rowOff>
    </xdr:from>
    <xdr:ext cx="599010" cy="259045"/>
    <xdr:sp macro="" textlink="">
      <xdr:nvSpPr>
        <xdr:cNvPr id="360" name="テキスト ボックス 359"/>
        <xdr:cNvSpPr txBox="1"/>
      </xdr:nvSpPr>
      <xdr:spPr>
        <a:xfrm>
          <a:off x="9327094" y="912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130701</xdr:rowOff>
    </xdr:from>
    <xdr:to>
      <xdr:col>12</xdr:col>
      <xdr:colOff>561975</xdr:colOff>
      <xdr:row>54</xdr:row>
      <xdr:rowOff>60851</xdr:rowOff>
    </xdr:to>
    <xdr:sp macro="" textlink="">
      <xdr:nvSpPr>
        <xdr:cNvPr id="361" name="円/楕円 360"/>
        <xdr:cNvSpPr/>
      </xdr:nvSpPr>
      <xdr:spPr>
        <a:xfrm>
          <a:off x="8699500" y="92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77378</xdr:rowOff>
    </xdr:from>
    <xdr:ext cx="599010" cy="259045"/>
    <xdr:sp macro="" textlink="">
      <xdr:nvSpPr>
        <xdr:cNvPr id="362" name="テキスト ボックス 361"/>
        <xdr:cNvSpPr txBox="1"/>
      </xdr:nvSpPr>
      <xdr:spPr>
        <a:xfrm>
          <a:off x="8450794" y="899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121884</xdr:rowOff>
    </xdr:from>
    <xdr:to>
      <xdr:col>11</xdr:col>
      <xdr:colOff>358775</xdr:colOff>
      <xdr:row>53</xdr:row>
      <xdr:rowOff>52034</xdr:rowOff>
    </xdr:to>
    <xdr:sp macro="" textlink="">
      <xdr:nvSpPr>
        <xdr:cNvPr id="363" name="円/楕円 362"/>
        <xdr:cNvSpPr/>
      </xdr:nvSpPr>
      <xdr:spPr>
        <a:xfrm>
          <a:off x="7810500" y="90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68561</xdr:rowOff>
    </xdr:from>
    <xdr:ext cx="599010" cy="259045"/>
    <xdr:sp macro="" textlink="">
      <xdr:nvSpPr>
        <xdr:cNvPr id="364" name="テキスト ボックス 363"/>
        <xdr:cNvSpPr txBox="1"/>
      </xdr:nvSpPr>
      <xdr:spPr>
        <a:xfrm>
          <a:off x="7561794" y="881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8220</xdr:rowOff>
    </xdr:from>
    <xdr:to>
      <xdr:col>10</xdr:col>
      <xdr:colOff>155575</xdr:colOff>
      <xdr:row>54</xdr:row>
      <xdr:rowOff>109820</xdr:rowOff>
    </xdr:to>
    <xdr:sp macro="" textlink="">
      <xdr:nvSpPr>
        <xdr:cNvPr id="365" name="円/楕円 364"/>
        <xdr:cNvSpPr/>
      </xdr:nvSpPr>
      <xdr:spPr>
        <a:xfrm>
          <a:off x="6921500" y="92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126347</xdr:rowOff>
    </xdr:from>
    <xdr:ext cx="599010" cy="259045"/>
    <xdr:sp macro="" textlink="">
      <xdr:nvSpPr>
        <xdr:cNvPr id="366" name="テキスト ボックス 365"/>
        <xdr:cNvSpPr txBox="1"/>
      </xdr:nvSpPr>
      <xdr:spPr>
        <a:xfrm>
          <a:off x="6672794" y="904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5" name="テキスト ボックス 374"/>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7" name="テキスト ボックス 376"/>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1" name="直線コネクタ 390"/>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2"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3" name="直線コネクタ 392"/>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4"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5" name="直線コネクタ 394"/>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108349</xdr:rowOff>
    </xdr:from>
    <xdr:to>
      <xdr:col>15</xdr:col>
      <xdr:colOff>180975</xdr:colOff>
      <xdr:row>74</xdr:row>
      <xdr:rowOff>38071</xdr:rowOff>
    </xdr:to>
    <xdr:cxnSp macro="">
      <xdr:nvCxnSpPr>
        <xdr:cNvPr id="396" name="直線コネクタ 395"/>
        <xdr:cNvCxnSpPr/>
      </xdr:nvCxnSpPr>
      <xdr:spPr>
        <a:xfrm>
          <a:off x="9639300" y="12624199"/>
          <a:ext cx="838200" cy="10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127514</xdr:rowOff>
    </xdr:from>
    <xdr:ext cx="534377" cy="259045"/>
    <xdr:sp macro="" textlink="">
      <xdr:nvSpPr>
        <xdr:cNvPr id="397" name="普通建設事業費 （ うち新規整備　）平均値テキスト"/>
        <xdr:cNvSpPr txBox="1"/>
      </xdr:nvSpPr>
      <xdr:spPr>
        <a:xfrm>
          <a:off x="10528300" y="1298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398" name="フローチャート : 判断 397"/>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118571</xdr:rowOff>
    </xdr:from>
    <xdr:to>
      <xdr:col>14</xdr:col>
      <xdr:colOff>28575</xdr:colOff>
      <xdr:row>73</xdr:row>
      <xdr:rowOff>108349</xdr:rowOff>
    </xdr:to>
    <xdr:cxnSp macro="">
      <xdr:nvCxnSpPr>
        <xdr:cNvPr id="399" name="直線コネクタ 398"/>
        <xdr:cNvCxnSpPr/>
      </xdr:nvCxnSpPr>
      <xdr:spPr>
        <a:xfrm>
          <a:off x="8750300" y="12291521"/>
          <a:ext cx="889000" cy="3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0" name="フローチャート : 判断 399"/>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56126</xdr:rowOff>
    </xdr:from>
    <xdr:ext cx="534377" cy="259045"/>
    <xdr:sp macro="" textlink="">
      <xdr:nvSpPr>
        <xdr:cNvPr id="401" name="テキスト ボックス 400"/>
        <xdr:cNvSpPr txBox="1"/>
      </xdr:nvSpPr>
      <xdr:spPr>
        <a:xfrm>
          <a:off x="9359411" y="130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2" name="フローチャート : 判断 401"/>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70234</xdr:rowOff>
    </xdr:from>
    <xdr:ext cx="534377" cy="259045"/>
    <xdr:sp macro="" textlink="">
      <xdr:nvSpPr>
        <xdr:cNvPr id="403" name="テキスト ボックス 402"/>
        <xdr:cNvSpPr txBox="1"/>
      </xdr:nvSpPr>
      <xdr:spPr>
        <a:xfrm>
          <a:off x="8483111" y="129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158721</xdr:rowOff>
    </xdr:from>
    <xdr:to>
      <xdr:col>15</xdr:col>
      <xdr:colOff>231775</xdr:colOff>
      <xdr:row>74</xdr:row>
      <xdr:rowOff>88871</xdr:rowOff>
    </xdr:to>
    <xdr:sp macro="" textlink="">
      <xdr:nvSpPr>
        <xdr:cNvPr id="409" name="円/楕円 408"/>
        <xdr:cNvSpPr/>
      </xdr:nvSpPr>
      <xdr:spPr>
        <a:xfrm>
          <a:off x="10426700" y="1267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10148</xdr:rowOff>
    </xdr:from>
    <xdr:ext cx="534377" cy="259045"/>
    <xdr:sp macro="" textlink="">
      <xdr:nvSpPr>
        <xdr:cNvPr id="410" name="普通建設事業費 （ うち新規整備　）該当値テキスト"/>
        <xdr:cNvSpPr txBox="1"/>
      </xdr:nvSpPr>
      <xdr:spPr>
        <a:xfrm>
          <a:off x="10528300" y="1252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48,112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57549</xdr:rowOff>
    </xdr:from>
    <xdr:to>
      <xdr:col>14</xdr:col>
      <xdr:colOff>79375</xdr:colOff>
      <xdr:row>73</xdr:row>
      <xdr:rowOff>159149</xdr:rowOff>
    </xdr:to>
    <xdr:sp macro="" textlink="">
      <xdr:nvSpPr>
        <xdr:cNvPr id="411" name="円/楕円 410"/>
        <xdr:cNvSpPr/>
      </xdr:nvSpPr>
      <xdr:spPr>
        <a:xfrm>
          <a:off x="9588500" y="125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4226</xdr:rowOff>
    </xdr:from>
    <xdr:ext cx="534377" cy="259045"/>
    <xdr:sp macro="" textlink="">
      <xdr:nvSpPr>
        <xdr:cNvPr id="412" name="テキスト ボックス 411"/>
        <xdr:cNvSpPr txBox="1"/>
      </xdr:nvSpPr>
      <xdr:spPr>
        <a:xfrm>
          <a:off x="9359411" y="123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51,210</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67771</xdr:rowOff>
    </xdr:from>
    <xdr:to>
      <xdr:col>12</xdr:col>
      <xdr:colOff>561975</xdr:colOff>
      <xdr:row>71</xdr:row>
      <xdr:rowOff>169371</xdr:rowOff>
    </xdr:to>
    <xdr:sp macro="" textlink="">
      <xdr:nvSpPr>
        <xdr:cNvPr id="413" name="円/楕円 412"/>
        <xdr:cNvSpPr/>
      </xdr:nvSpPr>
      <xdr:spPr>
        <a:xfrm>
          <a:off x="8699500" y="122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14448</xdr:rowOff>
    </xdr:from>
    <xdr:ext cx="534377" cy="259045"/>
    <xdr:sp macro="" textlink="">
      <xdr:nvSpPr>
        <xdr:cNvPr id="414" name="テキスト ボックス 413"/>
        <xdr:cNvSpPr txBox="1"/>
      </xdr:nvSpPr>
      <xdr:spPr>
        <a:xfrm>
          <a:off x="8483111" y="120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7" name="直線コネクタ 436"/>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8"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9" name="直線コネクタ 438"/>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0"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1" name="直線コネクタ 440"/>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104115</xdr:rowOff>
    </xdr:from>
    <xdr:to>
      <xdr:col>15</xdr:col>
      <xdr:colOff>180975</xdr:colOff>
      <xdr:row>97</xdr:row>
      <xdr:rowOff>84493</xdr:rowOff>
    </xdr:to>
    <xdr:cxnSp macro="">
      <xdr:nvCxnSpPr>
        <xdr:cNvPr id="442" name="直線コネクタ 441"/>
        <xdr:cNvCxnSpPr/>
      </xdr:nvCxnSpPr>
      <xdr:spPr>
        <a:xfrm flipV="1">
          <a:off x="9639300" y="16563315"/>
          <a:ext cx="8382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70896</xdr:rowOff>
    </xdr:from>
    <xdr:ext cx="534377" cy="259045"/>
    <xdr:sp macro="" textlink="">
      <xdr:nvSpPr>
        <xdr:cNvPr id="443" name="普通建設事業費 （ うち更新整備　）平均値テキスト"/>
        <xdr:cNvSpPr txBox="1"/>
      </xdr:nvSpPr>
      <xdr:spPr>
        <a:xfrm>
          <a:off x="10528300" y="16015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4" name="フローチャート : 判断 443"/>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45859</xdr:rowOff>
    </xdr:from>
    <xdr:to>
      <xdr:col>14</xdr:col>
      <xdr:colOff>28575</xdr:colOff>
      <xdr:row>97</xdr:row>
      <xdr:rowOff>84493</xdr:rowOff>
    </xdr:to>
    <xdr:cxnSp macro="">
      <xdr:nvCxnSpPr>
        <xdr:cNvPr id="445" name="直線コネクタ 444"/>
        <xdr:cNvCxnSpPr/>
      </xdr:nvCxnSpPr>
      <xdr:spPr>
        <a:xfrm>
          <a:off x="8750300" y="16676509"/>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6" name="フローチャート : 判断 445"/>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157763</xdr:rowOff>
    </xdr:from>
    <xdr:ext cx="534377" cy="259045"/>
    <xdr:sp macro="" textlink="">
      <xdr:nvSpPr>
        <xdr:cNvPr id="447" name="テキスト ボックス 446"/>
        <xdr:cNvSpPr txBox="1"/>
      </xdr:nvSpPr>
      <xdr:spPr>
        <a:xfrm>
          <a:off x="9359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48" name="フローチャート : 判断 447"/>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163707</xdr:rowOff>
    </xdr:from>
    <xdr:ext cx="534377" cy="259045"/>
    <xdr:sp macro="" textlink="">
      <xdr:nvSpPr>
        <xdr:cNvPr id="449" name="テキスト ボックス 448"/>
        <xdr:cNvSpPr txBox="1"/>
      </xdr:nvSpPr>
      <xdr:spPr>
        <a:xfrm>
          <a:off x="8483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53315</xdr:rowOff>
    </xdr:from>
    <xdr:to>
      <xdr:col>15</xdr:col>
      <xdr:colOff>231775</xdr:colOff>
      <xdr:row>96</xdr:row>
      <xdr:rowOff>154915</xdr:rowOff>
    </xdr:to>
    <xdr:sp macro="" textlink="">
      <xdr:nvSpPr>
        <xdr:cNvPr id="455" name="円/楕円 454"/>
        <xdr:cNvSpPr/>
      </xdr:nvSpPr>
      <xdr:spPr>
        <a:xfrm>
          <a:off x="10426700" y="165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31742</xdr:rowOff>
    </xdr:from>
    <xdr:ext cx="534377" cy="259045"/>
    <xdr:sp macro="" textlink="">
      <xdr:nvSpPr>
        <xdr:cNvPr id="456" name="普通建設事業費 （ うち更新整備　）該当値テキスト"/>
        <xdr:cNvSpPr txBox="1"/>
      </xdr:nvSpPr>
      <xdr:spPr>
        <a:xfrm>
          <a:off x="10528300" y="164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33693</xdr:rowOff>
    </xdr:from>
    <xdr:to>
      <xdr:col>14</xdr:col>
      <xdr:colOff>79375</xdr:colOff>
      <xdr:row>97</xdr:row>
      <xdr:rowOff>135293</xdr:rowOff>
    </xdr:to>
    <xdr:sp macro="" textlink="">
      <xdr:nvSpPr>
        <xdr:cNvPr id="457" name="円/楕円 456"/>
        <xdr:cNvSpPr/>
      </xdr:nvSpPr>
      <xdr:spPr>
        <a:xfrm>
          <a:off x="9588500" y="166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126420</xdr:rowOff>
    </xdr:from>
    <xdr:ext cx="534377" cy="259045"/>
    <xdr:sp macro="" textlink="">
      <xdr:nvSpPr>
        <xdr:cNvPr id="458" name="テキスト ボックス 457"/>
        <xdr:cNvSpPr txBox="1"/>
      </xdr:nvSpPr>
      <xdr:spPr>
        <a:xfrm>
          <a:off x="9359411" y="167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166509</xdr:rowOff>
    </xdr:from>
    <xdr:to>
      <xdr:col>12</xdr:col>
      <xdr:colOff>561975</xdr:colOff>
      <xdr:row>97</xdr:row>
      <xdr:rowOff>96659</xdr:rowOff>
    </xdr:to>
    <xdr:sp macro="" textlink="">
      <xdr:nvSpPr>
        <xdr:cNvPr id="459" name="円/楕円 458"/>
        <xdr:cNvSpPr/>
      </xdr:nvSpPr>
      <xdr:spPr>
        <a:xfrm>
          <a:off x="8699500" y="166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87786</xdr:rowOff>
    </xdr:from>
    <xdr:ext cx="534377" cy="259045"/>
    <xdr:sp macro="" textlink="">
      <xdr:nvSpPr>
        <xdr:cNvPr id="460" name="テキスト ボックス 459"/>
        <xdr:cNvSpPr txBox="1"/>
      </xdr:nvSpPr>
      <xdr:spPr>
        <a:xfrm>
          <a:off x="8483111" y="167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2" name="直線コネクタ 481"/>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3"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4" name="直線コネクタ 483"/>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5"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6" name="直線コネクタ 485"/>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88570</xdr:rowOff>
    </xdr:from>
    <xdr:to>
      <xdr:col>23</xdr:col>
      <xdr:colOff>517525</xdr:colOff>
      <xdr:row>38</xdr:row>
      <xdr:rowOff>147434</xdr:rowOff>
    </xdr:to>
    <xdr:cxnSp macro="">
      <xdr:nvCxnSpPr>
        <xdr:cNvPr id="487" name="直線コネクタ 486"/>
        <xdr:cNvCxnSpPr/>
      </xdr:nvCxnSpPr>
      <xdr:spPr>
        <a:xfrm>
          <a:off x="15481300" y="6603670"/>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8"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9" name="フローチャート : 判断 488"/>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25362</xdr:rowOff>
    </xdr:from>
    <xdr:to>
      <xdr:col>22</xdr:col>
      <xdr:colOff>365125</xdr:colOff>
      <xdr:row>38</xdr:row>
      <xdr:rowOff>88570</xdr:rowOff>
    </xdr:to>
    <xdr:cxnSp macro="">
      <xdr:nvCxnSpPr>
        <xdr:cNvPr id="490" name="直線コネクタ 489"/>
        <xdr:cNvCxnSpPr/>
      </xdr:nvCxnSpPr>
      <xdr:spPr>
        <a:xfrm>
          <a:off x="14592300" y="6540462"/>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1" name="フローチャート : 判断 490"/>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2" name="テキスト ボックス 491"/>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112687</xdr:rowOff>
    </xdr:from>
    <xdr:to>
      <xdr:col>21</xdr:col>
      <xdr:colOff>161925</xdr:colOff>
      <xdr:row>38</xdr:row>
      <xdr:rowOff>25362</xdr:rowOff>
    </xdr:to>
    <xdr:cxnSp macro="">
      <xdr:nvCxnSpPr>
        <xdr:cNvPr id="493" name="直線コネクタ 492"/>
        <xdr:cNvCxnSpPr/>
      </xdr:nvCxnSpPr>
      <xdr:spPr>
        <a:xfrm>
          <a:off x="13703300" y="6456337"/>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4" name="フローチャート : 判断 493"/>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112971</xdr:rowOff>
    </xdr:from>
    <xdr:ext cx="469744" cy="259045"/>
    <xdr:sp macro="" textlink="">
      <xdr:nvSpPr>
        <xdr:cNvPr id="495" name="テキスト ボックス 494"/>
        <xdr:cNvSpPr txBox="1"/>
      </xdr:nvSpPr>
      <xdr:spPr>
        <a:xfrm>
          <a:off x="14357427" y="66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115906</xdr:rowOff>
    </xdr:from>
    <xdr:to>
      <xdr:col>19</xdr:col>
      <xdr:colOff>644525</xdr:colOff>
      <xdr:row>37</xdr:row>
      <xdr:rowOff>112687</xdr:rowOff>
    </xdr:to>
    <xdr:cxnSp macro="">
      <xdr:nvCxnSpPr>
        <xdr:cNvPr id="496" name="直線コネクタ 495"/>
        <xdr:cNvCxnSpPr/>
      </xdr:nvCxnSpPr>
      <xdr:spPr>
        <a:xfrm>
          <a:off x="12814300" y="6288106"/>
          <a:ext cx="889000" cy="1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102692</xdr:rowOff>
    </xdr:from>
    <xdr:to>
      <xdr:col>20</xdr:col>
      <xdr:colOff>9525</xdr:colOff>
      <xdr:row>39</xdr:row>
      <xdr:rowOff>32842</xdr:rowOff>
    </xdr:to>
    <xdr:sp macro="" textlink="">
      <xdr:nvSpPr>
        <xdr:cNvPr id="497" name="フローチャート : 判断 496"/>
        <xdr:cNvSpPr/>
      </xdr:nvSpPr>
      <xdr:spPr>
        <a:xfrm>
          <a:off x="13652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23969</xdr:rowOff>
    </xdr:from>
    <xdr:ext cx="469744" cy="259045"/>
    <xdr:sp macro="" textlink="">
      <xdr:nvSpPr>
        <xdr:cNvPr id="498" name="テキスト ボックス 497"/>
        <xdr:cNvSpPr txBox="1"/>
      </xdr:nvSpPr>
      <xdr:spPr>
        <a:xfrm>
          <a:off x="13468427" y="671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165252</xdr:rowOff>
    </xdr:from>
    <xdr:to>
      <xdr:col>18</xdr:col>
      <xdr:colOff>492125</xdr:colOff>
      <xdr:row>37</xdr:row>
      <xdr:rowOff>95402</xdr:rowOff>
    </xdr:to>
    <xdr:sp macro="" textlink="">
      <xdr:nvSpPr>
        <xdr:cNvPr id="499" name="フローチャート : 判断 498"/>
        <xdr:cNvSpPr/>
      </xdr:nvSpPr>
      <xdr:spPr>
        <a:xfrm>
          <a:off x="12763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86529</xdr:rowOff>
    </xdr:from>
    <xdr:ext cx="534377" cy="259045"/>
    <xdr:sp macro="" textlink="">
      <xdr:nvSpPr>
        <xdr:cNvPr id="500" name="テキスト ボックス 499"/>
        <xdr:cNvSpPr txBox="1"/>
      </xdr:nvSpPr>
      <xdr:spPr>
        <a:xfrm>
          <a:off x="12547111" y="64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96634</xdr:rowOff>
    </xdr:from>
    <xdr:to>
      <xdr:col>23</xdr:col>
      <xdr:colOff>568325</xdr:colOff>
      <xdr:row>39</xdr:row>
      <xdr:rowOff>26784</xdr:rowOff>
    </xdr:to>
    <xdr:sp macro="" textlink="">
      <xdr:nvSpPr>
        <xdr:cNvPr id="506" name="円/楕円 505"/>
        <xdr:cNvSpPr/>
      </xdr:nvSpPr>
      <xdr:spPr>
        <a:xfrm>
          <a:off x="16268700" y="66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11561</xdr:rowOff>
    </xdr:from>
    <xdr:ext cx="469744" cy="259045"/>
    <xdr:sp macro="" textlink="">
      <xdr:nvSpPr>
        <xdr:cNvPr id="507" name="災害復旧事業費該当値テキスト"/>
        <xdr:cNvSpPr txBox="1"/>
      </xdr:nvSpPr>
      <xdr:spPr>
        <a:xfrm>
          <a:off x="16370300" y="65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37770</xdr:rowOff>
    </xdr:from>
    <xdr:to>
      <xdr:col>22</xdr:col>
      <xdr:colOff>415925</xdr:colOff>
      <xdr:row>38</xdr:row>
      <xdr:rowOff>139370</xdr:rowOff>
    </xdr:to>
    <xdr:sp macro="" textlink="">
      <xdr:nvSpPr>
        <xdr:cNvPr id="508" name="円/楕円 507"/>
        <xdr:cNvSpPr/>
      </xdr:nvSpPr>
      <xdr:spPr>
        <a:xfrm>
          <a:off x="15430500" y="65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130497</xdr:rowOff>
    </xdr:from>
    <xdr:ext cx="469744" cy="259045"/>
    <xdr:sp macro="" textlink="">
      <xdr:nvSpPr>
        <xdr:cNvPr id="509" name="テキスト ボックス 508"/>
        <xdr:cNvSpPr txBox="1"/>
      </xdr:nvSpPr>
      <xdr:spPr>
        <a:xfrm>
          <a:off x="15233727" y="66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146012</xdr:rowOff>
    </xdr:from>
    <xdr:to>
      <xdr:col>21</xdr:col>
      <xdr:colOff>212725</xdr:colOff>
      <xdr:row>38</xdr:row>
      <xdr:rowOff>76162</xdr:rowOff>
    </xdr:to>
    <xdr:sp macro="" textlink="">
      <xdr:nvSpPr>
        <xdr:cNvPr id="510" name="円/楕円 509"/>
        <xdr:cNvSpPr/>
      </xdr:nvSpPr>
      <xdr:spPr>
        <a:xfrm>
          <a:off x="14541500" y="64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92689</xdr:rowOff>
    </xdr:from>
    <xdr:ext cx="534377" cy="259045"/>
    <xdr:sp macro="" textlink="">
      <xdr:nvSpPr>
        <xdr:cNvPr id="511" name="テキスト ボックス 510"/>
        <xdr:cNvSpPr txBox="1"/>
      </xdr:nvSpPr>
      <xdr:spPr>
        <a:xfrm>
          <a:off x="14325111" y="62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61887</xdr:rowOff>
    </xdr:from>
    <xdr:to>
      <xdr:col>20</xdr:col>
      <xdr:colOff>9525</xdr:colOff>
      <xdr:row>37</xdr:row>
      <xdr:rowOff>163487</xdr:rowOff>
    </xdr:to>
    <xdr:sp macro="" textlink="">
      <xdr:nvSpPr>
        <xdr:cNvPr id="512" name="円/楕円 511"/>
        <xdr:cNvSpPr/>
      </xdr:nvSpPr>
      <xdr:spPr>
        <a:xfrm>
          <a:off x="13652500" y="64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8564</xdr:rowOff>
    </xdr:from>
    <xdr:ext cx="534377" cy="259045"/>
    <xdr:sp macro="" textlink="">
      <xdr:nvSpPr>
        <xdr:cNvPr id="513" name="テキスト ボックス 512"/>
        <xdr:cNvSpPr txBox="1"/>
      </xdr:nvSpPr>
      <xdr:spPr>
        <a:xfrm>
          <a:off x="13436111" y="61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65106</xdr:rowOff>
    </xdr:from>
    <xdr:to>
      <xdr:col>18</xdr:col>
      <xdr:colOff>492125</xdr:colOff>
      <xdr:row>36</xdr:row>
      <xdr:rowOff>166706</xdr:rowOff>
    </xdr:to>
    <xdr:sp macro="" textlink="">
      <xdr:nvSpPr>
        <xdr:cNvPr id="514" name="円/楕円 513"/>
        <xdr:cNvSpPr/>
      </xdr:nvSpPr>
      <xdr:spPr>
        <a:xfrm>
          <a:off x="12763500" y="62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11783</xdr:rowOff>
    </xdr:from>
    <xdr:ext cx="534377" cy="259045"/>
    <xdr:sp macro="" textlink="">
      <xdr:nvSpPr>
        <xdr:cNvPr id="515" name="テキスト ボックス 514"/>
        <xdr:cNvSpPr txBox="1"/>
      </xdr:nvSpPr>
      <xdr:spPr>
        <a:xfrm>
          <a:off x="12547111" y="60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9" name="テキスト ボックス 57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3" name="直線コネクタ 582"/>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4"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5" name="直線コネクタ 584"/>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6"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7" name="直線コネクタ 586"/>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123881</xdr:rowOff>
    </xdr:from>
    <xdr:to>
      <xdr:col>23</xdr:col>
      <xdr:colOff>517525</xdr:colOff>
      <xdr:row>74</xdr:row>
      <xdr:rowOff>14564</xdr:rowOff>
    </xdr:to>
    <xdr:cxnSp macro="">
      <xdr:nvCxnSpPr>
        <xdr:cNvPr id="588" name="直線コネクタ 587"/>
        <xdr:cNvCxnSpPr/>
      </xdr:nvCxnSpPr>
      <xdr:spPr>
        <a:xfrm>
          <a:off x="15481300" y="12639731"/>
          <a:ext cx="8382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40340</xdr:rowOff>
    </xdr:from>
    <xdr:ext cx="534377" cy="259045"/>
    <xdr:sp macro="" textlink="">
      <xdr:nvSpPr>
        <xdr:cNvPr id="589" name="公債費平均値テキスト"/>
        <xdr:cNvSpPr txBox="1"/>
      </xdr:nvSpPr>
      <xdr:spPr>
        <a:xfrm>
          <a:off x="16370300" y="1238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0" name="フローチャート : 判断 589"/>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123881</xdr:rowOff>
    </xdr:from>
    <xdr:to>
      <xdr:col>22</xdr:col>
      <xdr:colOff>365125</xdr:colOff>
      <xdr:row>74</xdr:row>
      <xdr:rowOff>40145</xdr:rowOff>
    </xdr:to>
    <xdr:cxnSp macro="">
      <xdr:nvCxnSpPr>
        <xdr:cNvPr id="591" name="直線コネクタ 590"/>
        <xdr:cNvCxnSpPr/>
      </xdr:nvCxnSpPr>
      <xdr:spPr>
        <a:xfrm flipV="1">
          <a:off x="14592300" y="12639731"/>
          <a:ext cx="889000" cy="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2" name="フローチャート : 判断 591"/>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107883</xdr:rowOff>
    </xdr:from>
    <xdr:ext cx="534377" cy="259045"/>
    <xdr:sp macro="" textlink="">
      <xdr:nvSpPr>
        <xdr:cNvPr id="593" name="テキスト ボックス 592"/>
        <xdr:cNvSpPr txBox="1"/>
      </xdr:nvSpPr>
      <xdr:spPr>
        <a:xfrm>
          <a:off x="152014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158148</xdr:rowOff>
    </xdr:from>
    <xdr:to>
      <xdr:col>21</xdr:col>
      <xdr:colOff>161925</xdr:colOff>
      <xdr:row>74</xdr:row>
      <xdr:rowOff>40145</xdr:rowOff>
    </xdr:to>
    <xdr:cxnSp macro="">
      <xdr:nvCxnSpPr>
        <xdr:cNvPr id="594" name="直線コネクタ 593"/>
        <xdr:cNvCxnSpPr/>
      </xdr:nvCxnSpPr>
      <xdr:spPr>
        <a:xfrm>
          <a:off x="13703300" y="12673998"/>
          <a:ext cx="889000" cy="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5" name="フローチャート : 判断 594"/>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117896</xdr:rowOff>
    </xdr:from>
    <xdr:ext cx="534377" cy="259045"/>
    <xdr:sp macro="" textlink="">
      <xdr:nvSpPr>
        <xdr:cNvPr id="596" name="テキスト ボックス 595"/>
        <xdr:cNvSpPr txBox="1"/>
      </xdr:nvSpPr>
      <xdr:spPr>
        <a:xfrm>
          <a:off x="14325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158148</xdr:rowOff>
    </xdr:from>
    <xdr:to>
      <xdr:col>19</xdr:col>
      <xdr:colOff>644525</xdr:colOff>
      <xdr:row>74</xdr:row>
      <xdr:rowOff>10770</xdr:rowOff>
    </xdr:to>
    <xdr:cxnSp macro="">
      <xdr:nvCxnSpPr>
        <xdr:cNvPr id="597" name="直線コネクタ 596"/>
        <xdr:cNvCxnSpPr/>
      </xdr:nvCxnSpPr>
      <xdr:spPr>
        <a:xfrm flipV="1">
          <a:off x="12814300" y="12673998"/>
          <a:ext cx="889000" cy="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55936</xdr:rowOff>
    </xdr:from>
    <xdr:to>
      <xdr:col>20</xdr:col>
      <xdr:colOff>9525</xdr:colOff>
      <xdr:row>72</xdr:row>
      <xdr:rowOff>157536</xdr:rowOff>
    </xdr:to>
    <xdr:sp macro="" textlink="">
      <xdr:nvSpPr>
        <xdr:cNvPr id="598" name="フローチャート : 判断 597"/>
        <xdr:cNvSpPr/>
      </xdr:nvSpPr>
      <xdr:spPr>
        <a:xfrm>
          <a:off x="13652500" y="1240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2613</xdr:rowOff>
    </xdr:from>
    <xdr:ext cx="534377" cy="259045"/>
    <xdr:sp macro="" textlink="">
      <xdr:nvSpPr>
        <xdr:cNvPr id="599" name="テキスト ボックス 598"/>
        <xdr:cNvSpPr txBox="1"/>
      </xdr:nvSpPr>
      <xdr:spPr>
        <a:xfrm>
          <a:off x="13436111" y="121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53742</xdr:rowOff>
    </xdr:from>
    <xdr:to>
      <xdr:col>18</xdr:col>
      <xdr:colOff>492125</xdr:colOff>
      <xdr:row>72</xdr:row>
      <xdr:rowOff>155342</xdr:rowOff>
    </xdr:to>
    <xdr:sp macro="" textlink="">
      <xdr:nvSpPr>
        <xdr:cNvPr id="600" name="フローチャート : 判断 599"/>
        <xdr:cNvSpPr/>
      </xdr:nvSpPr>
      <xdr:spPr>
        <a:xfrm>
          <a:off x="12763500" y="1239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419</xdr:rowOff>
    </xdr:from>
    <xdr:ext cx="534377" cy="259045"/>
    <xdr:sp macro="" textlink="">
      <xdr:nvSpPr>
        <xdr:cNvPr id="601" name="テキスト ボックス 600"/>
        <xdr:cNvSpPr txBox="1"/>
      </xdr:nvSpPr>
      <xdr:spPr>
        <a:xfrm>
          <a:off x="12547111" y="121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135214</xdr:rowOff>
    </xdr:from>
    <xdr:to>
      <xdr:col>23</xdr:col>
      <xdr:colOff>568325</xdr:colOff>
      <xdr:row>74</xdr:row>
      <xdr:rowOff>65364</xdr:rowOff>
    </xdr:to>
    <xdr:sp macro="" textlink="">
      <xdr:nvSpPr>
        <xdr:cNvPr id="607" name="円/楕円 606"/>
        <xdr:cNvSpPr/>
      </xdr:nvSpPr>
      <xdr:spPr>
        <a:xfrm>
          <a:off x="16268700" y="126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113641</xdr:rowOff>
    </xdr:from>
    <xdr:ext cx="534377" cy="259045"/>
    <xdr:sp macro="" textlink="">
      <xdr:nvSpPr>
        <xdr:cNvPr id="608" name="公債費該当値テキスト"/>
        <xdr:cNvSpPr txBox="1"/>
      </xdr:nvSpPr>
      <xdr:spPr>
        <a:xfrm>
          <a:off x="16370300" y="1262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75,474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73081</xdr:rowOff>
    </xdr:from>
    <xdr:to>
      <xdr:col>22</xdr:col>
      <xdr:colOff>415925</xdr:colOff>
      <xdr:row>74</xdr:row>
      <xdr:rowOff>3231</xdr:rowOff>
    </xdr:to>
    <xdr:sp macro="" textlink="">
      <xdr:nvSpPr>
        <xdr:cNvPr id="609" name="円/楕円 608"/>
        <xdr:cNvSpPr/>
      </xdr:nvSpPr>
      <xdr:spPr>
        <a:xfrm>
          <a:off x="15430500" y="125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165808</xdr:rowOff>
    </xdr:from>
    <xdr:ext cx="534377" cy="259045"/>
    <xdr:sp macro="" textlink="">
      <xdr:nvSpPr>
        <xdr:cNvPr id="610" name="テキスト ボックス 609"/>
        <xdr:cNvSpPr txBox="1"/>
      </xdr:nvSpPr>
      <xdr:spPr>
        <a:xfrm>
          <a:off x="15201411" y="126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78,192</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160795</xdr:rowOff>
    </xdr:from>
    <xdr:to>
      <xdr:col>21</xdr:col>
      <xdr:colOff>212725</xdr:colOff>
      <xdr:row>74</xdr:row>
      <xdr:rowOff>90945</xdr:rowOff>
    </xdr:to>
    <xdr:sp macro="" textlink="">
      <xdr:nvSpPr>
        <xdr:cNvPr id="611" name="円/楕円 610"/>
        <xdr:cNvSpPr/>
      </xdr:nvSpPr>
      <xdr:spPr>
        <a:xfrm>
          <a:off x="14541500" y="126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82072</xdr:rowOff>
    </xdr:from>
    <xdr:ext cx="534377" cy="259045"/>
    <xdr:sp macro="" textlink="">
      <xdr:nvSpPr>
        <xdr:cNvPr id="612" name="テキスト ボックス 611"/>
        <xdr:cNvSpPr txBox="1"/>
      </xdr:nvSpPr>
      <xdr:spPr>
        <a:xfrm>
          <a:off x="14325111" y="12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107348</xdr:rowOff>
    </xdr:from>
    <xdr:to>
      <xdr:col>20</xdr:col>
      <xdr:colOff>9525</xdr:colOff>
      <xdr:row>74</xdr:row>
      <xdr:rowOff>37498</xdr:rowOff>
    </xdr:to>
    <xdr:sp macro="" textlink="">
      <xdr:nvSpPr>
        <xdr:cNvPr id="613" name="円/楕円 612"/>
        <xdr:cNvSpPr/>
      </xdr:nvSpPr>
      <xdr:spPr>
        <a:xfrm>
          <a:off x="13652500" y="126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28625</xdr:rowOff>
    </xdr:from>
    <xdr:ext cx="534377" cy="259045"/>
    <xdr:sp macro="" textlink="">
      <xdr:nvSpPr>
        <xdr:cNvPr id="614" name="テキスト ボックス 613"/>
        <xdr:cNvSpPr txBox="1"/>
      </xdr:nvSpPr>
      <xdr:spPr>
        <a:xfrm>
          <a:off x="13436111" y="127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76,693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131420</xdr:rowOff>
    </xdr:from>
    <xdr:to>
      <xdr:col>18</xdr:col>
      <xdr:colOff>492125</xdr:colOff>
      <xdr:row>74</xdr:row>
      <xdr:rowOff>61570</xdr:rowOff>
    </xdr:to>
    <xdr:sp macro="" textlink="">
      <xdr:nvSpPr>
        <xdr:cNvPr id="615" name="円/楕円 614"/>
        <xdr:cNvSpPr/>
      </xdr:nvSpPr>
      <xdr:spPr>
        <a:xfrm>
          <a:off x="12763500" y="126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52697</xdr:rowOff>
    </xdr:from>
    <xdr:ext cx="534377" cy="259045"/>
    <xdr:sp macro="" textlink="">
      <xdr:nvSpPr>
        <xdr:cNvPr id="616" name="テキスト ボックス 615"/>
        <xdr:cNvSpPr txBox="1"/>
      </xdr:nvSpPr>
      <xdr:spPr>
        <a:xfrm>
          <a:off x="12547111" y="127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8" name="正方形/長方形 61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9" name="正方形/長方形 61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0" name="正方形/長方形 61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1" name="正方形/長方形 62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5" name="直線コネクタ 62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6" name="テキスト ボックス 62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7" name="直線コネクタ 62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8" name="テキスト ボックス 62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9" name="直線コネクタ 62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0" name="テキスト ボックス 62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1" name="直線コネクタ 63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2" name="テキスト ボックス 63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3" name="直線コネクタ 63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4" name="テキスト ボックス 63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5" name="直線コネクタ 63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6" name="テキスト ボックス 63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0" name="直線コネクタ 639"/>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1"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2" name="直線コネクタ 641"/>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3"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4" name="直線コネクタ 643"/>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22265</xdr:rowOff>
    </xdr:from>
    <xdr:to>
      <xdr:col>23</xdr:col>
      <xdr:colOff>517525</xdr:colOff>
      <xdr:row>98</xdr:row>
      <xdr:rowOff>39050</xdr:rowOff>
    </xdr:to>
    <xdr:cxnSp macro="">
      <xdr:nvCxnSpPr>
        <xdr:cNvPr id="645" name="直線コネクタ 644"/>
        <xdr:cNvCxnSpPr/>
      </xdr:nvCxnSpPr>
      <xdr:spPr>
        <a:xfrm flipV="1">
          <a:off x="15481300" y="16824365"/>
          <a:ext cx="8382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6"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7" name="フローチャート : 判断 646"/>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39050</xdr:rowOff>
    </xdr:from>
    <xdr:to>
      <xdr:col>22</xdr:col>
      <xdr:colOff>365125</xdr:colOff>
      <xdr:row>98</xdr:row>
      <xdr:rowOff>162136</xdr:rowOff>
    </xdr:to>
    <xdr:cxnSp macro="">
      <xdr:nvCxnSpPr>
        <xdr:cNvPr id="648" name="直線コネクタ 647"/>
        <xdr:cNvCxnSpPr/>
      </xdr:nvCxnSpPr>
      <xdr:spPr>
        <a:xfrm flipV="1">
          <a:off x="14592300" y="16841150"/>
          <a:ext cx="889000" cy="12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9" name="フローチャート : 判断 648"/>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50" name="テキスト ボックス 649"/>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142215</xdr:rowOff>
    </xdr:from>
    <xdr:to>
      <xdr:col>21</xdr:col>
      <xdr:colOff>161925</xdr:colOff>
      <xdr:row>98</xdr:row>
      <xdr:rowOff>162136</xdr:rowOff>
    </xdr:to>
    <xdr:cxnSp macro="">
      <xdr:nvCxnSpPr>
        <xdr:cNvPr id="651" name="直線コネクタ 650"/>
        <xdr:cNvCxnSpPr/>
      </xdr:nvCxnSpPr>
      <xdr:spPr>
        <a:xfrm>
          <a:off x="13703300" y="16258515"/>
          <a:ext cx="889000" cy="70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2" name="フローチャート : 判断 651"/>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53" name="テキスト ボックス 652"/>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142215</xdr:rowOff>
    </xdr:from>
    <xdr:to>
      <xdr:col>19</xdr:col>
      <xdr:colOff>644525</xdr:colOff>
      <xdr:row>97</xdr:row>
      <xdr:rowOff>42252</xdr:rowOff>
    </xdr:to>
    <xdr:cxnSp macro="">
      <xdr:nvCxnSpPr>
        <xdr:cNvPr id="654" name="直線コネクタ 653"/>
        <xdr:cNvCxnSpPr/>
      </xdr:nvCxnSpPr>
      <xdr:spPr>
        <a:xfrm flipV="1">
          <a:off x="12814300" y="16258515"/>
          <a:ext cx="889000" cy="4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48242</xdr:rowOff>
    </xdr:from>
    <xdr:to>
      <xdr:col>20</xdr:col>
      <xdr:colOff>9525</xdr:colOff>
      <xdr:row>94</xdr:row>
      <xdr:rowOff>149842</xdr:rowOff>
    </xdr:to>
    <xdr:sp macro="" textlink="">
      <xdr:nvSpPr>
        <xdr:cNvPr id="655" name="フローチャート : 判断 654"/>
        <xdr:cNvSpPr/>
      </xdr:nvSpPr>
      <xdr:spPr>
        <a:xfrm>
          <a:off x="13652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166369</xdr:rowOff>
    </xdr:from>
    <xdr:ext cx="534377" cy="259045"/>
    <xdr:sp macro="" textlink="">
      <xdr:nvSpPr>
        <xdr:cNvPr id="656" name="テキスト ボックス 655"/>
        <xdr:cNvSpPr txBox="1"/>
      </xdr:nvSpPr>
      <xdr:spPr>
        <a:xfrm>
          <a:off x="13436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69731</xdr:rowOff>
    </xdr:from>
    <xdr:to>
      <xdr:col>18</xdr:col>
      <xdr:colOff>492125</xdr:colOff>
      <xdr:row>94</xdr:row>
      <xdr:rowOff>171331</xdr:rowOff>
    </xdr:to>
    <xdr:sp macro="" textlink="">
      <xdr:nvSpPr>
        <xdr:cNvPr id="657" name="フローチャート : 判断 656"/>
        <xdr:cNvSpPr/>
      </xdr:nvSpPr>
      <xdr:spPr>
        <a:xfrm>
          <a:off x="12763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16408</xdr:rowOff>
    </xdr:from>
    <xdr:ext cx="534377" cy="259045"/>
    <xdr:sp macro="" textlink="">
      <xdr:nvSpPr>
        <xdr:cNvPr id="658" name="テキスト ボックス 657"/>
        <xdr:cNvSpPr txBox="1"/>
      </xdr:nvSpPr>
      <xdr:spPr>
        <a:xfrm>
          <a:off x="12547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142915</xdr:rowOff>
    </xdr:from>
    <xdr:to>
      <xdr:col>23</xdr:col>
      <xdr:colOff>568325</xdr:colOff>
      <xdr:row>98</xdr:row>
      <xdr:rowOff>73065</xdr:rowOff>
    </xdr:to>
    <xdr:sp macro="" textlink="">
      <xdr:nvSpPr>
        <xdr:cNvPr id="664" name="円/楕円 663"/>
        <xdr:cNvSpPr/>
      </xdr:nvSpPr>
      <xdr:spPr>
        <a:xfrm>
          <a:off x="16268700" y="167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121342</xdr:rowOff>
    </xdr:from>
    <xdr:ext cx="469744" cy="259045"/>
    <xdr:sp macro="" textlink="">
      <xdr:nvSpPr>
        <xdr:cNvPr id="665" name="積立金該当値テキスト"/>
        <xdr:cNvSpPr txBox="1"/>
      </xdr:nvSpPr>
      <xdr:spPr>
        <a:xfrm>
          <a:off x="16370300" y="1675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159700</xdr:rowOff>
    </xdr:from>
    <xdr:to>
      <xdr:col>22</xdr:col>
      <xdr:colOff>415925</xdr:colOff>
      <xdr:row>98</xdr:row>
      <xdr:rowOff>89850</xdr:rowOff>
    </xdr:to>
    <xdr:sp macro="" textlink="">
      <xdr:nvSpPr>
        <xdr:cNvPr id="666" name="円/楕円 665"/>
        <xdr:cNvSpPr/>
      </xdr:nvSpPr>
      <xdr:spPr>
        <a:xfrm>
          <a:off x="15430500" y="167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80977</xdr:rowOff>
    </xdr:from>
    <xdr:ext cx="469744" cy="259045"/>
    <xdr:sp macro="" textlink="">
      <xdr:nvSpPr>
        <xdr:cNvPr id="667" name="テキスト ボックス 666"/>
        <xdr:cNvSpPr txBox="1"/>
      </xdr:nvSpPr>
      <xdr:spPr>
        <a:xfrm>
          <a:off x="15233727" y="1688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111336</xdr:rowOff>
    </xdr:from>
    <xdr:to>
      <xdr:col>21</xdr:col>
      <xdr:colOff>212725</xdr:colOff>
      <xdr:row>99</xdr:row>
      <xdr:rowOff>41486</xdr:rowOff>
    </xdr:to>
    <xdr:sp macro="" textlink="">
      <xdr:nvSpPr>
        <xdr:cNvPr id="668" name="円/楕円 667"/>
        <xdr:cNvSpPr/>
      </xdr:nvSpPr>
      <xdr:spPr>
        <a:xfrm>
          <a:off x="14541500" y="169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32613</xdr:rowOff>
    </xdr:from>
    <xdr:ext cx="469744" cy="259045"/>
    <xdr:sp macro="" textlink="">
      <xdr:nvSpPr>
        <xdr:cNvPr id="669" name="テキスト ボックス 668"/>
        <xdr:cNvSpPr txBox="1"/>
      </xdr:nvSpPr>
      <xdr:spPr>
        <a:xfrm>
          <a:off x="14357427" y="170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91415</xdr:rowOff>
    </xdr:from>
    <xdr:to>
      <xdr:col>20</xdr:col>
      <xdr:colOff>9525</xdr:colOff>
      <xdr:row>95</xdr:row>
      <xdr:rowOff>21565</xdr:rowOff>
    </xdr:to>
    <xdr:sp macro="" textlink="">
      <xdr:nvSpPr>
        <xdr:cNvPr id="670" name="円/楕円 669"/>
        <xdr:cNvSpPr/>
      </xdr:nvSpPr>
      <xdr:spPr>
        <a:xfrm>
          <a:off x="13652500" y="162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12692</xdr:rowOff>
    </xdr:from>
    <xdr:ext cx="534377" cy="259045"/>
    <xdr:sp macro="" textlink="">
      <xdr:nvSpPr>
        <xdr:cNvPr id="671" name="テキスト ボックス 670"/>
        <xdr:cNvSpPr txBox="1"/>
      </xdr:nvSpPr>
      <xdr:spPr>
        <a:xfrm>
          <a:off x="13436111" y="163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162902</xdr:rowOff>
    </xdr:from>
    <xdr:to>
      <xdr:col>18</xdr:col>
      <xdr:colOff>492125</xdr:colOff>
      <xdr:row>97</xdr:row>
      <xdr:rowOff>93052</xdr:rowOff>
    </xdr:to>
    <xdr:sp macro="" textlink="">
      <xdr:nvSpPr>
        <xdr:cNvPr id="672" name="円/楕円 671"/>
        <xdr:cNvSpPr/>
      </xdr:nvSpPr>
      <xdr:spPr>
        <a:xfrm>
          <a:off x="12763500" y="16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84179</xdr:rowOff>
    </xdr:from>
    <xdr:ext cx="534377" cy="259045"/>
    <xdr:sp macro="" textlink="">
      <xdr:nvSpPr>
        <xdr:cNvPr id="673" name="テキスト ボックス 672"/>
        <xdr:cNvSpPr txBox="1"/>
      </xdr:nvSpPr>
      <xdr:spPr>
        <a:xfrm>
          <a:off x="12547111" y="167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5" name="正方形/長方形 67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6" name="正方形/長方形 67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7" name="正方形/長方形 67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8" name="正方形/長方形 67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5" name="テキスト ボックス 68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9" name="テキスト ボックス 68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1" name="テキスト ボックス 69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5" name="直線コネクタ 694"/>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698"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699" name="直線コネクタ 698"/>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170942</xdr:rowOff>
    </xdr:from>
    <xdr:to>
      <xdr:col>32</xdr:col>
      <xdr:colOff>187325</xdr:colOff>
      <xdr:row>39</xdr:row>
      <xdr:rowOff>39878</xdr:rowOff>
    </xdr:to>
    <xdr:cxnSp macro="">
      <xdr:nvCxnSpPr>
        <xdr:cNvPr id="700" name="直線コネクタ 699"/>
        <xdr:cNvCxnSpPr/>
      </xdr:nvCxnSpPr>
      <xdr:spPr>
        <a:xfrm flipV="1">
          <a:off x="21323300" y="6686042"/>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701"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2" name="フローチャート : 判断 701"/>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39878</xdr:rowOff>
    </xdr:from>
    <xdr:to>
      <xdr:col>31</xdr:col>
      <xdr:colOff>34925</xdr:colOff>
      <xdr:row>39</xdr:row>
      <xdr:rowOff>39878</xdr:rowOff>
    </xdr:to>
    <xdr:cxnSp macro="">
      <xdr:nvCxnSpPr>
        <xdr:cNvPr id="703" name="直線コネクタ 702"/>
        <xdr:cNvCxnSpPr/>
      </xdr:nvCxnSpPr>
      <xdr:spPr>
        <a:xfrm>
          <a:off x="20434300" y="6726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4" name="フローチャート : 判断 703"/>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05" name="テキスト ボックス 704"/>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35306</xdr:rowOff>
    </xdr:from>
    <xdr:to>
      <xdr:col>29</xdr:col>
      <xdr:colOff>517525</xdr:colOff>
      <xdr:row>39</xdr:row>
      <xdr:rowOff>39878</xdr:rowOff>
    </xdr:to>
    <xdr:cxnSp macro="">
      <xdr:nvCxnSpPr>
        <xdr:cNvPr id="706" name="直線コネクタ 705"/>
        <xdr:cNvCxnSpPr/>
      </xdr:nvCxnSpPr>
      <xdr:spPr>
        <a:xfrm>
          <a:off x="19545300" y="6721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07" name="フローチャート : 判断 706"/>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137685</xdr:rowOff>
    </xdr:from>
    <xdr:ext cx="378565" cy="259045"/>
    <xdr:sp macro="" textlink="">
      <xdr:nvSpPr>
        <xdr:cNvPr id="708" name="テキスト ボックス 707"/>
        <xdr:cNvSpPr txBox="1"/>
      </xdr:nvSpPr>
      <xdr:spPr>
        <a:xfrm>
          <a:off x="20245017" y="63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35306</xdr:rowOff>
    </xdr:from>
    <xdr:to>
      <xdr:col>28</xdr:col>
      <xdr:colOff>314325</xdr:colOff>
      <xdr:row>39</xdr:row>
      <xdr:rowOff>35306</xdr:rowOff>
    </xdr:to>
    <xdr:cxnSp macro="">
      <xdr:nvCxnSpPr>
        <xdr:cNvPr id="709" name="直線コネクタ 708"/>
        <xdr:cNvCxnSpPr/>
      </xdr:nvCxnSpPr>
      <xdr:spPr>
        <a:xfrm>
          <a:off x="18656300" y="6721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98044</xdr:rowOff>
    </xdr:from>
    <xdr:to>
      <xdr:col>28</xdr:col>
      <xdr:colOff>365125</xdr:colOff>
      <xdr:row>37</xdr:row>
      <xdr:rowOff>28194</xdr:rowOff>
    </xdr:to>
    <xdr:sp macro="" textlink="">
      <xdr:nvSpPr>
        <xdr:cNvPr id="710" name="フローチャート : 判断 709"/>
        <xdr:cNvSpPr/>
      </xdr:nvSpPr>
      <xdr:spPr>
        <a:xfrm>
          <a:off x="19494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44721</xdr:rowOff>
    </xdr:from>
    <xdr:ext cx="378565" cy="259045"/>
    <xdr:sp macro="" textlink="">
      <xdr:nvSpPr>
        <xdr:cNvPr id="711" name="テキスト ボックス 710"/>
        <xdr:cNvSpPr txBox="1"/>
      </xdr:nvSpPr>
      <xdr:spPr>
        <a:xfrm>
          <a:off x="19356017" y="604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114046</xdr:rowOff>
    </xdr:from>
    <xdr:to>
      <xdr:col>27</xdr:col>
      <xdr:colOff>161925</xdr:colOff>
      <xdr:row>37</xdr:row>
      <xdr:rowOff>44196</xdr:rowOff>
    </xdr:to>
    <xdr:sp macro="" textlink="">
      <xdr:nvSpPr>
        <xdr:cNvPr id="712" name="フローチャート : 判断 711"/>
        <xdr:cNvSpPr/>
      </xdr:nvSpPr>
      <xdr:spPr>
        <a:xfrm>
          <a:off x="18605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60723</xdr:rowOff>
    </xdr:from>
    <xdr:ext cx="378565" cy="259045"/>
    <xdr:sp macro="" textlink="">
      <xdr:nvSpPr>
        <xdr:cNvPr id="713" name="テキスト ボックス 712"/>
        <xdr:cNvSpPr txBox="1"/>
      </xdr:nvSpPr>
      <xdr:spPr>
        <a:xfrm>
          <a:off x="18467017" y="60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120142</xdr:rowOff>
    </xdr:from>
    <xdr:to>
      <xdr:col>32</xdr:col>
      <xdr:colOff>238125</xdr:colOff>
      <xdr:row>39</xdr:row>
      <xdr:rowOff>50292</xdr:rowOff>
    </xdr:to>
    <xdr:sp macro="" textlink="">
      <xdr:nvSpPr>
        <xdr:cNvPr id="719" name="円/楕円 718"/>
        <xdr:cNvSpPr/>
      </xdr:nvSpPr>
      <xdr:spPr>
        <a:xfrm>
          <a:off x="221107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35069</xdr:rowOff>
    </xdr:from>
    <xdr:ext cx="313932" cy="259045"/>
    <xdr:sp macro="" textlink="">
      <xdr:nvSpPr>
        <xdr:cNvPr id="720" name="投資及び出資金該当値テキスト"/>
        <xdr:cNvSpPr txBox="1"/>
      </xdr:nvSpPr>
      <xdr:spPr>
        <a:xfrm>
          <a:off x="22212300" y="6550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160528</xdr:rowOff>
    </xdr:from>
    <xdr:to>
      <xdr:col>31</xdr:col>
      <xdr:colOff>85725</xdr:colOff>
      <xdr:row>39</xdr:row>
      <xdr:rowOff>90678</xdr:rowOff>
    </xdr:to>
    <xdr:sp macro="" textlink="">
      <xdr:nvSpPr>
        <xdr:cNvPr id="721" name="円/楕円 720"/>
        <xdr:cNvSpPr/>
      </xdr:nvSpPr>
      <xdr:spPr>
        <a:xfrm>
          <a:off x="21272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81805</xdr:rowOff>
    </xdr:from>
    <xdr:ext cx="249299" cy="259045"/>
    <xdr:sp macro="" textlink="">
      <xdr:nvSpPr>
        <xdr:cNvPr id="722" name="テキスト ボックス 721"/>
        <xdr:cNvSpPr txBox="1"/>
      </xdr:nvSpPr>
      <xdr:spPr>
        <a:xfrm>
          <a:off x="21185949"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160528</xdr:rowOff>
    </xdr:from>
    <xdr:to>
      <xdr:col>29</xdr:col>
      <xdr:colOff>568325</xdr:colOff>
      <xdr:row>39</xdr:row>
      <xdr:rowOff>90678</xdr:rowOff>
    </xdr:to>
    <xdr:sp macro="" textlink="">
      <xdr:nvSpPr>
        <xdr:cNvPr id="723" name="円/楕円 722"/>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81805</xdr:rowOff>
    </xdr:from>
    <xdr:ext cx="249299" cy="259045"/>
    <xdr:sp macro="" textlink="">
      <xdr:nvSpPr>
        <xdr:cNvPr id="724" name="テキスト ボックス 723"/>
        <xdr:cNvSpPr txBox="1"/>
      </xdr:nvSpPr>
      <xdr:spPr>
        <a:xfrm>
          <a:off x="20309649"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155956</xdr:rowOff>
    </xdr:from>
    <xdr:to>
      <xdr:col>28</xdr:col>
      <xdr:colOff>365125</xdr:colOff>
      <xdr:row>39</xdr:row>
      <xdr:rowOff>86106</xdr:rowOff>
    </xdr:to>
    <xdr:sp macro="" textlink="">
      <xdr:nvSpPr>
        <xdr:cNvPr id="725" name="円/楕円 724"/>
        <xdr:cNvSpPr/>
      </xdr:nvSpPr>
      <xdr:spPr>
        <a:xfrm>
          <a:off x="19494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77233</xdr:rowOff>
    </xdr:from>
    <xdr:ext cx="313932" cy="259045"/>
    <xdr:sp macro="" textlink="">
      <xdr:nvSpPr>
        <xdr:cNvPr id="726" name="テキスト ボックス 725"/>
        <xdr:cNvSpPr txBox="1"/>
      </xdr:nvSpPr>
      <xdr:spPr>
        <a:xfrm>
          <a:off x="19388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155956</xdr:rowOff>
    </xdr:from>
    <xdr:to>
      <xdr:col>27</xdr:col>
      <xdr:colOff>161925</xdr:colOff>
      <xdr:row>39</xdr:row>
      <xdr:rowOff>86106</xdr:rowOff>
    </xdr:to>
    <xdr:sp macro="" textlink="">
      <xdr:nvSpPr>
        <xdr:cNvPr id="727" name="円/楕円 726"/>
        <xdr:cNvSpPr/>
      </xdr:nvSpPr>
      <xdr:spPr>
        <a:xfrm>
          <a:off x="18605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77233</xdr:rowOff>
    </xdr:from>
    <xdr:ext cx="313932" cy="259045"/>
    <xdr:sp macro="" textlink="">
      <xdr:nvSpPr>
        <xdr:cNvPr id="728" name="テキスト ボックス 727"/>
        <xdr:cNvSpPr txBox="1"/>
      </xdr:nvSpPr>
      <xdr:spPr>
        <a:xfrm>
          <a:off x="18499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0" name="正方形/長方形 72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1" name="正方形/長方形 73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2" name="正方形/長方形 73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3" name="正方形/長方形 73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0" name="テキスト ボックス 73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6" name="テキスト ボックス 74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8" name="テキスト ボックス 74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0" name="直線コネクタ 749"/>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1"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2" name="直線コネクタ 751"/>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3"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4" name="直線コネクタ 753"/>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25819</xdr:rowOff>
    </xdr:from>
    <xdr:to>
      <xdr:col>32</xdr:col>
      <xdr:colOff>187325</xdr:colOff>
      <xdr:row>54</xdr:row>
      <xdr:rowOff>39332</xdr:rowOff>
    </xdr:to>
    <xdr:cxnSp macro="">
      <xdr:nvCxnSpPr>
        <xdr:cNvPr id="755" name="直線コネクタ 754"/>
        <xdr:cNvCxnSpPr/>
      </xdr:nvCxnSpPr>
      <xdr:spPr>
        <a:xfrm>
          <a:off x="21323300" y="9284119"/>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143501</xdr:rowOff>
    </xdr:from>
    <xdr:ext cx="534377" cy="259045"/>
    <xdr:sp macro="" textlink="">
      <xdr:nvSpPr>
        <xdr:cNvPr id="756" name="貸付金平均値テキスト"/>
        <xdr:cNvSpPr txBox="1"/>
      </xdr:nvSpPr>
      <xdr:spPr>
        <a:xfrm>
          <a:off x="22212300" y="95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7" name="フローチャート : 判断 756"/>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12446</xdr:rowOff>
    </xdr:from>
    <xdr:to>
      <xdr:col>31</xdr:col>
      <xdr:colOff>34925</xdr:colOff>
      <xdr:row>54</xdr:row>
      <xdr:rowOff>25819</xdr:rowOff>
    </xdr:to>
    <xdr:cxnSp macro="">
      <xdr:nvCxnSpPr>
        <xdr:cNvPr id="758" name="直線コネクタ 757"/>
        <xdr:cNvCxnSpPr/>
      </xdr:nvCxnSpPr>
      <xdr:spPr>
        <a:xfrm>
          <a:off x="20434300" y="927074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9" name="フローチャート : 判断 758"/>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149356</xdr:rowOff>
    </xdr:from>
    <xdr:ext cx="534377" cy="259045"/>
    <xdr:sp macro="" textlink="">
      <xdr:nvSpPr>
        <xdr:cNvPr id="760" name="テキスト ボックス 759"/>
        <xdr:cNvSpPr txBox="1"/>
      </xdr:nvSpPr>
      <xdr:spPr>
        <a:xfrm>
          <a:off x="210434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103683</xdr:rowOff>
    </xdr:from>
    <xdr:to>
      <xdr:col>29</xdr:col>
      <xdr:colOff>517525</xdr:colOff>
      <xdr:row>54</xdr:row>
      <xdr:rowOff>12446</xdr:rowOff>
    </xdr:to>
    <xdr:cxnSp macro="">
      <xdr:nvCxnSpPr>
        <xdr:cNvPr id="761" name="直線コネクタ 760"/>
        <xdr:cNvCxnSpPr/>
      </xdr:nvCxnSpPr>
      <xdr:spPr>
        <a:xfrm>
          <a:off x="19545300" y="9190533"/>
          <a:ext cx="889000" cy="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2" name="フローチャート : 判断 761"/>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115384</xdr:rowOff>
    </xdr:from>
    <xdr:ext cx="534377" cy="259045"/>
    <xdr:sp macro="" textlink="">
      <xdr:nvSpPr>
        <xdr:cNvPr id="763" name="テキスト ボックス 762"/>
        <xdr:cNvSpPr txBox="1"/>
      </xdr:nvSpPr>
      <xdr:spPr>
        <a:xfrm>
          <a:off x="201671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103683</xdr:rowOff>
    </xdr:from>
    <xdr:to>
      <xdr:col>28</xdr:col>
      <xdr:colOff>314325</xdr:colOff>
      <xdr:row>53</xdr:row>
      <xdr:rowOff>114173</xdr:rowOff>
    </xdr:to>
    <xdr:cxnSp macro="">
      <xdr:nvCxnSpPr>
        <xdr:cNvPr id="764" name="直線コネクタ 763"/>
        <xdr:cNvCxnSpPr/>
      </xdr:nvCxnSpPr>
      <xdr:spPr>
        <a:xfrm flipV="1">
          <a:off x="18656300" y="9190533"/>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21869</xdr:rowOff>
    </xdr:from>
    <xdr:to>
      <xdr:col>28</xdr:col>
      <xdr:colOff>365125</xdr:colOff>
      <xdr:row>56</xdr:row>
      <xdr:rowOff>123469</xdr:rowOff>
    </xdr:to>
    <xdr:sp macro="" textlink="">
      <xdr:nvSpPr>
        <xdr:cNvPr id="765" name="フローチャート : 判断 764"/>
        <xdr:cNvSpPr/>
      </xdr:nvSpPr>
      <xdr:spPr>
        <a:xfrm>
          <a:off x="19494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114596</xdr:rowOff>
    </xdr:from>
    <xdr:ext cx="534377" cy="259045"/>
    <xdr:sp macro="" textlink="">
      <xdr:nvSpPr>
        <xdr:cNvPr id="766" name="テキスト ボックス 765"/>
        <xdr:cNvSpPr txBox="1"/>
      </xdr:nvSpPr>
      <xdr:spPr>
        <a:xfrm>
          <a:off x="19278111" y="97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85116</xdr:rowOff>
    </xdr:from>
    <xdr:to>
      <xdr:col>27</xdr:col>
      <xdr:colOff>161925</xdr:colOff>
      <xdr:row>56</xdr:row>
      <xdr:rowOff>15266</xdr:rowOff>
    </xdr:to>
    <xdr:sp macro="" textlink="">
      <xdr:nvSpPr>
        <xdr:cNvPr id="767" name="フローチャート : 判断 766"/>
        <xdr:cNvSpPr/>
      </xdr:nvSpPr>
      <xdr:spPr>
        <a:xfrm>
          <a:off x="18605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6393</xdr:rowOff>
    </xdr:from>
    <xdr:ext cx="534377" cy="259045"/>
    <xdr:sp macro="" textlink="">
      <xdr:nvSpPr>
        <xdr:cNvPr id="768" name="テキスト ボックス 767"/>
        <xdr:cNvSpPr txBox="1"/>
      </xdr:nvSpPr>
      <xdr:spPr>
        <a:xfrm>
          <a:off x="18389111" y="96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159982</xdr:rowOff>
    </xdr:from>
    <xdr:to>
      <xdr:col>32</xdr:col>
      <xdr:colOff>238125</xdr:colOff>
      <xdr:row>54</xdr:row>
      <xdr:rowOff>90132</xdr:rowOff>
    </xdr:to>
    <xdr:sp macro="" textlink="">
      <xdr:nvSpPr>
        <xdr:cNvPr id="774" name="円/楕円 773"/>
        <xdr:cNvSpPr/>
      </xdr:nvSpPr>
      <xdr:spPr>
        <a:xfrm>
          <a:off x="22110700" y="92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11409</xdr:rowOff>
    </xdr:from>
    <xdr:ext cx="534377" cy="259045"/>
    <xdr:sp macro="" textlink="">
      <xdr:nvSpPr>
        <xdr:cNvPr id="775" name="貸付金該当値テキスト"/>
        <xdr:cNvSpPr txBox="1"/>
      </xdr:nvSpPr>
      <xdr:spPr>
        <a:xfrm>
          <a:off x="22212300" y="909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67,903</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146469</xdr:rowOff>
    </xdr:from>
    <xdr:to>
      <xdr:col>31</xdr:col>
      <xdr:colOff>85725</xdr:colOff>
      <xdr:row>54</xdr:row>
      <xdr:rowOff>76619</xdr:rowOff>
    </xdr:to>
    <xdr:sp macro="" textlink="">
      <xdr:nvSpPr>
        <xdr:cNvPr id="776" name="円/楕円 775"/>
        <xdr:cNvSpPr/>
      </xdr:nvSpPr>
      <xdr:spPr>
        <a:xfrm>
          <a:off x="21272500" y="92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93146</xdr:rowOff>
    </xdr:from>
    <xdr:ext cx="534377" cy="259045"/>
    <xdr:sp macro="" textlink="">
      <xdr:nvSpPr>
        <xdr:cNvPr id="777" name="テキスト ボックス 776"/>
        <xdr:cNvSpPr txBox="1"/>
      </xdr:nvSpPr>
      <xdr:spPr>
        <a:xfrm>
          <a:off x="21043411" y="90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68,967</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133096</xdr:rowOff>
    </xdr:from>
    <xdr:to>
      <xdr:col>29</xdr:col>
      <xdr:colOff>568325</xdr:colOff>
      <xdr:row>54</xdr:row>
      <xdr:rowOff>63246</xdr:rowOff>
    </xdr:to>
    <xdr:sp macro="" textlink="">
      <xdr:nvSpPr>
        <xdr:cNvPr id="778" name="円/楕円 777"/>
        <xdr:cNvSpPr/>
      </xdr:nvSpPr>
      <xdr:spPr>
        <a:xfrm>
          <a:off x="20383500" y="92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79773</xdr:rowOff>
    </xdr:from>
    <xdr:ext cx="534377" cy="259045"/>
    <xdr:sp macro="" textlink="">
      <xdr:nvSpPr>
        <xdr:cNvPr id="779" name="テキスト ボックス 778"/>
        <xdr:cNvSpPr txBox="1"/>
      </xdr:nvSpPr>
      <xdr:spPr>
        <a:xfrm>
          <a:off x="20167111" y="89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70,020</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52883</xdr:rowOff>
    </xdr:from>
    <xdr:to>
      <xdr:col>28</xdr:col>
      <xdr:colOff>365125</xdr:colOff>
      <xdr:row>53</xdr:row>
      <xdr:rowOff>154483</xdr:rowOff>
    </xdr:to>
    <xdr:sp macro="" textlink="">
      <xdr:nvSpPr>
        <xdr:cNvPr id="780" name="円/楕円 779"/>
        <xdr:cNvSpPr/>
      </xdr:nvSpPr>
      <xdr:spPr>
        <a:xfrm>
          <a:off x="19494500" y="91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171010</xdr:rowOff>
    </xdr:from>
    <xdr:ext cx="534377" cy="259045"/>
    <xdr:sp macro="" textlink="">
      <xdr:nvSpPr>
        <xdr:cNvPr id="781" name="テキスト ボックス 780"/>
        <xdr:cNvSpPr txBox="1"/>
      </xdr:nvSpPr>
      <xdr:spPr>
        <a:xfrm>
          <a:off x="19278111" y="89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76,336</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63373</xdr:rowOff>
    </xdr:from>
    <xdr:to>
      <xdr:col>27</xdr:col>
      <xdr:colOff>161925</xdr:colOff>
      <xdr:row>53</xdr:row>
      <xdr:rowOff>164973</xdr:rowOff>
    </xdr:to>
    <xdr:sp macro="" textlink="">
      <xdr:nvSpPr>
        <xdr:cNvPr id="782" name="円/楕円 781"/>
        <xdr:cNvSpPr/>
      </xdr:nvSpPr>
      <xdr:spPr>
        <a:xfrm>
          <a:off x="18605500" y="91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10050</xdr:rowOff>
    </xdr:from>
    <xdr:ext cx="534377" cy="259045"/>
    <xdr:sp macro="" textlink="">
      <xdr:nvSpPr>
        <xdr:cNvPr id="783" name="テキスト ボックス 782"/>
        <xdr:cNvSpPr txBox="1"/>
      </xdr:nvSpPr>
      <xdr:spPr>
        <a:xfrm>
          <a:off x="18389111" y="89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5" name="正方形/長方形 78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6" name="正方形/長方形 78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7" name="正方形/長方形 78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8" name="正方形/長方形 78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3" name="テキスト ボックス 79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3" name="直線コネクタ 802"/>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4"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5" name="直線コネクタ 804"/>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6"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7" name="直線コネクタ 806"/>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156617</xdr:rowOff>
    </xdr:from>
    <xdr:to>
      <xdr:col>32</xdr:col>
      <xdr:colOff>187325</xdr:colOff>
      <xdr:row>76</xdr:row>
      <xdr:rowOff>59689</xdr:rowOff>
    </xdr:to>
    <xdr:cxnSp macro="">
      <xdr:nvCxnSpPr>
        <xdr:cNvPr id="808" name="直線コネクタ 807"/>
        <xdr:cNvCxnSpPr/>
      </xdr:nvCxnSpPr>
      <xdr:spPr>
        <a:xfrm>
          <a:off x="21323300" y="13015367"/>
          <a:ext cx="838200" cy="7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09" name="繰出金平均値テキスト"/>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0" name="フローチャート : 判断 809"/>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86208</xdr:rowOff>
    </xdr:from>
    <xdr:to>
      <xdr:col>31</xdr:col>
      <xdr:colOff>34925</xdr:colOff>
      <xdr:row>75</xdr:row>
      <xdr:rowOff>156617</xdr:rowOff>
    </xdr:to>
    <xdr:cxnSp macro="">
      <xdr:nvCxnSpPr>
        <xdr:cNvPr id="811" name="直線コネクタ 810"/>
        <xdr:cNvCxnSpPr/>
      </xdr:nvCxnSpPr>
      <xdr:spPr>
        <a:xfrm>
          <a:off x="20434300" y="12944958"/>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2" name="フローチャート : 判断 811"/>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13" name="テキスト ボックス 812"/>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86208</xdr:rowOff>
    </xdr:from>
    <xdr:to>
      <xdr:col>29</xdr:col>
      <xdr:colOff>517525</xdr:colOff>
      <xdr:row>75</xdr:row>
      <xdr:rowOff>153873</xdr:rowOff>
    </xdr:to>
    <xdr:cxnSp macro="">
      <xdr:nvCxnSpPr>
        <xdr:cNvPr id="814" name="直線コネクタ 813"/>
        <xdr:cNvCxnSpPr/>
      </xdr:nvCxnSpPr>
      <xdr:spPr>
        <a:xfrm flipV="1">
          <a:off x="19545300" y="12944958"/>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5" name="フローチャート : 判断 814"/>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138650</xdr:rowOff>
    </xdr:from>
    <xdr:ext cx="378565" cy="259045"/>
    <xdr:sp macro="" textlink="">
      <xdr:nvSpPr>
        <xdr:cNvPr id="816" name="テキスト ボックス 815"/>
        <xdr:cNvSpPr txBox="1"/>
      </xdr:nvSpPr>
      <xdr:spPr>
        <a:xfrm>
          <a:off x="20245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146101</xdr:rowOff>
    </xdr:from>
    <xdr:to>
      <xdr:col>28</xdr:col>
      <xdr:colOff>314325</xdr:colOff>
      <xdr:row>75</xdr:row>
      <xdr:rowOff>153873</xdr:rowOff>
    </xdr:to>
    <xdr:cxnSp macro="">
      <xdr:nvCxnSpPr>
        <xdr:cNvPr id="817" name="直線コネクタ 816"/>
        <xdr:cNvCxnSpPr/>
      </xdr:nvCxnSpPr>
      <xdr:spPr>
        <a:xfrm>
          <a:off x="18656300" y="1300485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119532</xdr:rowOff>
    </xdr:from>
    <xdr:to>
      <xdr:col>28</xdr:col>
      <xdr:colOff>365125</xdr:colOff>
      <xdr:row>75</xdr:row>
      <xdr:rowOff>49682</xdr:rowOff>
    </xdr:to>
    <xdr:sp macro="" textlink="">
      <xdr:nvSpPr>
        <xdr:cNvPr id="818" name="フローチャート : 判断 817"/>
        <xdr:cNvSpPr/>
      </xdr:nvSpPr>
      <xdr:spPr>
        <a:xfrm>
          <a:off x="19494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66209</xdr:rowOff>
    </xdr:from>
    <xdr:ext cx="469744" cy="259045"/>
    <xdr:sp macro="" textlink="">
      <xdr:nvSpPr>
        <xdr:cNvPr id="819" name="テキスト ボックス 818"/>
        <xdr:cNvSpPr txBox="1"/>
      </xdr:nvSpPr>
      <xdr:spPr>
        <a:xfrm>
          <a:off x="19310427"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67869</xdr:rowOff>
    </xdr:from>
    <xdr:to>
      <xdr:col>27</xdr:col>
      <xdr:colOff>161925</xdr:colOff>
      <xdr:row>73</xdr:row>
      <xdr:rowOff>169469</xdr:rowOff>
    </xdr:to>
    <xdr:sp macro="" textlink="">
      <xdr:nvSpPr>
        <xdr:cNvPr id="820" name="フローチャート : 判断 819"/>
        <xdr:cNvSpPr/>
      </xdr:nvSpPr>
      <xdr:spPr>
        <a:xfrm>
          <a:off x="18605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14546</xdr:rowOff>
    </xdr:from>
    <xdr:ext cx="469744" cy="259045"/>
    <xdr:sp macro="" textlink="">
      <xdr:nvSpPr>
        <xdr:cNvPr id="821" name="テキスト ボックス 820"/>
        <xdr:cNvSpPr txBox="1"/>
      </xdr:nvSpPr>
      <xdr:spPr>
        <a:xfrm>
          <a:off x="18421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8889</xdr:rowOff>
    </xdr:from>
    <xdr:to>
      <xdr:col>32</xdr:col>
      <xdr:colOff>238125</xdr:colOff>
      <xdr:row>76</xdr:row>
      <xdr:rowOff>110489</xdr:rowOff>
    </xdr:to>
    <xdr:sp macro="" textlink="">
      <xdr:nvSpPr>
        <xdr:cNvPr id="827" name="円/楕円 826"/>
        <xdr:cNvSpPr/>
      </xdr:nvSpPr>
      <xdr:spPr>
        <a:xfrm>
          <a:off x="221107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158766</xdr:rowOff>
    </xdr:from>
    <xdr:ext cx="378565" cy="259045"/>
    <xdr:sp macro="" textlink="">
      <xdr:nvSpPr>
        <xdr:cNvPr id="828" name="繰出金該当値テキスト"/>
        <xdr:cNvSpPr txBox="1"/>
      </xdr:nvSpPr>
      <xdr:spPr>
        <a:xfrm>
          <a:off x="22212300" y="1301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105816</xdr:rowOff>
    </xdr:from>
    <xdr:to>
      <xdr:col>31</xdr:col>
      <xdr:colOff>85725</xdr:colOff>
      <xdr:row>76</xdr:row>
      <xdr:rowOff>35967</xdr:rowOff>
    </xdr:to>
    <xdr:sp macro="" textlink="">
      <xdr:nvSpPr>
        <xdr:cNvPr id="829" name="円/楕円 828"/>
        <xdr:cNvSpPr/>
      </xdr:nvSpPr>
      <xdr:spPr>
        <a:xfrm>
          <a:off x="212725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27094</xdr:rowOff>
    </xdr:from>
    <xdr:ext cx="469744" cy="259045"/>
    <xdr:sp macro="" textlink="">
      <xdr:nvSpPr>
        <xdr:cNvPr id="830" name="テキスト ボックス 829"/>
        <xdr:cNvSpPr txBox="1"/>
      </xdr:nvSpPr>
      <xdr:spPr>
        <a:xfrm>
          <a:off x="21075727" y="130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35408</xdr:rowOff>
    </xdr:from>
    <xdr:to>
      <xdr:col>29</xdr:col>
      <xdr:colOff>568325</xdr:colOff>
      <xdr:row>75</xdr:row>
      <xdr:rowOff>137008</xdr:rowOff>
    </xdr:to>
    <xdr:sp macro="" textlink="">
      <xdr:nvSpPr>
        <xdr:cNvPr id="831" name="円/楕円 830"/>
        <xdr:cNvSpPr/>
      </xdr:nvSpPr>
      <xdr:spPr>
        <a:xfrm>
          <a:off x="20383500" y="12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153535</xdr:rowOff>
    </xdr:from>
    <xdr:ext cx="469744" cy="259045"/>
    <xdr:sp macro="" textlink="">
      <xdr:nvSpPr>
        <xdr:cNvPr id="832" name="テキスト ボックス 831"/>
        <xdr:cNvSpPr txBox="1"/>
      </xdr:nvSpPr>
      <xdr:spPr>
        <a:xfrm>
          <a:off x="20199427" y="1266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103074</xdr:rowOff>
    </xdr:from>
    <xdr:to>
      <xdr:col>28</xdr:col>
      <xdr:colOff>365125</xdr:colOff>
      <xdr:row>76</xdr:row>
      <xdr:rowOff>33223</xdr:rowOff>
    </xdr:to>
    <xdr:sp macro="" textlink="">
      <xdr:nvSpPr>
        <xdr:cNvPr id="833" name="円/楕円 832"/>
        <xdr:cNvSpPr/>
      </xdr:nvSpPr>
      <xdr:spPr>
        <a:xfrm>
          <a:off x="19494500" y="12961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24350</xdr:rowOff>
    </xdr:from>
    <xdr:ext cx="469744" cy="259045"/>
    <xdr:sp macro="" textlink="">
      <xdr:nvSpPr>
        <xdr:cNvPr id="834" name="テキスト ボックス 833"/>
        <xdr:cNvSpPr txBox="1"/>
      </xdr:nvSpPr>
      <xdr:spPr>
        <a:xfrm>
          <a:off x="19310427" y="130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95301</xdr:rowOff>
    </xdr:from>
    <xdr:to>
      <xdr:col>27</xdr:col>
      <xdr:colOff>161925</xdr:colOff>
      <xdr:row>76</xdr:row>
      <xdr:rowOff>25451</xdr:rowOff>
    </xdr:to>
    <xdr:sp macro="" textlink="">
      <xdr:nvSpPr>
        <xdr:cNvPr id="835" name="円/楕円 834"/>
        <xdr:cNvSpPr/>
      </xdr:nvSpPr>
      <xdr:spPr>
        <a:xfrm>
          <a:off x="186055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16578</xdr:rowOff>
    </xdr:from>
    <xdr:ext cx="469744" cy="259045"/>
    <xdr:sp macro="" textlink="">
      <xdr:nvSpPr>
        <xdr:cNvPr id="836" name="テキスト ボックス 835"/>
        <xdr:cNvSpPr txBox="1"/>
      </xdr:nvSpPr>
      <xdr:spPr>
        <a:xfrm>
          <a:off x="18421427" y="1304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平成２８年度の歳出決算総額は、住民一人当たり５３８千円となっており、前年度と比べ１５千円の減となっている。</a:t>
          </a:r>
        </a:p>
        <a:p>
          <a:r>
            <a:rPr kumimoji="1" lang="ja-JP" altLang="en-US" sz="1300">
              <a:latin typeface="ＭＳ Ｐゴシック"/>
            </a:rPr>
            <a:t>　住民一人当たりの補助費等は、紀の国わかやま国体・大会開催経費の減等により７，１４８円の減となった。また、普通建設事業費については、京奈和自動車道開通による事業費の減等により３，１９７円の減となった。</a:t>
          </a:r>
        </a:p>
        <a:p>
          <a:r>
            <a:rPr kumimoji="1" lang="ja-JP" altLang="en-US" sz="1300">
              <a:latin typeface="ＭＳ Ｐゴシック"/>
            </a:rPr>
            <a:t>　今後、社会保障関係費や公債費の増加が見込まれる中、南海トラフ巨大地震等への対策、少子化対策、老朽化する公共施設等の大規模修繕などの財政需要が見込まれるため、引き続き行財政改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984,689
978,540
4,724.71
541,231,559
529,380,339
3,682,343
297,018,144
1,020,121,909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193.9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11684</xdr:rowOff>
    </xdr:from>
    <xdr:to>
      <xdr:col>6</xdr:col>
      <xdr:colOff>511175</xdr:colOff>
      <xdr:row>33</xdr:row>
      <xdr:rowOff>77978</xdr:rowOff>
    </xdr:to>
    <xdr:cxnSp macro="">
      <xdr:nvCxnSpPr>
        <xdr:cNvPr id="59" name="直線コネクタ 58"/>
        <xdr:cNvCxnSpPr/>
      </xdr:nvCxnSpPr>
      <xdr:spPr>
        <a:xfrm flipV="1">
          <a:off x="3797300" y="566953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126763</xdr:rowOff>
    </xdr:from>
    <xdr:ext cx="378565" cy="259045"/>
    <xdr:sp macro="" textlink="">
      <xdr:nvSpPr>
        <xdr:cNvPr id="60" name="議会費平均値テキスト"/>
        <xdr:cNvSpPr txBox="1"/>
      </xdr:nvSpPr>
      <xdr:spPr>
        <a:xfrm>
          <a:off x="4686300" y="6127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77978</xdr:rowOff>
    </xdr:from>
    <xdr:to>
      <xdr:col>5</xdr:col>
      <xdr:colOff>358775</xdr:colOff>
      <xdr:row>33</xdr:row>
      <xdr:rowOff>112268</xdr:rowOff>
    </xdr:to>
    <xdr:cxnSp macro="">
      <xdr:nvCxnSpPr>
        <xdr:cNvPr id="62" name="直線コネクタ 61"/>
        <xdr:cNvCxnSpPr/>
      </xdr:nvCxnSpPr>
      <xdr:spPr>
        <a:xfrm flipV="1">
          <a:off x="2908300" y="57358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145051</xdr:rowOff>
    </xdr:from>
    <xdr:ext cx="378565" cy="259045"/>
    <xdr:sp macro="" textlink="">
      <xdr:nvSpPr>
        <xdr:cNvPr id="64" name="テキスト ボックス 63"/>
        <xdr:cNvSpPr txBox="1"/>
      </xdr:nvSpPr>
      <xdr:spPr>
        <a:xfrm>
          <a:off x="35953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112268</xdr:rowOff>
    </xdr:from>
    <xdr:to>
      <xdr:col>4</xdr:col>
      <xdr:colOff>155575</xdr:colOff>
      <xdr:row>34</xdr:row>
      <xdr:rowOff>48260</xdr:rowOff>
    </xdr:to>
    <xdr:cxnSp macro="">
      <xdr:nvCxnSpPr>
        <xdr:cNvPr id="65" name="直線コネクタ 64"/>
        <xdr:cNvCxnSpPr/>
      </xdr:nvCxnSpPr>
      <xdr:spPr>
        <a:xfrm flipV="1">
          <a:off x="2019300" y="577011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14749</xdr:rowOff>
    </xdr:from>
    <xdr:ext cx="378565" cy="259045"/>
    <xdr:sp macro="" textlink="">
      <xdr:nvSpPr>
        <xdr:cNvPr id="67" name="テキスト ボックス 66"/>
        <xdr:cNvSpPr txBox="1"/>
      </xdr:nvSpPr>
      <xdr:spPr>
        <a:xfrm>
          <a:off x="2719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167132</xdr:rowOff>
    </xdr:from>
    <xdr:to>
      <xdr:col>2</xdr:col>
      <xdr:colOff>638175</xdr:colOff>
      <xdr:row>34</xdr:row>
      <xdr:rowOff>48260</xdr:rowOff>
    </xdr:to>
    <xdr:cxnSp macro="">
      <xdr:nvCxnSpPr>
        <xdr:cNvPr id="68" name="直線コネクタ 67"/>
        <xdr:cNvCxnSpPr/>
      </xdr:nvCxnSpPr>
      <xdr:spPr>
        <a:xfrm>
          <a:off x="1130300" y="582498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79756</xdr:rowOff>
    </xdr:from>
    <xdr:to>
      <xdr:col>3</xdr:col>
      <xdr:colOff>3175</xdr:colOff>
      <xdr:row>36</xdr:row>
      <xdr:rowOff>9906</xdr:rowOff>
    </xdr:to>
    <xdr:sp macro="" textlink="">
      <xdr:nvSpPr>
        <xdr:cNvPr id="69" name="フローチャート : 判断 68"/>
        <xdr:cNvSpPr/>
      </xdr:nvSpPr>
      <xdr:spPr>
        <a:xfrm>
          <a:off x="1968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1033</xdr:rowOff>
    </xdr:from>
    <xdr:ext cx="469744" cy="259045"/>
    <xdr:sp macro="" textlink="">
      <xdr:nvSpPr>
        <xdr:cNvPr id="70" name="テキスト ボックス 69"/>
        <xdr:cNvSpPr txBox="1"/>
      </xdr:nvSpPr>
      <xdr:spPr>
        <a:xfrm>
          <a:off x="1784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6604</xdr:rowOff>
    </xdr:from>
    <xdr:to>
      <xdr:col>1</xdr:col>
      <xdr:colOff>485775</xdr:colOff>
      <xdr:row>35</xdr:row>
      <xdr:rowOff>108204</xdr:rowOff>
    </xdr:to>
    <xdr:sp macro="" textlink="">
      <xdr:nvSpPr>
        <xdr:cNvPr id="71" name="フローチャート : 判断 70"/>
        <xdr:cNvSpPr/>
      </xdr:nvSpPr>
      <xdr:spPr>
        <a:xfrm>
          <a:off x="10795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99331</xdr:rowOff>
    </xdr:from>
    <xdr:ext cx="469744" cy="259045"/>
    <xdr:sp macro="" textlink="">
      <xdr:nvSpPr>
        <xdr:cNvPr id="72" name="テキスト ボックス 71"/>
        <xdr:cNvSpPr txBox="1"/>
      </xdr:nvSpPr>
      <xdr:spPr>
        <a:xfrm>
          <a:off x="895427" y="61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132334</xdr:rowOff>
    </xdr:from>
    <xdr:to>
      <xdr:col>6</xdr:col>
      <xdr:colOff>561975</xdr:colOff>
      <xdr:row>33</xdr:row>
      <xdr:rowOff>62484</xdr:rowOff>
    </xdr:to>
    <xdr:sp macro="" textlink="">
      <xdr:nvSpPr>
        <xdr:cNvPr id="78" name="円/楕円 77"/>
        <xdr:cNvSpPr/>
      </xdr:nvSpPr>
      <xdr:spPr>
        <a:xfrm>
          <a:off x="45847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47261</xdr:rowOff>
    </xdr:from>
    <xdr:ext cx="469744" cy="259045"/>
    <xdr:sp macro="" textlink="">
      <xdr:nvSpPr>
        <xdr:cNvPr id="79" name="議会費該当値テキスト"/>
        <xdr:cNvSpPr txBox="1"/>
      </xdr:nvSpPr>
      <xdr:spPr>
        <a:xfrm>
          <a:off x="4686300" y="55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27178</xdr:rowOff>
    </xdr:from>
    <xdr:to>
      <xdr:col>5</xdr:col>
      <xdr:colOff>409575</xdr:colOff>
      <xdr:row>33</xdr:row>
      <xdr:rowOff>128778</xdr:rowOff>
    </xdr:to>
    <xdr:sp macro="" textlink="">
      <xdr:nvSpPr>
        <xdr:cNvPr id="80" name="円/楕円 79"/>
        <xdr:cNvSpPr/>
      </xdr:nvSpPr>
      <xdr:spPr>
        <a:xfrm>
          <a:off x="3746500" y="56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145305</xdr:rowOff>
    </xdr:from>
    <xdr:ext cx="469744" cy="259045"/>
    <xdr:sp macro="" textlink="">
      <xdr:nvSpPr>
        <xdr:cNvPr id="81" name="テキスト ボックス 80"/>
        <xdr:cNvSpPr txBox="1"/>
      </xdr:nvSpPr>
      <xdr:spPr>
        <a:xfrm>
          <a:off x="3549727" y="54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61468</xdr:rowOff>
    </xdr:from>
    <xdr:to>
      <xdr:col>4</xdr:col>
      <xdr:colOff>206375</xdr:colOff>
      <xdr:row>33</xdr:row>
      <xdr:rowOff>163068</xdr:rowOff>
    </xdr:to>
    <xdr:sp macro="" textlink="">
      <xdr:nvSpPr>
        <xdr:cNvPr id="82" name="円/楕円 81"/>
        <xdr:cNvSpPr/>
      </xdr:nvSpPr>
      <xdr:spPr>
        <a:xfrm>
          <a:off x="2857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8145</xdr:rowOff>
    </xdr:from>
    <xdr:ext cx="469744" cy="259045"/>
    <xdr:sp macro="" textlink="">
      <xdr:nvSpPr>
        <xdr:cNvPr id="83" name="テキスト ボックス 82"/>
        <xdr:cNvSpPr txBox="1"/>
      </xdr:nvSpPr>
      <xdr:spPr>
        <a:xfrm>
          <a:off x="2673427"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168910</xdr:rowOff>
    </xdr:from>
    <xdr:to>
      <xdr:col>3</xdr:col>
      <xdr:colOff>3175</xdr:colOff>
      <xdr:row>34</xdr:row>
      <xdr:rowOff>99060</xdr:rowOff>
    </xdr:to>
    <xdr:sp macro="" textlink="">
      <xdr:nvSpPr>
        <xdr:cNvPr id="84" name="円/楕円 83"/>
        <xdr:cNvSpPr/>
      </xdr:nvSpPr>
      <xdr:spPr>
        <a:xfrm>
          <a:off x="1968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115587</xdr:rowOff>
    </xdr:from>
    <xdr:ext cx="469744" cy="259045"/>
    <xdr:sp macro="" textlink="">
      <xdr:nvSpPr>
        <xdr:cNvPr id="85" name="テキスト ボックス 84"/>
        <xdr:cNvSpPr txBox="1"/>
      </xdr:nvSpPr>
      <xdr:spPr>
        <a:xfrm>
          <a:off x="1784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116332</xdr:rowOff>
    </xdr:from>
    <xdr:to>
      <xdr:col>1</xdr:col>
      <xdr:colOff>485775</xdr:colOff>
      <xdr:row>34</xdr:row>
      <xdr:rowOff>46482</xdr:rowOff>
    </xdr:to>
    <xdr:sp macro="" textlink="">
      <xdr:nvSpPr>
        <xdr:cNvPr id="86" name="円/楕円 85"/>
        <xdr:cNvSpPr/>
      </xdr:nvSpPr>
      <xdr:spPr>
        <a:xfrm>
          <a:off x="1079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63009</xdr:rowOff>
    </xdr:from>
    <xdr:ext cx="469744" cy="259045"/>
    <xdr:sp macro="" textlink="">
      <xdr:nvSpPr>
        <xdr:cNvPr id="87" name="テキスト ボックス 86"/>
        <xdr:cNvSpPr txBox="1"/>
      </xdr:nvSpPr>
      <xdr:spPr>
        <a:xfrm>
          <a:off x="895427"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35573</xdr:rowOff>
    </xdr:from>
    <xdr:to>
      <xdr:col>6</xdr:col>
      <xdr:colOff>511175</xdr:colOff>
      <xdr:row>57</xdr:row>
      <xdr:rowOff>107011</xdr:rowOff>
    </xdr:to>
    <xdr:cxnSp macro="">
      <xdr:nvCxnSpPr>
        <xdr:cNvPr id="115" name="直線コネクタ 114"/>
        <xdr:cNvCxnSpPr/>
      </xdr:nvCxnSpPr>
      <xdr:spPr>
        <a:xfrm flipV="1">
          <a:off x="3797300" y="9808223"/>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6" name="総務費平均値テキスト"/>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107011</xdr:rowOff>
    </xdr:from>
    <xdr:to>
      <xdr:col>5</xdr:col>
      <xdr:colOff>358775</xdr:colOff>
      <xdr:row>58</xdr:row>
      <xdr:rowOff>86093</xdr:rowOff>
    </xdr:to>
    <xdr:cxnSp macro="">
      <xdr:nvCxnSpPr>
        <xdr:cNvPr id="118" name="直線コネクタ 117"/>
        <xdr:cNvCxnSpPr/>
      </xdr:nvCxnSpPr>
      <xdr:spPr>
        <a:xfrm flipV="1">
          <a:off x="2908300" y="9879661"/>
          <a:ext cx="889000" cy="1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64152</xdr:rowOff>
    </xdr:from>
    <xdr:ext cx="534377" cy="259045"/>
    <xdr:sp macro="" textlink="">
      <xdr:nvSpPr>
        <xdr:cNvPr id="120" name="テキスト ボックス 119"/>
        <xdr:cNvSpPr txBox="1"/>
      </xdr:nvSpPr>
      <xdr:spPr>
        <a:xfrm>
          <a:off x="35174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67691</xdr:rowOff>
    </xdr:from>
    <xdr:to>
      <xdr:col>4</xdr:col>
      <xdr:colOff>155575</xdr:colOff>
      <xdr:row>58</xdr:row>
      <xdr:rowOff>86093</xdr:rowOff>
    </xdr:to>
    <xdr:cxnSp macro="">
      <xdr:nvCxnSpPr>
        <xdr:cNvPr id="121" name="直線コネクタ 120"/>
        <xdr:cNvCxnSpPr/>
      </xdr:nvCxnSpPr>
      <xdr:spPr>
        <a:xfrm>
          <a:off x="2019300" y="9325991"/>
          <a:ext cx="889000" cy="70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154487</xdr:rowOff>
    </xdr:from>
    <xdr:ext cx="534377" cy="259045"/>
    <xdr:sp macro="" textlink="">
      <xdr:nvSpPr>
        <xdr:cNvPr id="123" name="テキスト ボックス 122"/>
        <xdr:cNvSpPr txBox="1"/>
      </xdr:nvSpPr>
      <xdr:spPr>
        <a:xfrm>
          <a:off x="2641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67691</xdr:rowOff>
    </xdr:from>
    <xdr:to>
      <xdr:col>2</xdr:col>
      <xdr:colOff>638175</xdr:colOff>
      <xdr:row>58</xdr:row>
      <xdr:rowOff>9855</xdr:rowOff>
    </xdr:to>
    <xdr:cxnSp macro="">
      <xdr:nvCxnSpPr>
        <xdr:cNvPr id="124" name="直線コネクタ 123"/>
        <xdr:cNvCxnSpPr/>
      </xdr:nvCxnSpPr>
      <xdr:spPr>
        <a:xfrm flipV="1">
          <a:off x="1130300" y="9325991"/>
          <a:ext cx="889000" cy="6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65430</xdr:rowOff>
    </xdr:from>
    <xdr:to>
      <xdr:col>3</xdr:col>
      <xdr:colOff>3175</xdr:colOff>
      <xdr:row>53</xdr:row>
      <xdr:rowOff>167030</xdr:rowOff>
    </xdr:to>
    <xdr:sp macro="" textlink="">
      <xdr:nvSpPr>
        <xdr:cNvPr id="125" name="フローチャート : 判断 124"/>
        <xdr:cNvSpPr/>
      </xdr:nvSpPr>
      <xdr:spPr>
        <a:xfrm>
          <a:off x="1968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12107</xdr:rowOff>
    </xdr:from>
    <xdr:ext cx="534377" cy="259045"/>
    <xdr:sp macro="" textlink="">
      <xdr:nvSpPr>
        <xdr:cNvPr id="126" name="テキスト ボックス 125"/>
        <xdr:cNvSpPr txBox="1"/>
      </xdr:nvSpPr>
      <xdr:spPr>
        <a:xfrm>
          <a:off x="1752111" y="89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135192</xdr:rowOff>
    </xdr:from>
    <xdr:to>
      <xdr:col>1</xdr:col>
      <xdr:colOff>485775</xdr:colOff>
      <xdr:row>55</xdr:row>
      <xdr:rowOff>65342</xdr:rowOff>
    </xdr:to>
    <xdr:sp macro="" textlink="">
      <xdr:nvSpPr>
        <xdr:cNvPr id="127" name="フローチャート : 判断 126"/>
        <xdr:cNvSpPr/>
      </xdr:nvSpPr>
      <xdr:spPr>
        <a:xfrm>
          <a:off x="1079500" y="939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81869</xdr:rowOff>
    </xdr:from>
    <xdr:ext cx="534377" cy="259045"/>
    <xdr:sp macro="" textlink="">
      <xdr:nvSpPr>
        <xdr:cNvPr id="128" name="テキスト ボックス 127"/>
        <xdr:cNvSpPr txBox="1"/>
      </xdr:nvSpPr>
      <xdr:spPr>
        <a:xfrm>
          <a:off x="863111" y="91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156223</xdr:rowOff>
    </xdr:from>
    <xdr:to>
      <xdr:col>6</xdr:col>
      <xdr:colOff>561975</xdr:colOff>
      <xdr:row>57</xdr:row>
      <xdr:rowOff>86373</xdr:rowOff>
    </xdr:to>
    <xdr:sp macro="" textlink="">
      <xdr:nvSpPr>
        <xdr:cNvPr id="134" name="円/楕円 133"/>
        <xdr:cNvSpPr/>
      </xdr:nvSpPr>
      <xdr:spPr>
        <a:xfrm>
          <a:off x="4584700" y="97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134650</xdr:rowOff>
    </xdr:from>
    <xdr:ext cx="534377" cy="259045"/>
    <xdr:sp macro="" textlink="">
      <xdr:nvSpPr>
        <xdr:cNvPr id="135" name="総務費該当値テキスト"/>
        <xdr:cNvSpPr txBox="1"/>
      </xdr:nvSpPr>
      <xdr:spPr>
        <a:xfrm>
          <a:off x="4686300" y="9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56211</xdr:rowOff>
    </xdr:from>
    <xdr:to>
      <xdr:col>5</xdr:col>
      <xdr:colOff>409575</xdr:colOff>
      <xdr:row>57</xdr:row>
      <xdr:rowOff>157811</xdr:rowOff>
    </xdr:to>
    <xdr:sp macro="" textlink="">
      <xdr:nvSpPr>
        <xdr:cNvPr id="136" name="円/楕円 135"/>
        <xdr:cNvSpPr/>
      </xdr:nvSpPr>
      <xdr:spPr>
        <a:xfrm>
          <a:off x="3746500" y="98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148938</xdr:rowOff>
    </xdr:from>
    <xdr:ext cx="534377" cy="259045"/>
    <xdr:sp macro="" textlink="">
      <xdr:nvSpPr>
        <xdr:cNvPr id="137" name="テキスト ボックス 136"/>
        <xdr:cNvSpPr txBox="1"/>
      </xdr:nvSpPr>
      <xdr:spPr>
        <a:xfrm>
          <a:off x="3517411" y="99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35293</xdr:rowOff>
    </xdr:from>
    <xdr:to>
      <xdr:col>4</xdr:col>
      <xdr:colOff>206375</xdr:colOff>
      <xdr:row>58</xdr:row>
      <xdr:rowOff>136893</xdr:rowOff>
    </xdr:to>
    <xdr:sp macro="" textlink="">
      <xdr:nvSpPr>
        <xdr:cNvPr id="138" name="円/楕円 137"/>
        <xdr:cNvSpPr/>
      </xdr:nvSpPr>
      <xdr:spPr>
        <a:xfrm>
          <a:off x="2857500" y="99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128020</xdr:rowOff>
    </xdr:from>
    <xdr:ext cx="534377" cy="259045"/>
    <xdr:sp macro="" textlink="">
      <xdr:nvSpPr>
        <xdr:cNvPr id="139" name="テキスト ボックス 138"/>
        <xdr:cNvSpPr txBox="1"/>
      </xdr:nvSpPr>
      <xdr:spPr>
        <a:xfrm>
          <a:off x="2641111" y="1007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16891</xdr:rowOff>
    </xdr:from>
    <xdr:to>
      <xdr:col>3</xdr:col>
      <xdr:colOff>3175</xdr:colOff>
      <xdr:row>54</xdr:row>
      <xdr:rowOff>118491</xdr:rowOff>
    </xdr:to>
    <xdr:sp macro="" textlink="">
      <xdr:nvSpPr>
        <xdr:cNvPr id="140" name="円/楕円 139"/>
        <xdr:cNvSpPr/>
      </xdr:nvSpPr>
      <xdr:spPr>
        <a:xfrm>
          <a:off x="1968500" y="92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109618</xdr:rowOff>
    </xdr:from>
    <xdr:ext cx="534377" cy="259045"/>
    <xdr:sp macro="" textlink="">
      <xdr:nvSpPr>
        <xdr:cNvPr id="141" name="テキスト ボックス 140"/>
        <xdr:cNvSpPr txBox="1"/>
      </xdr:nvSpPr>
      <xdr:spPr>
        <a:xfrm>
          <a:off x="1752111" y="93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130505</xdr:rowOff>
    </xdr:from>
    <xdr:to>
      <xdr:col>1</xdr:col>
      <xdr:colOff>485775</xdr:colOff>
      <xdr:row>58</xdr:row>
      <xdr:rowOff>60655</xdr:rowOff>
    </xdr:to>
    <xdr:sp macro="" textlink="">
      <xdr:nvSpPr>
        <xdr:cNvPr id="142" name="円/楕円 141"/>
        <xdr:cNvSpPr/>
      </xdr:nvSpPr>
      <xdr:spPr>
        <a:xfrm>
          <a:off x="1079500" y="99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51782</xdr:rowOff>
    </xdr:from>
    <xdr:ext cx="534377" cy="259045"/>
    <xdr:sp macro="" textlink="">
      <xdr:nvSpPr>
        <xdr:cNvPr id="143" name="テキスト ボックス 142"/>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153394</xdr:rowOff>
    </xdr:from>
    <xdr:to>
      <xdr:col>6</xdr:col>
      <xdr:colOff>511175</xdr:colOff>
      <xdr:row>76</xdr:row>
      <xdr:rowOff>166629</xdr:rowOff>
    </xdr:to>
    <xdr:cxnSp macro="">
      <xdr:nvCxnSpPr>
        <xdr:cNvPr id="169" name="直線コネクタ 168"/>
        <xdr:cNvCxnSpPr/>
      </xdr:nvCxnSpPr>
      <xdr:spPr>
        <a:xfrm flipV="1">
          <a:off x="3797300" y="13183594"/>
          <a:ext cx="8382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166629</xdr:rowOff>
    </xdr:from>
    <xdr:to>
      <xdr:col>5</xdr:col>
      <xdr:colOff>358775</xdr:colOff>
      <xdr:row>77</xdr:row>
      <xdr:rowOff>129961</xdr:rowOff>
    </xdr:to>
    <xdr:cxnSp macro="">
      <xdr:nvCxnSpPr>
        <xdr:cNvPr id="172" name="直線コネクタ 171"/>
        <xdr:cNvCxnSpPr/>
      </xdr:nvCxnSpPr>
      <xdr:spPr>
        <a:xfrm flipV="1">
          <a:off x="2908300" y="13196829"/>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74390</xdr:rowOff>
    </xdr:from>
    <xdr:ext cx="534377" cy="259045"/>
    <xdr:sp macro="" textlink="">
      <xdr:nvSpPr>
        <xdr:cNvPr id="174" name="テキスト ボックス 173"/>
        <xdr:cNvSpPr txBox="1"/>
      </xdr:nvSpPr>
      <xdr:spPr>
        <a:xfrm>
          <a:off x="3517411" y="13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129961</xdr:rowOff>
    </xdr:from>
    <xdr:to>
      <xdr:col>4</xdr:col>
      <xdr:colOff>155575</xdr:colOff>
      <xdr:row>77</xdr:row>
      <xdr:rowOff>164480</xdr:rowOff>
    </xdr:to>
    <xdr:cxnSp macro="">
      <xdr:nvCxnSpPr>
        <xdr:cNvPr id="175" name="直線コネクタ 174"/>
        <xdr:cNvCxnSpPr/>
      </xdr:nvCxnSpPr>
      <xdr:spPr>
        <a:xfrm flipV="1">
          <a:off x="2019300" y="1333161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27734</xdr:rowOff>
    </xdr:from>
    <xdr:ext cx="534377" cy="259045"/>
    <xdr:sp macro="" textlink="">
      <xdr:nvSpPr>
        <xdr:cNvPr id="177" name="テキスト ボックス 176"/>
        <xdr:cNvSpPr txBox="1"/>
      </xdr:nvSpPr>
      <xdr:spPr>
        <a:xfrm>
          <a:off x="2641111" y="13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97958</xdr:rowOff>
    </xdr:from>
    <xdr:to>
      <xdr:col>2</xdr:col>
      <xdr:colOff>638175</xdr:colOff>
      <xdr:row>77</xdr:row>
      <xdr:rowOff>164480</xdr:rowOff>
    </xdr:to>
    <xdr:cxnSp macro="">
      <xdr:nvCxnSpPr>
        <xdr:cNvPr id="178" name="直線コネクタ 177"/>
        <xdr:cNvCxnSpPr/>
      </xdr:nvCxnSpPr>
      <xdr:spPr>
        <a:xfrm>
          <a:off x="1130300" y="13299608"/>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23247</xdr:rowOff>
    </xdr:from>
    <xdr:to>
      <xdr:col>3</xdr:col>
      <xdr:colOff>3175</xdr:colOff>
      <xdr:row>77</xdr:row>
      <xdr:rowOff>124847</xdr:rowOff>
    </xdr:to>
    <xdr:sp macro="" textlink="">
      <xdr:nvSpPr>
        <xdr:cNvPr id="179" name="フローチャート : 判断 178"/>
        <xdr:cNvSpPr/>
      </xdr:nvSpPr>
      <xdr:spPr>
        <a:xfrm>
          <a:off x="1968500" y="1322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141374</xdr:rowOff>
    </xdr:from>
    <xdr:ext cx="534377" cy="259045"/>
    <xdr:sp macro="" textlink="">
      <xdr:nvSpPr>
        <xdr:cNvPr id="180" name="テキスト ボックス 179"/>
        <xdr:cNvSpPr txBox="1"/>
      </xdr:nvSpPr>
      <xdr:spPr>
        <a:xfrm>
          <a:off x="1752111" y="130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86430</xdr:rowOff>
    </xdr:from>
    <xdr:to>
      <xdr:col>1</xdr:col>
      <xdr:colOff>485775</xdr:colOff>
      <xdr:row>77</xdr:row>
      <xdr:rowOff>16580</xdr:rowOff>
    </xdr:to>
    <xdr:sp macro="" textlink="">
      <xdr:nvSpPr>
        <xdr:cNvPr id="181" name="フローチャート : 判断 180"/>
        <xdr:cNvSpPr/>
      </xdr:nvSpPr>
      <xdr:spPr>
        <a:xfrm>
          <a:off x="1079500" y="131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33108</xdr:rowOff>
    </xdr:from>
    <xdr:ext cx="534377" cy="259045"/>
    <xdr:sp macro="" textlink="">
      <xdr:nvSpPr>
        <xdr:cNvPr id="182" name="テキスト ボックス 181"/>
        <xdr:cNvSpPr txBox="1"/>
      </xdr:nvSpPr>
      <xdr:spPr>
        <a:xfrm>
          <a:off x="863111" y="128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102594</xdr:rowOff>
    </xdr:from>
    <xdr:to>
      <xdr:col>6</xdr:col>
      <xdr:colOff>561975</xdr:colOff>
      <xdr:row>77</xdr:row>
      <xdr:rowOff>32744</xdr:rowOff>
    </xdr:to>
    <xdr:sp macro="" textlink="">
      <xdr:nvSpPr>
        <xdr:cNvPr id="188" name="円/楕円 187"/>
        <xdr:cNvSpPr/>
      </xdr:nvSpPr>
      <xdr:spPr>
        <a:xfrm>
          <a:off x="4584700" y="131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81021</xdr:rowOff>
    </xdr:from>
    <xdr:ext cx="534377" cy="259045"/>
    <xdr:sp macro="" textlink="">
      <xdr:nvSpPr>
        <xdr:cNvPr id="189" name="民生費該当値テキスト"/>
        <xdr:cNvSpPr txBox="1"/>
      </xdr:nvSpPr>
      <xdr:spPr>
        <a:xfrm>
          <a:off x="4686300" y="1311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74,401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115829</xdr:rowOff>
    </xdr:from>
    <xdr:to>
      <xdr:col>5</xdr:col>
      <xdr:colOff>409575</xdr:colOff>
      <xdr:row>77</xdr:row>
      <xdr:rowOff>45979</xdr:rowOff>
    </xdr:to>
    <xdr:sp macro="" textlink="">
      <xdr:nvSpPr>
        <xdr:cNvPr id="190" name="円/楕円 189"/>
        <xdr:cNvSpPr/>
      </xdr:nvSpPr>
      <xdr:spPr>
        <a:xfrm>
          <a:off x="3746500" y="131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62506</xdr:rowOff>
    </xdr:from>
    <xdr:ext cx="534377" cy="259045"/>
    <xdr:sp macro="" textlink="">
      <xdr:nvSpPr>
        <xdr:cNvPr id="191" name="テキスト ボックス 190"/>
        <xdr:cNvSpPr txBox="1"/>
      </xdr:nvSpPr>
      <xdr:spPr>
        <a:xfrm>
          <a:off x="3517411" y="1292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79161</xdr:rowOff>
    </xdr:from>
    <xdr:to>
      <xdr:col>4</xdr:col>
      <xdr:colOff>206375</xdr:colOff>
      <xdr:row>78</xdr:row>
      <xdr:rowOff>9311</xdr:rowOff>
    </xdr:to>
    <xdr:sp macro="" textlink="">
      <xdr:nvSpPr>
        <xdr:cNvPr id="192" name="円/楕円 191"/>
        <xdr:cNvSpPr/>
      </xdr:nvSpPr>
      <xdr:spPr>
        <a:xfrm>
          <a:off x="2857500" y="132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25838</xdr:rowOff>
    </xdr:from>
    <xdr:ext cx="534377" cy="259045"/>
    <xdr:sp macro="" textlink="">
      <xdr:nvSpPr>
        <xdr:cNvPr id="193" name="テキスト ボックス 192"/>
        <xdr:cNvSpPr txBox="1"/>
      </xdr:nvSpPr>
      <xdr:spPr>
        <a:xfrm>
          <a:off x="2641111" y="130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113680</xdr:rowOff>
    </xdr:from>
    <xdr:to>
      <xdr:col>3</xdr:col>
      <xdr:colOff>3175</xdr:colOff>
      <xdr:row>78</xdr:row>
      <xdr:rowOff>43830</xdr:rowOff>
    </xdr:to>
    <xdr:sp macro="" textlink="">
      <xdr:nvSpPr>
        <xdr:cNvPr id="194" name="円/楕円 193"/>
        <xdr:cNvSpPr/>
      </xdr:nvSpPr>
      <xdr:spPr>
        <a:xfrm>
          <a:off x="1968500" y="133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34957</xdr:rowOff>
    </xdr:from>
    <xdr:ext cx="534377" cy="259045"/>
    <xdr:sp macro="" textlink="">
      <xdr:nvSpPr>
        <xdr:cNvPr id="195" name="テキスト ボックス 194"/>
        <xdr:cNvSpPr txBox="1"/>
      </xdr:nvSpPr>
      <xdr:spPr>
        <a:xfrm>
          <a:off x="1752111" y="1340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47158</xdr:rowOff>
    </xdr:from>
    <xdr:to>
      <xdr:col>1</xdr:col>
      <xdr:colOff>485775</xdr:colOff>
      <xdr:row>77</xdr:row>
      <xdr:rowOff>148758</xdr:rowOff>
    </xdr:to>
    <xdr:sp macro="" textlink="">
      <xdr:nvSpPr>
        <xdr:cNvPr id="196" name="円/楕円 195"/>
        <xdr:cNvSpPr/>
      </xdr:nvSpPr>
      <xdr:spPr>
        <a:xfrm>
          <a:off x="1079500" y="132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139885</xdr:rowOff>
    </xdr:from>
    <xdr:ext cx="534377" cy="259045"/>
    <xdr:sp macro="" textlink="">
      <xdr:nvSpPr>
        <xdr:cNvPr id="197" name="テキスト ボックス 196"/>
        <xdr:cNvSpPr txBox="1"/>
      </xdr:nvSpPr>
      <xdr:spPr>
        <a:xfrm>
          <a:off x="863111" y="133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8026</xdr:rowOff>
    </xdr:from>
    <xdr:to>
      <xdr:col>6</xdr:col>
      <xdr:colOff>511175</xdr:colOff>
      <xdr:row>98</xdr:row>
      <xdr:rowOff>55842</xdr:rowOff>
    </xdr:to>
    <xdr:cxnSp macro="">
      <xdr:nvCxnSpPr>
        <xdr:cNvPr id="225" name="直線コネクタ 224"/>
        <xdr:cNvCxnSpPr/>
      </xdr:nvCxnSpPr>
      <xdr:spPr>
        <a:xfrm flipV="1">
          <a:off x="3797300" y="16810126"/>
          <a:ext cx="8382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6"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178</xdr:rowOff>
    </xdr:from>
    <xdr:to>
      <xdr:col>5</xdr:col>
      <xdr:colOff>358775</xdr:colOff>
      <xdr:row>98</xdr:row>
      <xdr:rowOff>55842</xdr:rowOff>
    </xdr:to>
    <xdr:cxnSp macro="">
      <xdr:nvCxnSpPr>
        <xdr:cNvPr id="228" name="直線コネクタ 227"/>
        <xdr:cNvCxnSpPr/>
      </xdr:nvCxnSpPr>
      <xdr:spPr>
        <a:xfrm>
          <a:off x="2908300" y="16802278"/>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0" name="テキスト ボックス 229"/>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88685</xdr:rowOff>
    </xdr:from>
    <xdr:to>
      <xdr:col>4</xdr:col>
      <xdr:colOff>155575</xdr:colOff>
      <xdr:row>98</xdr:row>
      <xdr:rowOff>178</xdr:rowOff>
    </xdr:to>
    <xdr:cxnSp macro="">
      <xdr:nvCxnSpPr>
        <xdr:cNvPr id="231" name="直線コネクタ 230"/>
        <xdr:cNvCxnSpPr/>
      </xdr:nvCxnSpPr>
      <xdr:spPr>
        <a:xfrm>
          <a:off x="2019300" y="16719335"/>
          <a:ext cx="889000" cy="8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159554</xdr:rowOff>
    </xdr:from>
    <xdr:ext cx="534377" cy="259045"/>
    <xdr:sp macro="" textlink="">
      <xdr:nvSpPr>
        <xdr:cNvPr id="233" name="テキスト ボックス 232"/>
        <xdr:cNvSpPr txBox="1"/>
      </xdr:nvSpPr>
      <xdr:spPr>
        <a:xfrm>
          <a:off x="2641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88685</xdr:rowOff>
    </xdr:from>
    <xdr:to>
      <xdr:col>2</xdr:col>
      <xdr:colOff>638175</xdr:colOff>
      <xdr:row>97</xdr:row>
      <xdr:rowOff>111125</xdr:rowOff>
    </xdr:to>
    <xdr:cxnSp macro="">
      <xdr:nvCxnSpPr>
        <xdr:cNvPr id="234" name="直線コネクタ 233"/>
        <xdr:cNvCxnSpPr/>
      </xdr:nvCxnSpPr>
      <xdr:spPr>
        <a:xfrm flipV="1">
          <a:off x="1130300" y="16719335"/>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61201</xdr:rowOff>
    </xdr:from>
    <xdr:to>
      <xdr:col>3</xdr:col>
      <xdr:colOff>3175</xdr:colOff>
      <xdr:row>96</xdr:row>
      <xdr:rowOff>162801</xdr:rowOff>
    </xdr:to>
    <xdr:sp macro="" textlink="">
      <xdr:nvSpPr>
        <xdr:cNvPr id="235" name="フローチャート : 判断 234"/>
        <xdr:cNvSpPr/>
      </xdr:nvSpPr>
      <xdr:spPr>
        <a:xfrm>
          <a:off x="1968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7878</xdr:rowOff>
    </xdr:from>
    <xdr:ext cx="534377" cy="259045"/>
    <xdr:sp macro="" textlink="">
      <xdr:nvSpPr>
        <xdr:cNvPr id="236" name="テキスト ボックス 235"/>
        <xdr:cNvSpPr txBox="1"/>
      </xdr:nvSpPr>
      <xdr:spPr>
        <a:xfrm>
          <a:off x="1752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29769</xdr:rowOff>
    </xdr:from>
    <xdr:to>
      <xdr:col>1</xdr:col>
      <xdr:colOff>485775</xdr:colOff>
      <xdr:row>96</xdr:row>
      <xdr:rowOff>131369</xdr:rowOff>
    </xdr:to>
    <xdr:sp macro="" textlink="">
      <xdr:nvSpPr>
        <xdr:cNvPr id="237" name="フローチャート : 判断 236"/>
        <xdr:cNvSpPr/>
      </xdr:nvSpPr>
      <xdr:spPr>
        <a:xfrm>
          <a:off x="1079500" y="164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147896</xdr:rowOff>
    </xdr:from>
    <xdr:ext cx="534377" cy="259045"/>
    <xdr:sp macro="" textlink="">
      <xdr:nvSpPr>
        <xdr:cNvPr id="238" name="テキスト ボックス 237"/>
        <xdr:cNvSpPr txBox="1"/>
      </xdr:nvSpPr>
      <xdr:spPr>
        <a:xfrm>
          <a:off x="863111" y="162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128676</xdr:rowOff>
    </xdr:from>
    <xdr:to>
      <xdr:col>6</xdr:col>
      <xdr:colOff>561975</xdr:colOff>
      <xdr:row>98</xdr:row>
      <xdr:rowOff>58826</xdr:rowOff>
    </xdr:to>
    <xdr:sp macro="" textlink="">
      <xdr:nvSpPr>
        <xdr:cNvPr id="244" name="円/楕円 243"/>
        <xdr:cNvSpPr/>
      </xdr:nvSpPr>
      <xdr:spPr>
        <a:xfrm>
          <a:off x="45847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107103</xdr:rowOff>
    </xdr:from>
    <xdr:ext cx="534377" cy="259045"/>
    <xdr:sp macro="" textlink="">
      <xdr:nvSpPr>
        <xdr:cNvPr id="245" name="衛生費該当値テキスト"/>
        <xdr:cNvSpPr txBox="1"/>
      </xdr:nvSpPr>
      <xdr:spPr>
        <a:xfrm>
          <a:off x="4686300" y="167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5042</xdr:rowOff>
    </xdr:from>
    <xdr:to>
      <xdr:col>5</xdr:col>
      <xdr:colOff>409575</xdr:colOff>
      <xdr:row>98</xdr:row>
      <xdr:rowOff>106642</xdr:rowOff>
    </xdr:to>
    <xdr:sp macro="" textlink="">
      <xdr:nvSpPr>
        <xdr:cNvPr id="246" name="円/楕円 245"/>
        <xdr:cNvSpPr/>
      </xdr:nvSpPr>
      <xdr:spPr>
        <a:xfrm>
          <a:off x="3746500" y="168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97769</xdr:rowOff>
    </xdr:from>
    <xdr:ext cx="534377" cy="259045"/>
    <xdr:sp macro="" textlink="">
      <xdr:nvSpPr>
        <xdr:cNvPr id="247" name="テキスト ボックス 246"/>
        <xdr:cNvSpPr txBox="1"/>
      </xdr:nvSpPr>
      <xdr:spPr>
        <a:xfrm>
          <a:off x="3517411" y="1689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120828</xdr:rowOff>
    </xdr:from>
    <xdr:to>
      <xdr:col>4</xdr:col>
      <xdr:colOff>206375</xdr:colOff>
      <xdr:row>98</xdr:row>
      <xdr:rowOff>50978</xdr:rowOff>
    </xdr:to>
    <xdr:sp macro="" textlink="">
      <xdr:nvSpPr>
        <xdr:cNvPr id="248" name="円/楕円 247"/>
        <xdr:cNvSpPr/>
      </xdr:nvSpPr>
      <xdr:spPr>
        <a:xfrm>
          <a:off x="28575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42105</xdr:rowOff>
    </xdr:from>
    <xdr:ext cx="534377" cy="259045"/>
    <xdr:sp macro="" textlink="">
      <xdr:nvSpPr>
        <xdr:cNvPr id="249" name="テキスト ボックス 248"/>
        <xdr:cNvSpPr txBox="1"/>
      </xdr:nvSpPr>
      <xdr:spPr>
        <a:xfrm>
          <a:off x="2641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37885</xdr:rowOff>
    </xdr:from>
    <xdr:to>
      <xdr:col>3</xdr:col>
      <xdr:colOff>3175</xdr:colOff>
      <xdr:row>97</xdr:row>
      <xdr:rowOff>139485</xdr:rowOff>
    </xdr:to>
    <xdr:sp macro="" textlink="">
      <xdr:nvSpPr>
        <xdr:cNvPr id="250" name="円/楕円 249"/>
        <xdr:cNvSpPr/>
      </xdr:nvSpPr>
      <xdr:spPr>
        <a:xfrm>
          <a:off x="1968500" y="166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130612</xdr:rowOff>
    </xdr:from>
    <xdr:ext cx="534377" cy="259045"/>
    <xdr:sp macro="" textlink="">
      <xdr:nvSpPr>
        <xdr:cNvPr id="251" name="テキスト ボックス 250"/>
        <xdr:cNvSpPr txBox="1"/>
      </xdr:nvSpPr>
      <xdr:spPr>
        <a:xfrm>
          <a:off x="1752111" y="167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60325</xdr:rowOff>
    </xdr:from>
    <xdr:to>
      <xdr:col>1</xdr:col>
      <xdr:colOff>485775</xdr:colOff>
      <xdr:row>97</xdr:row>
      <xdr:rowOff>161925</xdr:rowOff>
    </xdr:to>
    <xdr:sp macro="" textlink="">
      <xdr:nvSpPr>
        <xdr:cNvPr id="252" name="円/楕円 251"/>
        <xdr:cNvSpPr/>
      </xdr:nvSpPr>
      <xdr:spPr>
        <a:xfrm>
          <a:off x="1079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153052</xdr:rowOff>
    </xdr:from>
    <xdr:ext cx="534377" cy="259045"/>
    <xdr:sp macro="" textlink="">
      <xdr:nvSpPr>
        <xdr:cNvPr id="253" name="テキスト ボックス 252"/>
        <xdr:cNvSpPr txBox="1"/>
      </xdr:nvSpPr>
      <xdr:spPr>
        <a:xfrm>
          <a:off x="863111" y="167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152763</xdr:rowOff>
    </xdr:from>
    <xdr:to>
      <xdr:col>15</xdr:col>
      <xdr:colOff>180975</xdr:colOff>
      <xdr:row>38</xdr:row>
      <xdr:rowOff>47280</xdr:rowOff>
    </xdr:to>
    <xdr:cxnSp macro="">
      <xdr:nvCxnSpPr>
        <xdr:cNvPr id="282" name="直線コネクタ 281"/>
        <xdr:cNvCxnSpPr/>
      </xdr:nvCxnSpPr>
      <xdr:spPr>
        <a:xfrm>
          <a:off x="9639300" y="6496413"/>
          <a:ext cx="8382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152763</xdr:rowOff>
    </xdr:from>
    <xdr:to>
      <xdr:col>14</xdr:col>
      <xdr:colOff>28575</xdr:colOff>
      <xdr:row>37</xdr:row>
      <xdr:rowOff>159458</xdr:rowOff>
    </xdr:to>
    <xdr:cxnSp macro="">
      <xdr:nvCxnSpPr>
        <xdr:cNvPr id="285" name="直線コネクタ 284"/>
        <xdr:cNvCxnSpPr/>
      </xdr:nvCxnSpPr>
      <xdr:spPr>
        <a:xfrm flipV="1">
          <a:off x="8750300" y="6496413"/>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77162</xdr:rowOff>
    </xdr:from>
    <xdr:to>
      <xdr:col>12</xdr:col>
      <xdr:colOff>511175</xdr:colOff>
      <xdr:row>37</xdr:row>
      <xdr:rowOff>159458</xdr:rowOff>
    </xdr:to>
    <xdr:cxnSp macro="">
      <xdr:nvCxnSpPr>
        <xdr:cNvPr id="288" name="直線コネクタ 287"/>
        <xdr:cNvCxnSpPr/>
      </xdr:nvCxnSpPr>
      <xdr:spPr>
        <a:xfrm>
          <a:off x="7861300" y="6249362"/>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89" name="フローチャート : 判断 288"/>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23330</xdr:rowOff>
    </xdr:from>
    <xdr:ext cx="469744" cy="259045"/>
    <xdr:sp macro="" textlink="">
      <xdr:nvSpPr>
        <xdr:cNvPr id="290" name="テキスト ボックス 289"/>
        <xdr:cNvSpPr txBox="1"/>
      </xdr:nvSpPr>
      <xdr:spPr>
        <a:xfrm>
          <a:off x="8515427" y="602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3683</xdr:rowOff>
    </xdr:from>
    <xdr:to>
      <xdr:col>11</xdr:col>
      <xdr:colOff>307975</xdr:colOff>
      <xdr:row>36</xdr:row>
      <xdr:rowOff>77162</xdr:rowOff>
    </xdr:to>
    <xdr:cxnSp macro="">
      <xdr:nvCxnSpPr>
        <xdr:cNvPr id="291" name="直線コネクタ 290"/>
        <xdr:cNvCxnSpPr/>
      </xdr:nvCxnSpPr>
      <xdr:spPr>
        <a:xfrm>
          <a:off x="6972300" y="5832983"/>
          <a:ext cx="889000" cy="4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21953</xdr:rowOff>
    </xdr:from>
    <xdr:to>
      <xdr:col>11</xdr:col>
      <xdr:colOff>358775</xdr:colOff>
      <xdr:row>34</xdr:row>
      <xdr:rowOff>123553</xdr:rowOff>
    </xdr:to>
    <xdr:sp macro="" textlink="">
      <xdr:nvSpPr>
        <xdr:cNvPr id="292" name="フローチャート : 判断 291"/>
        <xdr:cNvSpPr/>
      </xdr:nvSpPr>
      <xdr:spPr>
        <a:xfrm>
          <a:off x="7810500" y="58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140080</xdr:rowOff>
    </xdr:from>
    <xdr:ext cx="469744" cy="259045"/>
    <xdr:sp macro="" textlink="">
      <xdr:nvSpPr>
        <xdr:cNvPr id="293" name="テキスト ボックス 292"/>
        <xdr:cNvSpPr txBox="1"/>
      </xdr:nvSpPr>
      <xdr:spPr>
        <a:xfrm>
          <a:off x="7626427"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35179</xdr:rowOff>
    </xdr:from>
    <xdr:to>
      <xdr:col>10</xdr:col>
      <xdr:colOff>155575</xdr:colOff>
      <xdr:row>30</xdr:row>
      <xdr:rowOff>136779</xdr:rowOff>
    </xdr:to>
    <xdr:sp macro="" textlink="">
      <xdr:nvSpPr>
        <xdr:cNvPr id="294" name="フローチャート : 判断 293"/>
        <xdr:cNvSpPr/>
      </xdr:nvSpPr>
      <xdr:spPr>
        <a:xfrm>
          <a:off x="6921500" y="517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153306</xdr:rowOff>
    </xdr:from>
    <xdr:ext cx="469744" cy="259045"/>
    <xdr:sp macro="" textlink="">
      <xdr:nvSpPr>
        <xdr:cNvPr id="295" name="テキスト ボックス 294"/>
        <xdr:cNvSpPr txBox="1"/>
      </xdr:nvSpPr>
      <xdr:spPr>
        <a:xfrm>
          <a:off x="6737427"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167930</xdr:rowOff>
    </xdr:from>
    <xdr:to>
      <xdr:col>15</xdr:col>
      <xdr:colOff>231775</xdr:colOff>
      <xdr:row>38</xdr:row>
      <xdr:rowOff>98080</xdr:rowOff>
    </xdr:to>
    <xdr:sp macro="" textlink="">
      <xdr:nvSpPr>
        <xdr:cNvPr id="301" name="円/楕円 300"/>
        <xdr:cNvSpPr/>
      </xdr:nvSpPr>
      <xdr:spPr>
        <a:xfrm>
          <a:off x="104267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82857</xdr:rowOff>
    </xdr:from>
    <xdr:ext cx="469744" cy="259045"/>
    <xdr:sp macro="" textlink="">
      <xdr:nvSpPr>
        <xdr:cNvPr id="302" name="労働費該当値テキスト"/>
        <xdr:cNvSpPr txBox="1"/>
      </xdr:nvSpPr>
      <xdr:spPr>
        <a:xfrm>
          <a:off x="10528300" y="64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101963</xdr:rowOff>
    </xdr:from>
    <xdr:to>
      <xdr:col>14</xdr:col>
      <xdr:colOff>79375</xdr:colOff>
      <xdr:row>38</xdr:row>
      <xdr:rowOff>32113</xdr:rowOff>
    </xdr:to>
    <xdr:sp macro="" textlink="">
      <xdr:nvSpPr>
        <xdr:cNvPr id="303" name="円/楕円 302"/>
        <xdr:cNvSpPr/>
      </xdr:nvSpPr>
      <xdr:spPr>
        <a:xfrm>
          <a:off x="9588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23240</xdr:rowOff>
    </xdr:from>
    <xdr:ext cx="469744" cy="259045"/>
    <xdr:sp macro="" textlink="">
      <xdr:nvSpPr>
        <xdr:cNvPr id="304" name="テキスト ボックス 303"/>
        <xdr:cNvSpPr txBox="1"/>
      </xdr:nvSpPr>
      <xdr:spPr>
        <a:xfrm>
          <a:off x="9391727"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108658</xdr:rowOff>
    </xdr:from>
    <xdr:to>
      <xdr:col>12</xdr:col>
      <xdr:colOff>561975</xdr:colOff>
      <xdr:row>38</xdr:row>
      <xdr:rowOff>38808</xdr:rowOff>
    </xdr:to>
    <xdr:sp macro="" textlink="">
      <xdr:nvSpPr>
        <xdr:cNvPr id="305" name="円/楕円 304"/>
        <xdr:cNvSpPr/>
      </xdr:nvSpPr>
      <xdr:spPr>
        <a:xfrm>
          <a:off x="8699500" y="64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29935</xdr:rowOff>
    </xdr:from>
    <xdr:ext cx="469744" cy="259045"/>
    <xdr:sp macro="" textlink="">
      <xdr:nvSpPr>
        <xdr:cNvPr id="306" name="テキスト ボックス 305"/>
        <xdr:cNvSpPr txBox="1"/>
      </xdr:nvSpPr>
      <xdr:spPr>
        <a:xfrm>
          <a:off x="8515427" y="654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26362</xdr:rowOff>
    </xdr:from>
    <xdr:to>
      <xdr:col>11</xdr:col>
      <xdr:colOff>358775</xdr:colOff>
      <xdr:row>36</xdr:row>
      <xdr:rowOff>127962</xdr:rowOff>
    </xdr:to>
    <xdr:sp macro="" textlink="">
      <xdr:nvSpPr>
        <xdr:cNvPr id="307" name="円/楕円 306"/>
        <xdr:cNvSpPr/>
      </xdr:nvSpPr>
      <xdr:spPr>
        <a:xfrm>
          <a:off x="7810500" y="6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119089</xdr:rowOff>
    </xdr:from>
    <xdr:ext cx="469744" cy="259045"/>
    <xdr:sp macro="" textlink="">
      <xdr:nvSpPr>
        <xdr:cNvPr id="308" name="テキスト ボックス 307"/>
        <xdr:cNvSpPr txBox="1"/>
      </xdr:nvSpPr>
      <xdr:spPr>
        <a:xfrm>
          <a:off x="7626427" y="629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124333</xdr:rowOff>
    </xdr:from>
    <xdr:to>
      <xdr:col>10</xdr:col>
      <xdr:colOff>155575</xdr:colOff>
      <xdr:row>34</xdr:row>
      <xdr:rowOff>54483</xdr:rowOff>
    </xdr:to>
    <xdr:sp macro="" textlink="">
      <xdr:nvSpPr>
        <xdr:cNvPr id="309" name="円/楕円 308"/>
        <xdr:cNvSpPr/>
      </xdr:nvSpPr>
      <xdr:spPr>
        <a:xfrm>
          <a:off x="6921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45610</xdr:rowOff>
    </xdr:from>
    <xdr:ext cx="469744" cy="259045"/>
    <xdr:sp macro="" textlink="">
      <xdr:nvSpPr>
        <xdr:cNvPr id="310" name="テキスト ボックス 309"/>
        <xdr:cNvSpPr txBox="1"/>
      </xdr:nvSpPr>
      <xdr:spPr>
        <a:xfrm>
          <a:off x="6737427" y="58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114402</xdr:rowOff>
    </xdr:from>
    <xdr:to>
      <xdr:col>15</xdr:col>
      <xdr:colOff>180975</xdr:colOff>
      <xdr:row>58</xdr:row>
      <xdr:rowOff>4864</xdr:rowOff>
    </xdr:to>
    <xdr:cxnSp macro="">
      <xdr:nvCxnSpPr>
        <xdr:cNvPr id="338" name="直線コネクタ 337"/>
        <xdr:cNvCxnSpPr/>
      </xdr:nvCxnSpPr>
      <xdr:spPr>
        <a:xfrm flipV="1">
          <a:off x="9639300" y="9887052"/>
          <a:ext cx="8382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100690</xdr:rowOff>
    </xdr:from>
    <xdr:ext cx="534377" cy="259045"/>
    <xdr:sp macro="" textlink="">
      <xdr:nvSpPr>
        <xdr:cNvPr id="339" name="農林水産業費平均値テキスト"/>
        <xdr:cNvSpPr txBox="1"/>
      </xdr:nvSpPr>
      <xdr:spPr>
        <a:xfrm>
          <a:off x="10528300" y="9187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98476</xdr:rowOff>
    </xdr:from>
    <xdr:to>
      <xdr:col>14</xdr:col>
      <xdr:colOff>28575</xdr:colOff>
      <xdr:row>58</xdr:row>
      <xdr:rowOff>4864</xdr:rowOff>
    </xdr:to>
    <xdr:cxnSp macro="">
      <xdr:nvCxnSpPr>
        <xdr:cNvPr id="341" name="直線コネクタ 340"/>
        <xdr:cNvCxnSpPr/>
      </xdr:nvCxnSpPr>
      <xdr:spPr>
        <a:xfrm>
          <a:off x="8750300" y="9871126"/>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56075</xdr:rowOff>
    </xdr:from>
    <xdr:ext cx="534377" cy="259045"/>
    <xdr:sp macro="" textlink="">
      <xdr:nvSpPr>
        <xdr:cNvPr id="343" name="テキスト ボックス 342"/>
        <xdr:cNvSpPr txBox="1"/>
      </xdr:nvSpPr>
      <xdr:spPr>
        <a:xfrm>
          <a:off x="9359411" y="91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3721</xdr:rowOff>
    </xdr:from>
    <xdr:to>
      <xdr:col>12</xdr:col>
      <xdr:colOff>511175</xdr:colOff>
      <xdr:row>57</xdr:row>
      <xdr:rowOff>98476</xdr:rowOff>
    </xdr:to>
    <xdr:cxnSp macro="">
      <xdr:nvCxnSpPr>
        <xdr:cNvPr id="344" name="直線コネクタ 343"/>
        <xdr:cNvCxnSpPr/>
      </xdr:nvCxnSpPr>
      <xdr:spPr>
        <a:xfrm>
          <a:off x="7861300" y="9776371"/>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5" name="フローチャート : 判断 344"/>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103623</xdr:rowOff>
    </xdr:from>
    <xdr:ext cx="534377" cy="259045"/>
    <xdr:sp macro="" textlink="">
      <xdr:nvSpPr>
        <xdr:cNvPr id="346" name="テキスト ボックス 345"/>
        <xdr:cNvSpPr txBox="1"/>
      </xdr:nvSpPr>
      <xdr:spPr>
        <a:xfrm>
          <a:off x="8483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3721</xdr:rowOff>
    </xdr:from>
    <xdr:to>
      <xdr:col>11</xdr:col>
      <xdr:colOff>307975</xdr:colOff>
      <xdr:row>57</xdr:row>
      <xdr:rowOff>120193</xdr:rowOff>
    </xdr:to>
    <xdr:cxnSp macro="">
      <xdr:nvCxnSpPr>
        <xdr:cNvPr id="347" name="直線コネクタ 346"/>
        <xdr:cNvCxnSpPr/>
      </xdr:nvCxnSpPr>
      <xdr:spPr>
        <a:xfrm flipV="1">
          <a:off x="6972300" y="9776371"/>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96520</xdr:rowOff>
    </xdr:from>
    <xdr:to>
      <xdr:col>11</xdr:col>
      <xdr:colOff>358775</xdr:colOff>
      <xdr:row>53</xdr:row>
      <xdr:rowOff>26670</xdr:rowOff>
    </xdr:to>
    <xdr:sp macro="" textlink="">
      <xdr:nvSpPr>
        <xdr:cNvPr id="348" name="フローチャート : 判断 347"/>
        <xdr:cNvSpPr/>
      </xdr:nvSpPr>
      <xdr:spPr>
        <a:xfrm>
          <a:off x="7810500" y="901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43197</xdr:rowOff>
    </xdr:from>
    <xdr:ext cx="534377" cy="259045"/>
    <xdr:sp macro="" textlink="">
      <xdr:nvSpPr>
        <xdr:cNvPr id="349" name="テキスト ボックス 348"/>
        <xdr:cNvSpPr txBox="1"/>
      </xdr:nvSpPr>
      <xdr:spPr>
        <a:xfrm>
          <a:off x="7594111" y="87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161290</xdr:rowOff>
    </xdr:from>
    <xdr:to>
      <xdr:col>10</xdr:col>
      <xdr:colOff>155575</xdr:colOff>
      <xdr:row>54</xdr:row>
      <xdr:rowOff>91440</xdr:rowOff>
    </xdr:to>
    <xdr:sp macro="" textlink="">
      <xdr:nvSpPr>
        <xdr:cNvPr id="350" name="フローチャート : 判断 349"/>
        <xdr:cNvSpPr/>
      </xdr:nvSpPr>
      <xdr:spPr>
        <a:xfrm>
          <a:off x="6921500" y="92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107967</xdr:rowOff>
    </xdr:from>
    <xdr:ext cx="534377" cy="259045"/>
    <xdr:sp macro="" textlink="">
      <xdr:nvSpPr>
        <xdr:cNvPr id="351" name="テキスト ボックス 350"/>
        <xdr:cNvSpPr txBox="1"/>
      </xdr:nvSpPr>
      <xdr:spPr>
        <a:xfrm>
          <a:off x="6705111" y="90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63602</xdr:rowOff>
    </xdr:from>
    <xdr:to>
      <xdr:col>15</xdr:col>
      <xdr:colOff>231775</xdr:colOff>
      <xdr:row>57</xdr:row>
      <xdr:rowOff>165202</xdr:rowOff>
    </xdr:to>
    <xdr:sp macro="" textlink="">
      <xdr:nvSpPr>
        <xdr:cNvPr id="357" name="円/楕円 356"/>
        <xdr:cNvSpPr/>
      </xdr:nvSpPr>
      <xdr:spPr>
        <a:xfrm>
          <a:off x="104267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149979</xdr:rowOff>
    </xdr:from>
    <xdr:ext cx="534377" cy="259045"/>
    <xdr:sp macro="" textlink="">
      <xdr:nvSpPr>
        <xdr:cNvPr id="358" name="農林水産業費該当値テキスト"/>
        <xdr:cNvSpPr txBox="1"/>
      </xdr:nvSpPr>
      <xdr:spPr>
        <a:xfrm>
          <a:off x="10528300" y="97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125514</xdr:rowOff>
    </xdr:from>
    <xdr:to>
      <xdr:col>14</xdr:col>
      <xdr:colOff>79375</xdr:colOff>
      <xdr:row>58</xdr:row>
      <xdr:rowOff>55664</xdr:rowOff>
    </xdr:to>
    <xdr:sp macro="" textlink="">
      <xdr:nvSpPr>
        <xdr:cNvPr id="359" name="円/楕円 358"/>
        <xdr:cNvSpPr/>
      </xdr:nvSpPr>
      <xdr:spPr>
        <a:xfrm>
          <a:off x="9588500" y="98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46791</xdr:rowOff>
    </xdr:from>
    <xdr:ext cx="534377" cy="259045"/>
    <xdr:sp macro="" textlink="">
      <xdr:nvSpPr>
        <xdr:cNvPr id="360" name="テキスト ボックス 359"/>
        <xdr:cNvSpPr txBox="1"/>
      </xdr:nvSpPr>
      <xdr:spPr>
        <a:xfrm>
          <a:off x="9359411" y="99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47676</xdr:rowOff>
    </xdr:from>
    <xdr:to>
      <xdr:col>12</xdr:col>
      <xdr:colOff>561975</xdr:colOff>
      <xdr:row>57</xdr:row>
      <xdr:rowOff>149276</xdr:rowOff>
    </xdr:to>
    <xdr:sp macro="" textlink="">
      <xdr:nvSpPr>
        <xdr:cNvPr id="361" name="円/楕円 360"/>
        <xdr:cNvSpPr/>
      </xdr:nvSpPr>
      <xdr:spPr>
        <a:xfrm>
          <a:off x="8699500" y="98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140403</xdr:rowOff>
    </xdr:from>
    <xdr:ext cx="534377" cy="259045"/>
    <xdr:sp macro="" textlink="">
      <xdr:nvSpPr>
        <xdr:cNvPr id="362" name="テキスト ボックス 361"/>
        <xdr:cNvSpPr txBox="1"/>
      </xdr:nvSpPr>
      <xdr:spPr>
        <a:xfrm>
          <a:off x="8483111" y="99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124371</xdr:rowOff>
    </xdr:from>
    <xdr:to>
      <xdr:col>11</xdr:col>
      <xdr:colOff>358775</xdr:colOff>
      <xdr:row>57</xdr:row>
      <xdr:rowOff>54521</xdr:rowOff>
    </xdr:to>
    <xdr:sp macro="" textlink="">
      <xdr:nvSpPr>
        <xdr:cNvPr id="363" name="円/楕円 362"/>
        <xdr:cNvSpPr/>
      </xdr:nvSpPr>
      <xdr:spPr>
        <a:xfrm>
          <a:off x="7810500" y="9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45648</xdr:rowOff>
    </xdr:from>
    <xdr:ext cx="534377" cy="259045"/>
    <xdr:sp macro="" textlink="">
      <xdr:nvSpPr>
        <xdr:cNvPr id="364" name="テキスト ボックス 363"/>
        <xdr:cNvSpPr txBox="1"/>
      </xdr:nvSpPr>
      <xdr:spPr>
        <a:xfrm>
          <a:off x="7594111" y="98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69393</xdr:rowOff>
    </xdr:from>
    <xdr:to>
      <xdr:col>10</xdr:col>
      <xdr:colOff>155575</xdr:colOff>
      <xdr:row>57</xdr:row>
      <xdr:rowOff>170993</xdr:rowOff>
    </xdr:to>
    <xdr:sp macro="" textlink="">
      <xdr:nvSpPr>
        <xdr:cNvPr id="365" name="円/楕円 364"/>
        <xdr:cNvSpPr/>
      </xdr:nvSpPr>
      <xdr:spPr>
        <a:xfrm>
          <a:off x="6921500" y="98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162120</xdr:rowOff>
    </xdr:from>
    <xdr:ext cx="534377" cy="259045"/>
    <xdr:sp macro="" textlink="">
      <xdr:nvSpPr>
        <xdr:cNvPr id="366" name="テキスト ボックス 365"/>
        <xdr:cNvSpPr txBox="1"/>
      </xdr:nvSpPr>
      <xdr:spPr>
        <a:xfrm>
          <a:off x="6705111" y="99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93621</xdr:rowOff>
    </xdr:from>
    <xdr:to>
      <xdr:col>15</xdr:col>
      <xdr:colOff>180975</xdr:colOff>
      <xdr:row>73</xdr:row>
      <xdr:rowOff>3291</xdr:rowOff>
    </xdr:to>
    <xdr:cxnSp macro="">
      <xdr:nvCxnSpPr>
        <xdr:cNvPr id="395" name="直線コネクタ 394"/>
        <xdr:cNvCxnSpPr/>
      </xdr:nvCxnSpPr>
      <xdr:spPr>
        <a:xfrm>
          <a:off x="9639300" y="12438021"/>
          <a:ext cx="838200" cy="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156726</xdr:rowOff>
    </xdr:from>
    <xdr:ext cx="534377" cy="259045"/>
    <xdr:sp macro="" textlink="">
      <xdr:nvSpPr>
        <xdr:cNvPr id="396" name="商工費平均値テキスト"/>
        <xdr:cNvSpPr txBox="1"/>
      </xdr:nvSpPr>
      <xdr:spPr>
        <a:xfrm>
          <a:off x="10528300" y="1284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93621</xdr:rowOff>
    </xdr:from>
    <xdr:to>
      <xdr:col>14</xdr:col>
      <xdr:colOff>28575</xdr:colOff>
      <xdr:row>72</xdr:row>
      <xdr:rowOff>103924</xdr:rowOff>
    </xdr:to>
    <xdr:cxnSp macro="">
      <xdr:nvCxnSpPr>
        <xdr:cNvPr id="398" name="直線コネクタ 397"/>
        <xdr:cNvCxnSpPr/>
      </xdr:nvCxnSpPr>
      <xdr:spPr>
        <a:xfrm flipV="1">
          <a:off x="8750300" y="12438021"/>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17035</xdr:rowOff>
    </xdr:from>
    <xdr:ext cx="534377" cy="259045"/>
    <xdr:sp macro="" textlink="">
      <xdr:nvSpPr>
        <xdr:cNvPr id="400" name="テキスト ボックス 399"/>
        <xdr:cNvSpPr txBox="1"/>
      </xdr:nvSpPr>
      <xdr:spPr>
        <a:xfrm>
          <a:off x="93594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10361</xdr:rowOff>
    </xdr:from>
    <xdr:to>
      <xdr:col>12</xdr:col>
      <xdr:colOff>511175</xdr:colOff>
      <xdr:row>72</xdr:row>
      <xdr:rowOff>103924</xdr:rowOff>
    </xdr:to>
    <xdr:cxnSp macro="">
      <xdr:nvCxnSpPr>
        <xdr:cNvPr id="401" name="直線コネクタ 400"/>
        <xdr:cNvCxnSpPr/>
      </xdr:nvCxnSpPr>
      <xdr:spPr>
        <a:xfrm>
          <a:off x="7861300" y="12354761"/>
          <a:ext cx="889000" cy="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2" name="フローチャート : 判断 401"/>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67654</xdr:rowOff>
    </xdr:from>
    <xdr:ext cx="534377" cy="259045"/>
    <xdr:sp macro="" textlink="">
      <xdr:nvSpPr>
        <xdr:cNvPr id="403" name="テキスト ボックス 402"/>
        <xdr:cNvSpPr txBox="1"/>
      </xdr:nvSpPr>
      <xdr:spPr>
        <a:xfrm>
          <a:off x="8483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10361</xdr:rowOff>
    </xdr:from>
    <xdr:to>
      <xdr:col>11</xdr:col>
      <xdr:colOff>307975</xdr:colOff>
      <xdr:row>72</xdr:row>
      <xdr:rowOff>17840</xdr:rowOff>
    </xdr:to>
    <xdr:cxnSp macro="">
      <xdr:nvCxnSpPr>
        <xdr:cNvPr id="404" name="直線コネクタ 403"/>
        <xdr:cNvCxnSpPr/>
      </xdr:nvCxnSpPr>
      <xdr:spPr>
        <a:xfrm flipV="1">
          <a:off x="6972300" y="12354761"/>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15029</xdr:rowOff>
    </xdr:from>
    <xdr:to>
      <xdr:col>11</xdr:col>
      <xdr:colOff>358775</xdr:colOff>
      <xdr:row>75</xdr:row>
      <xdr:rowOff>116629</xdr:rowOff>
    </xdr:to>
    <xdr:sp macro="" textlink="">
      <xdr:nvSpPr>
        <xdr:cNvPr id="405" name="フローチャート : 判断 404"/>
        <xdr:cNvSpPr/>
      </xdr:nvSpPr>
      <xdr:spPr>
        <a:xfrm>
          <a:off x="7810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107756</xdr:rowOff>
    </xdr:from>
    <xdr:ext cx="534377" cy="259045"/>
    <xdr:sp macro="" textlink="">
      <xdr:nvSpPr>
        <xdr:cNvPr id="406" name="テキスト ボックス 405"/>
        <xdr:cNvSpPr txBox="1"/>
      </xdr:nvSpPr>
      <xdr:spPr>
        <a:xfrm>
          <a:off x="7594111" y="129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86695</xdr:rowOff>
    </xdr:from>
    <xdr:to>
      <xdr:col>10</xdr:col>
      <xdr:colOff>155575</xdr:colOff>
      <xdr:row>75</xdr:row>
      <xdr:rowOff>16845</xdr:rowOff>
    </xdr:to>
    <xdr:sp macro="" textlink="">
      <xdr:nvSpPr>
        <xdr:cNvPr id="407" name="フローチャート : 判断 406"/>
        <xdr:cNvSpPr/>
      </xdr:nvSpPr>
      <xdr:spPr>
        <a:xfrm>
          <a:off x="6921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7972</xdr:rowOff>
    </xdr:from>
    <xdr:ext cx="534377" cy="259045"/>
    <xdr:sp macro="" textlink="">
      <xdr:nvSpPr>
        <xdr:cNvPr id="408" name="テキスト ボックス 407"/>
        <xdr:cNvSpPr txBox="1"/>
      </xdr:nvSpPr>
      <xdr:spPr>
        <a:xfrm>
          <a:off x="6705111" y="128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123941</xdr:rowOff>
    </xdr:from>
    <xdr:to>
      <xdr:col>15</xdr:col>
      <xdr:colOff>231775</xdr:colOff>
      <xdr:row>73</xdr:row>
      <xdr:rowOff>54091</xdr:rowOff>
    </xdr:to>
    <xdr:sp macro="" textlink="">
      <xdr:nvSpPr>
        <xdr:cNvPr id="414" name="円/楕円 413"/>
        <xdr:cNvSpPr/>
      </xdr:nvSpPr>
      <xdr:spPr>
        <a:xfrm>
          <a:off x="10426700" y="124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146818</xdr:rowOff>
    </xdr:from>
    <xdr:ext cx="534377" cy="259045"/>
    <xdr:sp macro="" textlink="">
      <xdr:nvSpPr>
        <xdr:cNvPr id="415" name="商工費該当値テキスト"/>
        <xdr:cNvSpPr txBox="1"/>
      </xdr:nvSpPr>
      <xdr:spPr>
        <a:xfrm>
          <a:off x="10528300" y="1231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68,854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42821</xdr:rowOff>
    </xdr:from>
    <xdr:to>
      <xdr:col>14</xdr:col>
      <xdr:colOff>79375</xdr:colOff>
      <xdr:row>72</xdr:row>
      <xdr:rowOff>144421</xdr:rowOff>
    </xdr:to>
    <xdr:sp macro="" textlink="">
      <xdr:nvSpPr>
        <xdr:cNvPr id="416" name="円/楕円 415"/>
        <xdr:cNvSpPr/>
      </xdr:nvSpPr>
      <xdr:spPr>
        <a:xfrm>
          <a:off x="9588500" y="123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160948</xdr:rowOff>
    </xdr:from>
    <xdr:ext cx="534377" cy="259045"/>
    <xdr:sp macro="" textlink="">
      <xdr:nvSpPr>
        <xdr:cNvPr id="417" name="テキスト ボックス 416"/>
        <xdr:cNvSpPr txBox="1"/>
      </xdr:nvSpPr>
      <xdr:spPr>
        <a:xfrm>
          <a:off x="9359411" y="121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73,822</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53124</xdr:rowOff>
    </xdr:from>
    <xdr:to>
      <xdr:col>12</xdr:col>
      <xdr:colOff>561975</xdr:colOff>
      <xdr:row>72</xdr:row>
      <xdr:rowOff>154724</xdr:rowOff>
    </xdr:to>
    <xdr:sp macro="" textlink="">
      <xdr:nvSpPr>
        <xdr:cNvPr id="418" name="円/楕円 417"/>
        <xdr:cNvSpPr/>
      </xdr:nvSpPr>
      <xdr:spPr>
        <a:xfrm>
          <a:off x="8699500" y="123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171251</xdr:rowOff>
    </xdr:from>
    <xdr:ext cx="534377" cy="259045"/>
    <xdr:sp macro="" textlink="">
      <xdr:nvSpPr>
        <xdr:cNvPr id="419" name="テキスト ボックス 418"/>
        <xdr:cNvSpPr txBox="1"/>
      </xdr:nvSpPr>
      <xdr:spPr>
        <a:xfrm>
          <a:off x="8483111" y="121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73,191</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131011</xdr:rowOff>
    </xdr:from>
    <xdr:to>
      <xdr:col>11</xdr:col>
      <xdr:colOff>358775</xdr:colOff>
      <xdr:row>72</xdr:row>
      <xdr:rowOff>61161</xdr:rowOff>
    </xdr:to>
    <xdr:sp macro="" textlink="">
      <xdr:nvSpPr>
        <xdr:cNvPr id="420" name="円/楕円 419"/>
        <xdr:cNvSpPr/>
      </xdr:nvSpPr>
      <xdr:spPr>
        <a:xfrm>
          <a:off x="7810500" y="123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77688</xdr:rowOff>
    </xdr:from>
    <xdr:ext cx="534377" cy="259045"/>
    <xdr:sp macro="" textlink="">
      <xdr:nvSpPr>
        <xdr:cNvPr id="421" name="テキスト ボックス 420"/>
        <xdr:cNvSpPr txBox="1"/>
      </xdr:nvSpPr>
      <xdr:spPr>
        <a:xfrm>
          <a:off x="7594111" y="120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78,921</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138490</xdr:rowOff>
    </xdr:from>
    <xdr:to>
      <xdr:col>10</xdr:col>
      <xdr:colOff>155575</xdr:colOff>
      <xdr:row>72</xdr:row>
      <xdr:rowOff>68640</xdr:rowOff>
    </xdr:to>
    <xdr:sp macro="" textlink="">
      <xdr:nvSpPr>
        <xdr:cNvPr id="422" name="円/楕円 421"/>
        <xdr:cNvSpPr/>
      </xdr:nvSpPr>
      <xdr:spPr>
        <a:xfrm>
          <a:off x="6921500" y="123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85167</xdr:rowOff>
    </xdr:from>
    <xdr:ext cx="534377" cy="259045"/>
    <xdr:sp macro="" textlink="">
      <xdr:nvSpPr>
        <xdr:cNvPr id="423" name="テキスト ボックス 422"/>
        <xdr:cNvSpPr txBox="1"/>
      </xdr:nvSpPr>
      <xdr:spPr>
        <a:xfrm>
          <a:off x="6705111" y="120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172</xdr:rowOff>
    </xdr:from>
    <xdr:to>
      <xdr:col>15</xdr:col>
      <xdr:colOff>180975</xdr:colOff>
      <xdr:row>95</xdr:row>
      <xdr:rowOff>58547</xdr:rowOff>
    </xdr:to>
    <xdr:cxnSp macro="">
      <xdr:nvCxnSpPr>
        <xdr:cNvPr id="453" name="直線コネクタ 452"/>
        <xdr:cNvCxnSpPr/>
      </xdr:nvCxnSpPr>
      <xdr:spPr>
        <a:xfrm>
          <a:off x="9639300" y="16287922"/>
          <a:ext cx="8382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80439</xdr:rowOff>
    </xdr:from>
    <xdr:ext cx="534377" cy="259045"/>
    <xdr:sp macro="" textlink="">
      <xdr:nvSpPr>
        <xdr:cNvPr id="454" name="土木費平均値テキスト"/>
        <xdr:cNvSpPr txBox="1"/>
      </xdr:nvSpPr>
      <xdr:spPr>
        <a:xfrm>
          <a:off x="10528300" y="165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19619</xdr:rowOff>
    </xdr:from>
    <xdr:to>
      <xdr:col>14</xdr:col>
      <xdr:colOff>28575</xdr:colOff>
      <xdr:row>95</xdr:row>
      <xdr:rowOff>172</xdr:rowOff>
    </xdr:to>
    <xdr:cxnSp macro="">
      <xdr:nvCxnSpPr>
        <xdr:cNvPr id="456" name="直線コネクタ 455"/>
        <xdr:cNvCxnSpPr/>
      </xdr:nvCxnSpPr>
      <xdr:spPr>
        <a:xfrm>
          <a:off x="8750300" y="16135919"/>
          <a:ext cx="889000" cy="15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67767</xdr:rowOff>
    </xdr:from>
    <xdr:ext cx="534377" cy="259045"/>
    <xdr:sp macro="" textlink="">
      <xdr:nvSpPr>
        <xdr:cNvPr id="458" name="テキスト ボックス 457"/>
        <xdr:cNvSpPr txBox="1"/>
      </xdr:nvSpPr>
      <xdr:spPr>
        <a:xfrm>
          <a:off x="93594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97768</xdr:rowOff>
    </xdr:from>
    <xdr:to>
      <xdr:col>12</xdr:col>
      <xdr:colOff>511175</xdr:colOff>
      <xdr:row>94</xdr:row>
      <xdr:rowOff>19619</xdr:rowOff>
    </xdr:to>
    <xdr:cxnSp macro="">
      <xdr:nvCxnSpPr>
        <xdr:cNvPr id="459" name="直線コネクタ 458"/>
        <xdr:cNvCxnSpPr/>
      </xdr:nvCxnSpPr>
      <xdr:spPr>
        <a:xfrm>
          <a:off x="7861300" y="16042618"/>
          <a:ext cx="889000" cy="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0" name="フローチャート : 判断 459"/>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109569</xdr:rowOff>
    </xdr:from>
    <xdr:ext cx="534377" cy="259045"/>
    <xdr:sp macro="" textlink="">
      <xdr:nvSpPr>
        <xdr:cNvPr id="461" name="テキスト ボックス 460"/>
        <xdr:cNvSpPr txBox="1"/>
      </xdr:nvSpPr>
      <xdr:spPr>
        <a:xfrm>
          <a:off x="8483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97768</xdr:rowOff>
    </xdr:from>
    <xdr:to>
      <xdr:col>11</xdr:col>
      <xdr:colOff>307975</xdr:colOff>
      <xdr:row>94</xdr:row>
      <xdr:rowOff>65633</xdr:rowOff>
    </xdr:to>
    <xdr:cxnSp macro="">
      <xdr:nvCxnSpPr>
        <xdr:cNvPr id="462" name="直線コネクタ 461"/>
        <xdr:cNvCxnSpPr/>
      </xdr:nvCxnSpPr>
      <xdr:spPr>
        <a:xfrm flipV="1">
          <a:off x="6972300" y="16042618"/>
          <a:ext cx="889000" cy="13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161905</xdr:rowOff>
    </xdr:from>
    <xdr:to>
      <xdr:col>11</xdr:col>
      <xdr:colOff>358775</xdr:colOff>
      <xdr:row>96</xdr:row>
      <xdr:rowOff>92055</xdr:rowOff>
    </xdr:to>
    <xdr:sp macro="" textlink="">
      <xdr:nvSpPr>
        <xdr:cNvPr id="463" name="フローチャート : 判断 462"/>
        <xdr:cNvSpPr/>
      </xdr:nvSpPr>
      <xdr:spPr>
        <a:xfrm>
          <a:off x="7810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83182</xdr:rowOff>
    </xdr:from>
    <xdr:ext cx="534377" cy="259045"/>
    <xdr:sp macro="" textlink="">
      <xdr:nvSpPr>
        <xdr:cNvPr id="464" name="テキスト ボックス 463"/>
        <xdr:cNvSpPr txBox="1"/>
      </xdr:nvSpPr>
      <xdr:spPr>
        <a:xfrm>
          <a:off x="7594111" y="165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104037</xdr:rowOff>
    </xdr:from>
    <xdr:to>
      <xdr:col>10</xdr:col>
      <xdr:colOff>155575</xdr:colOff>
      <xdr:row>97</xdr:row>
      <xdr:rowOff>34187</xdr:rowOff>
    </xdr:to>
    <xdr:sp macro="" textlink="">
      <xdr:nvSpPr>
        <xdr:cNvPr id="465" name="フローチャート : 判断 464"/>
        <xdr:cNvSpPr/>
      </xdr:nvSpPr>
      <xdr:spPr>
        <a:xfrm>
          <a:off x="6921500" y="1656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25314</xdr:rowOff>
    </xdr:from>
    <xdr:ext cx="534377" cy="259045"/>
    <xdr:sp macro="" textlink="">
      <xdr:nvSpPr>
        <xdr:cNvPr id="466" name="テキスト ボックス 465"/>
        <xdr:cNvSpPr txBox="1"/>
      </xdr:nvSpPr>
      <xdr:spPr>
        <a:xfrm>
          <a:off x="6705111" y="166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7747</xdr:rowOff>
    </xdr:from>
    <xdr:to>
      <xdr:col>15</xdr:col>
      <xdr:colOff>231775</xdr:colOff>
      <xdr:row>95</xdr:row>
      <xdr:rowOff>109347</xdr:rowOff>
    </xdr:to>
    <xdr:sp macro="" textlink="">
      <xdr:nvSpPr>
        <xdr:cNvPr id="472" name="円/楕円 471"/>
        <xdr:cNvSpPr/>
      </xdr:nvSpPr>
      <xdr:spPr>
        <a:xfrm>
          <a:off x="10426700" y="162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30624</xdr:rowOff>
    </xdr:from>
    <xdr:ext cx="534377" cy="259045"/>
    <xdr:sp macro="" textlink="">
      <xdr:nvSpPr>
        <xdr:cNvPr id="473" name="土木費該当値テキスト"/>
        <xdr:cNvSpPr txBox="1"/>
      </xdr:nvSpPr>
      <xdr:spPr>
        <a:xfrm>
          <a:off x="10528300" y="161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84,470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120822</xdr:rowOff>
    </xdr:from>
    <xdr:to>
      <xdr:col>14</xdr:col>
      <xdr:colOff>79375</xdr:colOff>
      <xdr:row>95</xdr:row>
      <xdr:rowOff>50972</xdr:rowOff>
    </xdr:to>
    <xdr:sp macro="" textlink="">
      <xdr:nvSpPr>
        <xdr:cNvPr id="474" name="円/楕円 473"/>
        <xdr:cNvSpPr/>
      </xdr:nvSpPr>
      <xdr:spPr>
        <a:xfrm>
          <a:off x="9588500" y="162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67499</xdr:rowOff>
    </xdr:from>
    <xdr:ext cx="534377" cy="259045"/>
    <xdr:sp macro="" textlink="">
      <xdr:nvSpPr>
        <xdr:cNvPr id="475" name="テキスト ボックス 474"/>
        <xdr:cNvSpPr txBox="1"/>
      </xdr:nvSpPr>
      <xdr:spPr>
        <a:xfrm>
          <a:off x="9359411" y="16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140269</xdr:rowOff>
    </xdr:from>
    <xdr:to>
      <xdr:col>12</xdr:col>
      <xdr:colOff>561975</xdr:colOff>
      <xdr:row>94</xdr:row>
      <xdr:rowOff>70419</xdr:rowOff>
    </xdr:to>
    <xdr:sp macro="" textlink="">
      <xdr:nvSpPr>
        <xdr:cNvPr id="476" name="円/楕円 475"/>
        <xdr:cNvSpPr/>
      </xdr:nvSpPr>
      <xdr:spPr>
        <a:xfrm>
          <a:off x="8699500" y="160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86946</xdr:rowOff>
    </xdr:from>
    <xdr:ext cx="534377" cy="259045"/>
    <xdr:sp macro="" textlink="">
      <xdr:nvSpPr>
        <xdr:cNvPr id="477" name="テキスト ボックス 476"/>
        <xdr:cNvSpPr txBox="1"/>
      </xdr:nvSpPr>
      <xdr:spPr>
        <a:xfrm>
          <a:off x="8483111" y="158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97,354</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46968</xdr:rowOff>
    </xdr:from>
    <xdr:to>
      <xdr:col>11</xdr:col>
      <xdr:colOff>358775</xdr:colOff>
      <xdr:row>93</xdr:row>
      <xdr:rowOff>148568</xdr:rowOff>
    </xdr:to>
    <xdr:sp macro="" textlink="">
      <xdr:nvSpPr>
        <xdr:cNvPr id="478" name="円/楕円 477"/>
        <xdr:cNvSpPr/>
      </xdr:nvSpPr>
      <xdr:spPr>
        <a:xfrm>
          <a:off x="7810500" y="159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165095</xdr:rowOff>
    </xdr:from>
    <xdr:ext cx="599010" cy="259045"/>
    <xdr:sp macro="" textlink="">
      <xdr:nvSpPr>
        <xdr:cNvPr id="479" name="テキスト ボックス 478"/>
        <xdr:cNvSpPr txBox="1"/>
      </xdr:nvSpPr>
      <xdr:spPr>
        <a:xfrm>
          <a:off x="7561794" y="1576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14833</xdr:rowOff>
    </xdr:from>
    <xdr:to>
      <xdr:col>10</xdr:col>
      <xdr:colOff>155575</xdr:colOff>
      <xdr:row>94</xdr:row>
      <xdr:rowOff>116433</xdr:rowOff>
    </xdr:to>
    <xdr:sp macro="" textlink="">
      <xdr:nvSpPr>
        <xdr:cNvPr id="480" name="円/楕円 479"/>
        <xdr:cNvSpPr/>
      </xdr:nvSpPr>
      <xdr:spPr>
        <a:xfrm>
          <a:off x="6921500" y="161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132960</xdr:rowOff>
    </xdr:from>
    <xdr:ext cx="534377" cy="259045"/>
    <xdr:sp macro="" textlink="">
      <xdr:nvSpPr>
        <xdr:cNvPr id="481" name="テキスト ボックス 480"/>
        <xdr:cNvSpPr txBox="1"/>
      </xdr:nvSpPr>
      <xdr:spPr>
        <a:xfrm>
          <a:off x="6705111" y="1590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29</xdr:row>
      <xdr:rowOff>126964</xdr:rowOff>
    </xdr:from>
    <xdr:to>
      <xdr:col>23</xdr:col>
      <xdr:colOff>517525</xdr:colOff>
      <xdr:row>31</xdr:row>
      <xdr:rowOff>106063</xdr:rowOff>
    </xdr:to>
    <xdr:cxnSp macro="">
      <xdr:nvCxnSpPr>
        <xdr:cNvPr id="511" name="直線コネクタ 510"/>
        <xdr:cNvCxnSpPr/>
      </xdr:nvCxnSpPr>
      <xdr:spPr>
        <a:xfrm flipV="1">
          <a:off x="15481300" y="5099014"/>
          <a:ext cx="838200" cy="3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85288</xdr:rowOff>
    </xdr:from>
    <xdr:ext cx="534377" cy="259045"/>
    <xdr:sp macro="" textlink="">
      <xdr:nvSpPr>
        <xdr:cNvPr id="512" name="警察費平均値テキスト"/>
        <xdr:cNvSpPr txBox="1"/>
      </xdr:nvSpPr>
      <xdr:spPr>
        <a:xfrm>
          <a:off x="16370300" y="608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106063</xdr:rowOff>
    </xdr:from>
    <xdr:to>
      <xdr:col>22</xdr:col>
      <xdr:colOff>365125</xdr:colOff>
      <xdr:row>31</xdr:row>
      <xdr:rowOff>165009</xdr:rowOff>
    </xdr:to>
    <xdr:cxnSp macro="">
      <xdr:nvCxnSpPr>
        <xdr:cNvPr id="514" name="直線コネクタ 513"/>
        <xdr:cNvCxnSpPr/>
      </xdr:nvCxnSpPr>
      <xdr:spPr>
        <a:xfrm flipV="1">
          <a:off x="14592300" y="5421013"/>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46590</xdr:rowOff>
    </xdr:from>
    <xdr:ext cx="534377" cy="259045"/>
    <xdr:sp macro="" textlink="">
      <xdr:nvSpPr>
        <xdr:cNvPr id="516" name="テキスト ボックス 515"/>
        <xdr:cNvSpPr txBox="1"/>
      </xdr:nvSpPr>
      <xdr:spPr>
        <a:xfrm>
          <a:off x="152014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165009</xdr:rowOff>
    </xdr:from>
    <xdr:to>
      <xdr:col>21</xdr:col>
      <xdr:colOff>161925</xdr:colOff>
      <xdr:row>33</xdr:row>
      <xdr:rowOff>9725</xdr:rowOff>
    </xdr:to>
    <xdr:cxnSp macro="">
      <xdr:nvCxnSpPr>
        <xdr:cNvPr id="517" name="直線コネクタ 516"/>
        <xdr:cNvCxnSpPr/>
      </xdr:nvCxnSpPr>
      <xdr:spPr>
        <a:xfrm flipV="1">
          <a:off x="13703300" y="5479959"/>
          <a:ext cx="889000" cy="18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18" name="フローチャート : 判断 517"/>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141622</xdr:rowOff>
    </xdr:from>
    <xdr:ext cx="534377" cy="259045"/>
    <xdr:sp macro="" textlink="">
      <xdr:nvSpPr>
        <xdr:cNvPr id="519" name="テキスト ボックス 518"/>
        <xdr:cNvSpPr txBox="1"/>
      </xdr:nvSpPr>
      <xdr:spPr>
        <a:xfrm>
          <a:off x="14325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13480</xdr:rowOff>
    </xdr:from>
    <xdr:to>
      <xdr:col>19</xdr:col>
      <xdr:colOff>644525</xdr:colOff>
      <xdr:row>33</xdr:row>
      <xdr:rowOff>9725</xdr:rowOff>
    </xdr:to>
    <xdr:cxnSp macro="">
      <xdr:nvCxnSpPr>
        <xdr:cNvPr id="520" name="直線コネクタ 519"/>
        <xdr:cNvCxnSpPr/>
      </xdr:nvCxnSpPr>
      <xdr:spPr>
        <a:xfrm>
          <a:off x="12814300" y="5499880"/>
          <a:ext cx="889000" cy="1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19503</xdr:rowOff>
    </xdr:from>
    <xdr:to>
      <xdr:col>20</xdr:col>
      <xdr:colOff>9525</xdr:colOff>
      <xdr:row>35</xdr:row>
      <xdr:rowOff>121103</xdr:rowOff>
    </xdr:to>
    <xdr:sp macro="" textlink="">
      <xdr:nvSpPr>
        <xdr:cNvPr id="521" name="フローチャート : 判断 520"/>
        <xdr:cNvSpPr/>
      </xdr:nvSpPr>
      <xdr:spPr>
        <a:xfrm>
          <a:off x="13652500" y="602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112230</xdr:rowOff>
    </xdr:from>
    <xdr:ext cx="534377" cy="259045"/>
    <xdr:sp macro="" textlink="">
      <xdr:nvSpPr>
        <xdr:cNvPr id="522" name="テキスト ボックス 521"/>
        <xdr:cNvSpPr txBox="1"/>
      </xdr:nvSpPr>
      <xdr:spPr>
        <a:xfrm>
          <a:off x="13436111" y="61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23912</xdr:rowOff>
    </xdr:from>
    <xdr:to>
      <xdr:col>18</xdr:col>
      <xdr:colOff>492125</xdr:colOff>
      <xdr:row>35</xdr:row>
      <xdr:rowOff>125512</xdr:rowOff>
    </xdr:to>
    <xdr:sp macro="" textlink="">
      <xdr:nvSpPr>
        <xdr:cNvPr id="523" name="フローチャート : 判断 522"/>
        <xdr:cNvSpPr/>
      </xdr:nvSpPr>
      <xdr:spPr>
        <a:xfrm>
          <a:off x="12763500" y="602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116639</xdr:rowOff>
    </xdr:from>
    <xdr:ext cx="534377" cy="259045"/>
    <xdr:sp macro="" textlink="">
      <xdr:nvSpPr>
        <xdr:cNvPr id="524" name="テキスト ボックス 523"/>
        <xdr:cNvSpPr txBox="1"/>
      </xdr:nvSpPr>
      <xdr:spPr>
        <a:xfrm>
          <a:off x="12547111" y="61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29</xdr:row>
      <xdr:rowOff>76164</xdr:rowOff>
    </xdr:from>
    <xdr:to>
      <xdr:col>23</xdr:col>
      <xdr:colOff>568325</xdr:colOff>
      <xdr:row>30</xdr:row>
      <xdr:rowOff>6314</xdr:rowOff>
    </xdr:to>
    <xdr:sp macro="" textlink="">
      <xdr:nvSpPr>
        <xdr:cNvPr id="530" name="円/楕円 529"/>
        <xdr:cNvSpPr/>
      </xdr:nvSpPr>
      <xdr:spPr>
        <a:xfrm>
          <a:off x="16268700" y="50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29191</xdr:rowOff>
    </xdr:from>
    <xdr:ext cx="534377" cy="259045"/>
    <xdr:sp macro="" textlink="">
      <xdr:nvSpPr>
        <xdr:cNvPr id="531" name="警察費該当値テキスト"/>
        <xdr:cNvSpPr txBox="1"/>
      </xdr:nvSpPr>
      <xdr:spPr>
        <a:xfrm>
          <a:off x="16370300" y="500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30,328</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55263</xdr:rowOff>
    </xdr:from>
    <xdr:to>
      <xdr:col>22</xdr:col>
      <xdr:colOff>415925</xdr:colOff>
      <xdr:row>31</xdr:row>
      <xdr:rowOff>156863</xdr:rowOff>
    </xdr:to>
    <xdr:sp macro="" textlink="">
      <xdr:nvSpPr>
        <xdr:cNvPr id="532" name="円/楕円 531"/>
        <xdr:cNvSpPr/>
      </xdr:nvSpPr>
      <xdr:spPr>
        <a:xfrm>
          <a:off x="15430500" y="53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1940</xdr:rowOff>
    </xdr:from>
    <xdr:ext cx="534377" cy="259045"/>
    <xdr:sp macro="" textlink="">
      <xdr:nvSpPr>
        <xdr:cNvPr id="533" name="テキスト ボックス 532"/>
        <xdr:cNvSpPr txBox="1"/>
      </xdr:nvSpPr>
      <xdr:spPr>
        <a:xfrm>
          <a:off x="15201411" y="51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28,356</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114209</xdr:rowOff>
    </xdr:from>
    <xdr:to>
      <xdr:col>21</xdr:col>
      <xdr:colOff>212725</xdr:colOff>
      <xdr:row>32</xdr:row>
      <xdr:rowOff>44359</xdr:rowOff>
    </xdr:to>
    <xdr:sp macro="" textlink="">
      <xdr:nvSpPr>
        <xdr:cNvPr id="534" name="円/楕円 533"/>
        <xdr:cNvSpPr/>
      </xdr:nvSpPr>
      <xdr:spPr>
        <a:xfrm>
          <a:off x="14541500" y="54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60886</xdr:rowOff>
    </xdr:from>
    <xdr:ext cx="534377" cy="259045"/>
    <xdr:sp macro="" textlink="">
      <xdr:nvSpPr>
        <xdr:cNvPr id="535" name="テキスト ボックス 534"/>
        <xdr:cNvSpPr txBox="1"/>
      </xdr:nvSpPr>
      <xdr:spPr>
        <a:xfrm>
          <a:off x="14325111" y="52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27,995</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130375</xdr:rowOff>
    </xdr:from>
    <xdr:to>
      <xdr:col>20</xdr:col>
      <xdr:colOff>9525</xdr:colOff>
      <xdr:row>33</xdr:row>
      <xdr:rowOff>60525</xdr:rowOff>
    </xdr:to>
    <xdr:sp macro="" textlink="">
      <xdr:nvSpPr>
        <xdr:cNvPr id="536" name="円/楕円 535"/>
        <xdr:cNvSpPr/>
      </xdr:nvSpPr>
      <xdr:spPr>
        <a:xfrm>
          <a:off x="13652500" y="56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77052</xdr:rowOff>
    </xdr:from>
    <xdr:ext cx="534377" cy="259045"/>
    <xdr:sp macro="" textlink="">
      <xdr:nvSpPr>
        <xdr:cNvPr id="537" name="テキスト ボックス 536"/>
        <xdr:cNvSpPr txBox="1"/>
      </xdr:nvSpPr>
      <xdr:spPr>
        <a:xfrm>
          <a:off x="13436111" y="53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26,846</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134130</xdr:rowOff>
    </xdr:from>
    <xdr:to>
      <xdr:col>18</xdr:col>
      <xdr:colOff>492125</xdr:colOff>
      <xdr:row>32</xdr:row>
      <xdr:rowOff>64280</xdr:rowOff>
    </xdr:to>
    <xdr:sp macro="" textlink="">
      <xdr:nvSpPr>
        <xdr:cNvPr id="538" name="円/楕円 537"/>
        <xdr:cNvSpPr/>
      </xdr:nvSpPr>
      <xdr:spPr>
        <a:xfrm>
          <a:off x="12763500" y="54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80807</xdr:rowOff>
    </xdr:from>
    <xdr:ext cx="534377" cy="259045"/>
    <xdr:sp macro="" textlink="">
      <xdr:nvSpPr>
        <xdr:cNvPr id="539" name="テキスト ボックス 538"/>
        <xdr:cNvSpPr txBox="1"/>
      </xdr:nvSpPr>
      <xdr:spPr>
        <a:xfrm>
          <a:off x="12547111" y="52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162255</xdr:rowOff>
    </xdr:from>
    <xdr:to>
      <xdr:col>23</xdr:col>
      <xdr:colOff>517525</xdr:colOff>
      <xdr:row>55</xdr:row>
      <xdr:rowOff>44450</xdr:rowOff>
    </xdr:to>
    <xdr:cxnSp macro="">
      <xdr:nvCxnSpPr>
        <xdr:cNvPr id="567" name="直線コネクタ 566"/>
        <xdr:cNvCxnSpPr/>
      </xdr:nvCxnSpPr>
      <xdr:spPr>
        <a:xfrm>
          <a:off x="15481300" y="9249105"/>
          <a:ext cx="838200" cy="2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14774</xdr:rowOff>
    </xdr:from>
    <xdr:ext cx="599010" cy="259045"/>
    <xdr:sp macro="" textlink="">
      <xdr:nvSpPr>
        <xdr:cNvPr id="568" name="教育費平均値テキスト"/>
        <xdr:cNvSpPr txBox="1"/>
      </xdr:nvSpPr>
      <xdr:spPr>
        <a:xfrm>
          <a:off x="16370300" y="9273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162255</xdr:rowOff>
    </xdr:from>
    <xdr:to>
      <xdr:col>22</xdr:col>
      <xdr:colOff>365125</xdr:colOff>
      <xdr:row>55</xdr:row>
      <xdr:rowOff>132994</xdr:rowOff>
    </xdr:to>
    <xdr:cxnSp macro="">
      <xdr:nvCxnSpPr>
        <xdr:cNvPr id="570" name="直線コネクタ 569"/>
        <xdr:cNvCxnSpPr/>
      </xdr:nvCxnSpPr>
      <xdr:spPr>
        <a:xfrm flipV="1">
          <a:off x="14592300" y="9249105"/>
          <a:ext cx="889000" cy="3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109314</xdr:rowOff>
    </xdr:from>
    <xdr:ext cx="599010" cy="259045"/>
    <xdr:sp macro="" textlink="">
      <xdr:nvSpPr>
        <xdr:cNvPr id="572" name="テキスト ボックス 571"/>
        <xdr:cNvSpPr txBox="1"/>
      </xdr:nvSpPr>
      <xdr:spPr>
        <a:xfrm>
          <a:off x="15169094" y="953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132994</xdr:rowOff>
    </xdr:from>
    <xdr:to>
      <xdr:col>21</xdr:col>
      <xdr:colOff>161925</xdr:colOff>
      <xdr:row>56</xdr:row>
      <xdr:rowOff>30772</xdr:rowOff>
    </xdr:to>
    <xdr:cxnSp macro="">
      <xdr:nvCxnSpPr>
        <xdr:cNvPr id="573" name="直線コネクタ 572"/>
        <xdr:cNvCxnSpPr/>
      </xdr:nvCxnSpPr>
      <xdr:spPr>
        <a:xfrm flipV="1">
          <a:off x="13703300" y="9562744"/>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4" name="フローチャート : 判断 573"/>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5" name="テキスト ボックス 574"/>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15722</xdr:rowOff>
    </xdr:from>
    <xdr:to>
      <xdr:col>19</xdr:col>
      <xdr:colOff>644525</xdr:colOff>
      <xdr:row>56</xdr:row>
      <xdr:rowOff>30772</xdr:rowOff>
    </xdr:to>
    <xdr:cxnSp macro="">
      <xdr:nvCxnSpPr>
        <xdr:cNvPr id="576" name="直線コネクタ 575"/>
        <xdr:cNvCxnSpPr/>
      </xdr:nvCxnSpPr>
      <xdr:spPr>
        <a:xfrm>
          <a:off x="12814300" y="9616922"/>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42799</xdr:rowOff>
    </xdr:from>
    <xdr:to>
      <xdr:col>20</xdr:col>
      <xdr:colOff>9525</xdr:colOff>
      <xdr:row>55</xdr:row>
      <xdr:rowOff>144399</xdr:rowOff>
    </xdr:to>
    <xdr:sp macro="" textlink="">
      <xdr:nvSpPr>
        <xdr:cNvPr id="577" name="フローチャート : 判断 576"/>
        <xdr:cNvSpPr/>
      </xdr:nvSpPr>
      <xdr:spPr>
        <a:xfrm>
          <a:off x="13652500" y="947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160926</xdr:rowOff>
    </xdr:from>
    <xdr:ext cx="599010" cy="259045"/>
    <xdr:sp macro="" textlink="">
      <xdr:nvSpPr>
        <xdr:cNvPr id="578" name="テキスト ボックス 577"/>
        <xdr:cNvSpPr txBox="1"/>
      </xdr:nvSpPr>
      <xdr:spPr>
        <a:xfrm>
          <a:off x="13403794" y="924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71107</xdr:rowOff>
    </xdr:from>
    <xdr:to>
      <xdr:col>18</xdr:col>
      <xdr:colOff>492125</xdr:colOff>
      <xdr:row>55</xdr:row>
      <xdr:rowOff>1257</xdr:rowOff>
    </xdr:to>
    <xdr:sp macro="" textlink="">
      <xdr:nvSpPr>
        <xdr:cNvPr id="579" name="フローチャート : 判断 578"/>
        <xdr:cNvSpPr/>
      </xdr:nvSpPr>
      <xdr:spPr>
        <a:xfrm>
          <a:off x="12763500" y="93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17784</xdr:rowOff>
    </xdr:from>
    <xdr:ext cx="599010" cy="259045"/>
    <xdr:sp macro="" textlink="">
      <xdr:nvSpPr>
        <xdr:cNvPr id="580" name="テキスト ボックス 579"/>
        <xdr:cNvSpPr txBox="1"/>
      </xdr:nvSpPr>
      <xdr:spPr>
        <a:xfrm>
          <a:off x="12514794" y="91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165100</xdr:rowOff>
    </xdr:from>
    <xdr:to>
      <xdr:col>23</xdr:col>
      <xdr:colOff>568325</xdr:colOff>
      <xdr:row>55</xdr:row>
      <xdr:rowOff>95250</xdr:rowOff>
    </xdr:to>
    <xdr:sp macro="" textlink="">
      <xdr:nvSpPr>
        <xdr:cNvPr id="586" name="円/楕円 585"/>
        <xdr:cNvSpPr/>
      </xdr:nvSpPr>
      <xdr:spPr>
        <a:xfrm>
          <a:off x="162687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143527</xdr:rowOff>
    </xdr:from>
    <xdr:ext cx="599010" cy="259045"/>
    <xdr:sp macro="" textlink="">
      <xdr:nvSpPr>
        <xdr:cNvPr id="587" name="教育費該当値テキスト"/>
        <xdr:cNvSpPr txBox="1"/>
      </xdr:nvSpPr>
      <xdr:spPr>
        <a:xfrm>
          <a:off x="16370300" y="940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108,000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111455</xdr:rowOff>
    </xdr:from>
    <xdr:to>
      <xdr:col>22</xdr:col>
      <xdr:colOff>415925</xdr:colOff>
      <xdr:row>54</xdr:row>
      <xdr:rowOff>41605</xdr:rowOff>
    </xdr:to>
    <xdr:sp macro="" textlink="">
      <xdr:nvSpPr>
        <xdr:cNvPr id="588" name="円/楕円 587"/>
        <xdr:cNvSpPr/>
      </xdr:nvSpPr>
      <xdr:spPr>
        <a:xfrm>
          <a:off x="15430500" y="91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58132</xdr:rowOff>
    </xdr:from>
    <xdr:ext cx="599010" cy="259045"/>
    <xdr:sp macro="" textlink="">
      <xdr:nvSpPr>
        <xdr:cNvPr id="589" name="テキスト ボックス 588"/>
        <xdr:cNvSpPr txBox="1"/>
      </xdr:nvSpPr>
      <xdr:spPr>
        <a:xfrm>
          <a:off x="15169094" y="897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113,908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82194</xdr:rowOff>
    </xdr:from>
    <xdr:to>
      <xdr:col>21</xdr:col>
      <xdr:colOff>212725</xdr:colOff>
      <xdr:row>56</xdr:row>
      <xdr:rowOff>12344</xdr:rowOff>
    </xdr:to>
    <xdr:sp macro="" textlink="">
      <xdr:nvSpPr>
        <xdr:cNvPr id="590" name="円/楕円 589"/>
        <xdr:cNvSpPr/>
      </xdr:nvSpPr>
      <xdr:spPr>
        <a:xfrm>
          <a:off x="14541500" y="95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28871</xdr:rowOff>
    </xdr:from>
    <xdr:ext cx="599010" cy="259045"/>
    <xdr:sp macro="" textlink="">
      <xdr:nvSpPr>
        <xdr:cNvPr id="591" name="テキスト ボックス 590"/>
        <xdr:cNvSpPr txBox="1"/>
      </xdr:nvSpPr>
      <xdr:spPr>
        <a:xfrm>
          <a:off x="14292794" y="928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151422</xdr:rowOff>
    </xdr:from>
    <xdr:to>
      <xdr:col>20</xdr:col>
      <xdr:colOff>9525</xdr:colOff>
      <xdr:row>56</xdr:row>
      <xdr:rowOff>81572</xdr:rowOff>
    </xdr:to>
    <xdr:sp macro="" textlink="">
      <xdr:nvSpPr>
        <xdr:cNvPr id="592" name="円/楕円 591"/>
        <xdr:cNvSpPr/>
      </xdr:nvSpPr>
      <xdr:spPr>
        <a:xfrm>
          <a:off x="13652500" y="9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72699</xdr:rowOff>
    </xdr:from>
    <xdr:ext cx="599010" cy="259045"/>
    <xdr:sp macro="" textlink="">
      <xdr:nvSpPr>
        <xdr:cNvPr id="593" name="テキスト ボックス 592"/>
        <xdr:cNvSpPr txBox="1"/>
      </xdr:nvSpPr>
      <xdr:spPr>
        <a:xfrm>
          <a:off x="13403794" y="96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136372</xdr:rowOff>
    </xdr:from>
    <xdr:to>
      <xdr:col>18</xdr:col>
      <xdr:colOff>492125</xdr:colOff>
      <xdr:row>56</xdr:row>
      <xdr:rowOff>66522</xdr:rowOff>
    </xdr:to>
    <xdr:sp macro="" textlink="">
      <xdr:nvSpPr>
        <xdr:cNvPr id="594" name="円/楕円 593"/>
        <xdr:cNvSpPr/>
      </xdr:nvSpPr>
      <xdr:spPr>
        <a:xfrm>
          <a:off x="12763500" y="95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57649</xdr:rowOff>
    </xdr:from>
    <xdr:ext cx="599010" cy="259045"/>
    <xdr:sp macro="" textlink="">
      <xdr:nvSpPr>
        <xdr:cNvPr id="595" name="テキスト ボックス 594"/>
        <xdr:cNvSpPr txBox="1"/>
      </xdr:nvSpPr>
      <xdr:spPr>
        <a:xfrm>
          <a:off x="12514794" y="965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87579</xdr:rowOff>
    </xdr:from>
    <xdr:to>
      <xdr:col>23</xdr:col>
      <xdr:colOff>517525</xdr:colOff>
      <xdr:row>78</xdr:row>
      <xdr:rowOff>147377</xdr:rowOff>
    </xdr:to>
    <xdr:cxnSp macro="">
      <xdr:nvCxnSpPr>
        <xdr:cNvPr id="622" name="直線コネクタ 621"/>
        <xdr:cNvCxnSpPr/>
      </xdr:nvCxnSpPr>
      <xdr:spPr>
        <a:xfrm>
          <a:off x="15481300" y="13460679"/>
          <a:ext cx="8382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23704</xdr:rowOff>
    </xdr:from>
    <xdr:to>
      <xdr:col>22</xdr:col>
      <xdr:colOff>365125</xdr:colOff>
      <xdr:row>78</xdr:row>
      <xdr:rowOff>87579</xdr:rowOff>
    </xdr:to>
    <xdr:cxnSp macro="">
      <xdr:nvCxnSpPr>
        <xdr:cNvPr id="625" name="直線コネクタ 624"/>
        <xdr:cNvCxnSpPr/>
      </xdr:nvCxnSpPr>
      <xdr:spPr>
        <a:xfrm>
          <a:off x="14592300" y="13396804"/>
          <a:ext cx="889000" cy="6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112477</xdr:rowOff>
    </xdr:from>
    <xdr:to>
      <xdr:col>21</xdr:col>
      <xdr:colOff>161925</xdr:colOff>
      <xdr:row>78</xdr:row>
      <xdr:rowOff>23704</xdr:rowOff>
    </xdr:to>
    <xdr:cxnSp macro="">
      <xdr:nvCxnSpPr>
        <xdr:cNvPr id="628" name="直線コネクタ 627"/>
        <xdr:cNvCxnSpPr/>
      </xdr:nvCxnSpPr>
      <xdr:spPr>
        <a:xfrm>
          <a:off x="13703300" y="13314127"/>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29" name="フローチャート : 判断 628"/>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112876</xdr:rowOff>
    </xdr:from>
    <xdr:ext cx="469744" cy="259045"/>
    <xdr:sp macro="" textlink="">
      <xdr:nvSpPr>
        <xdr:cNvPr id="630" name="テキスト ボックス 629"/>
        <xdr:cNvSpPr txBox="1"/>
      </xdr:nvSpPr>
      <xdr:spPr>
        <a:xfrm>
          <a:off x="14357427" y="1348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115906</xdr:rowOff>
    </xdr:from>
    <xdr:to>
      <xdr:col>19</xdr:col>
      <xdr:colOff>644525</xdr:colOff>
      <xdr:row>77</xdr:row>
      <xdr:rowOff>112477</xdr:rowOff>
    </xdr:to>
    <xdr:cxnSp macro="">
      <xdr:nvCxnSpPr>
        <xdr:cNvPr id="631" name="直線コネクタ 630"/>
        <xdr:cNvCxnSpPr/>
      </xdr:nvCxnSpPr>
      <xdr:spPr>
        <a:xfrm>
          <a:off x="12814300" y="13146106"/>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102673</xdr:rowOff>
    </xdr:from>
    <xdr:to>
      <xdr:col>20</xdr:col>
      <xdr:colOff>9525</xdr:colOff>
      <xdr:row>79</xdr:row>
      <xdr:rowOff>32823</xdr:rowOff>
    </xdr:to>
    <xdr:sp macro="" textlink="">
      <xdr:nvSpPr>
        <xdr:cNvPr id="632" name="フローチャート : 判断 631"/>
        <xdr:cNvSpPr/>
      </xdr:nvSpPr>
      <xdr:spPr>
        <a:xfrm>
          <a:off x="13652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23950</xdr:rowOff>
    </xdr:from>
    <xdr:ext cx="469744" cy="259045"/>
    <xdr:sp macro="" textlink="">
      <xdr:nvSpPr>
        <xdr:cNvPr id="633" name="テキスト ボックス 632"/>
        <xdr:cNvSpPr txBox="1"/>
      </xdr:nvSpPr>
      <xdr:spPr>
        <a:xfrm>
          <a:off x="13468427" y="13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165252</xdr:rowOff>
    </xdr:from>
    <xdr:to>
      <xdr:col>18</xdr:col>
      <xdr:colOff>492125</xdr:colOff>
      <xdr:row>77</xdr:row>
      <xdr:rowOff>95402</xdr:rowOff>
    </xdr:to>
    <xdr:sp macro="" textlink="">
      <xdr:nvSpPr>
        <xdr:cNvPr id="634" name="フローチャート : 判断 633"/>
        <xdr:cNvSpPr/>
      </xdr:nvSpPr>
      <xdr:spPr>
        <a:xfrm>
          <a:off x="12763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86529</xdr:rowOff>
    </xdr:from>
    <xdr:ext cx="534377" cy="259045"/>
    <xdr:sp macro="" textlink="">
      <xdr:nvSpPr>
        <xdr:cNvPr id="635" name="テキスト ボックス 634"/>
        <xdr:cNvSpPr txBox="1"/>
      </xdr:nvSpPr>
      <xdr:spPr>
        <a:xfrm>
          <a:off x="12547111" y="132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96577</xdr:rowOff>
    </xdr:from>
    <xdr:to>
      <xdr:col>23</xdr:col>
      <xdr:colOff>568325</xdr:colOff>
      <xdr:row>79</xdr:row>
      <xdr:rowOff>26727</xdr:rowOff>
    </xdr:to>
    <xdr:sp macro="" textlink="">
      <xdr:nvSpPr>
        <xdr:cNvPr id="641" name="円/楕円 640"/>
        <xdr:cNvSpPr/>
      </xdr:nvSpPr>
      <xdr:spPr>
        <a:xfrm>
          <a:off x="162687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11504</xdr:rowOff>
    </xdr:from>
    <xdr:ext cx="469744" cy="259045"/>
    <xdr:sp macro="" textlink="">
      <xdr:nvSpPr>
        <xdr:cNvPr id="642" name="災害復旧費該当値テキスト"/>
        <xdr:cNvSpPr txBox="1"/>
      </xdr:nvSpPr>
      <xdr:spPr>
        <a:xfrm>
          <a:off x="16370300" y="133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36779</xdr:rowOff>
    </xdr:from>
    <xdr:to>
      <xdr:col>22</xdr:col>
      <xdr:colOff>415925</xdr:colOff>
      <xdr:row>78</xdr:row>
      <xdr:rowOff>138379</xdr:rowOff>
    </xdr:to>
    <xdr:sp macro="" textlink="">
      <xdr:nvSpPr>
        <xdr:cNvPr id="643" name="円/楕円 642"/>
        <xdr:cNvSpPr/>
      </xdr:nvSpPr>
      <xdr:spPr>
        <a:xfrm>
          <a:off x="154305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129506</xdr:rowOff>
    </xdr:from>
    <xdr:ext cx="469744" cy="259045"/>
    <xdr:sp macro="" textlink="">
      <xdr:nvSpPr>
        <xdr:cNvPr id="644" name="テキスト ボックス 643"/>
        <xdr:cNvSpPr txBox="1"/>
      </xdr:nvSpPr>
      <xdr:spPr>
        <a:xfrm>
          <a:off x="15233727" y="1350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144354</xdr:rowOff>
    </xdr:from>
    <xdr:to>
      <xdr:col>21</xdr:col>
      <xdr:colOff>212725</xdr:colOff>
      <xdr:row>78</xdr:row>
      <xdr:rowOff>74504</xdr:rowOff>
    </xdr:to>
    <xdr:sp macro="" textlink="">
      <xdr:nvSpPr>
        <xdr:cNvPr id="645" name="円/楕円 644"/>
        <xdr:cNvSpPr/>
      </xdr:nvSpPr>
      <xdr:spPr>
        <a:xfrm>
          <a:off x="14541500" y="133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91031</xdr:rowOff>
    </xdr:from>
    <xdr:ext cx="534377" cy="259045"/>
    <xdr:sp macro="" textlink="">
      <xdr:nvSpPr>
        <xdr:cNvPr id="646" name="テキスト ボックス 645"/>
        <xdr:cNvSpPr txBox="1"/>
      </xdr:nvSpPr>
      <xdr:spPr>
        <a:xfrm>
          <a:off x="14325111" y="131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61677</xdr:rowOff>
    </xdr:from>
    <xdr:to>
      <xdr:col>20</xdr:col>
      <xdr:colOff>9525</xdr:colOff>
      <xdr:row>77</xdr:row>
      <xdr:rowOff>163277</xdr:rowOff>
    </xdr:to>
    <xdr:sp macro="" textlink="">
      <xdr:nvSpPr>
        <xdr:cNvPr id="647" name="円/楕円 646"/>
        <xdr:cNvSpPr/>
      </xdr:nvSpPr>
      <xdr:spPr>
        <a:xfrm>
          <a:off x="13652500" y="132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8354</xdr:rowOff>
    </xdr:from>
    <xdr:ext cx="534377" cy="259045"/>
    <xdr:sp macro="" textlink="">
      <xdr:nvSpPr>
        <xdr:cNvPr id="648" name="テキスト ボックス 647"/>
        <xdr:cNvSpPr txBox="1"/>
      </xdr:nvSpPr>
      <xdr:spPr>
        <a:xfrm>
          <a:off x="13436111" y="130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65106</xdr:rowOff>
    </xdr:from>
    <xdr:to>
      <xdr:col>18</xdr:col>
      <xdr:colOff>492125</xdr:colOff>
      <xdr:row>76</xdr:row>
      <xdr:rowOff>166706</xdr:rowOff>
    </xdr:to>
    <xdr:sp macro="" textlink="">
      <xdr:nvSpPr>
        <xdr:cNvPr id="649" name="円/楕円 648"/>
        <xdr:cNvSpPr/>
      </xdr:nvSpPr>
      <xdr:spPr>
        <a:xfrm>
          <a:off x="12763500" y="130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11784</xdr:rowOff>
    </xdr:from>
    <xdr:ext cx="534377" cy="259045"/>
    <xdr:sp macro="" textlink="">
      <xdr:nvSpPr>
        <xdr:cNvPr id="650" name="テキスト ボックス 649"/>
        <xdr:cNvSpPr txBox="1"/>
      </xdr:nvSpPr>
      <xdr:spPr>
        <a:xfrm>
          <a:off x="12547111" y="128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1" name="テキスト ボックス 66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1" name="直線コネクタ 670"/>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2"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3" name="直線コネクタ 672"/>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4"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5" name="直線コネクタ 674"/>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122417</xdr:rowOff>
    </xdr:from>
    <xdr:to>
      <xdr:col>23</xdr:col>
      <xdr:colOff>517525</xdr:colOff>
      <xdr:row>94</xdr:row>
      <xdr:rowOff>13559</xdr:rowOff>
    </xdr:to>
    <xdr:cxnSp macro="">
      <xdr:nvCxnSpPr>
        <xdr:cNvPr id="676" name="直線コネクタ 675"/>
        <xdr:cNvCxnSpPr/>
      </xdr:nvCxnSpPr>
      <xdr:spPr>
        <a:xfrm>
          <a:off x="15481300" y="16067267"/>
          <a:ext cx="8382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38374</xdr:rowOff>
    </xdr:from>
    <xdr:ext cx="534377" cy="259045"/>
    <xdr:sp macro="" textlink="">
      <xdr:nvSpPr>
        <xdr:cNvPr id="677" name="公債費平均値テキスト"/>
        <xdr:cNvSpPr txBox="1"/>
      </xdr:nvSpPr>
      <xdr:spPr>
        <a:xfrm>
          <a:off x="16370300" y="15811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78" name="フローチャート : 判断 677"/>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122417</xdr:rowOff>
    </xdr:from>
    <xdr:to>
      <xdr:col>22</xdr:col>
      <xdr:colOff>365125</xdr:colOff>
      <xdr:row>94</xdr:row>
      <xdr:rowOff>38933</xdr:rowOff>
    </xdr:to>
    <xdr:cxnSp macro="">
      <xdr:nvCxnSpPr>
        <xdr:cNvPr id="679" name="直線コネクタ 678"/>
        <xdr:cNvCxnSpPr/>
      </xdr:nvCxnSpPr>
      <xdr:spPr>
        <a:xfrm flipV="1">
          <a:off x="14592300" y="16067267"/>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0" name="フローチャート : 判断 679"/>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105849</xdr:rowOff>
    </xdr:from>
    <xdr:ext cx="534377" cy="259045"/>
    <xdr:sp macro="" textlink="">
      <xdr:nvSpPr>
        <xdr:cNvPr id="681" name="テキスト ボックス 680"/>
        <xdr:cNvSpPr txBox="1"/>
      </xdr:nvSpPr>
      <xdr:spPr>
        <a:xfrm>
          <a:off x="152014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157051</xdr:rowOff>
    </xdr:from>
    <xdr:to>
      <xdr:col>21</xdr:col>
      <xdr:colOff>161925</xdr:colOff>
      <xdr:row>94</xdr:row>
      <xdr:rowOff>38933</xdr:rowOff>
    </xdr:to>
    <xdr:cxnSp macro="">
      <xdr:nvCxnSpPr>
        <xdr:cNvPr id="682" name="直線コネクタ 681"/>
        <xdr:cNvCxnSpPr/>
      </xdr:nvCxnSpPr>
      <xdr:spPr>
        <a:xfrm>
          <a:off x="13703300" y="16101901"/>
          <a:ext cx="889000" cy="5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3" name="フローチャート : 判断 682"/>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115016</xdr:rowOff>
    </xdr:from>
    <xdr:ext cx="534377" cy="259045"/>
    <xdr:sp macro="" textlink="">
      <xdr:nvSpPr>
        <xdr:cNvPr id="684" name="テキスト ボックス 683"/>
        <xdr:cNvSpPr txBox="1"/>
      </xdr:nvSpPr>
      <xdr:spPr>
        <a:xfrm>
          <a:off x="14325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157051</xdr:rowOff>
    </xdr:from>
    <xdr:to>
      <xdr:col>19</xdr:col>
      <xdr:colOff>644525</xdr:colOff>
      <xdr:row>94</xdr:row>
      <xdr:rowOff>9719</xdr:rowOff>
    </xdr:to>
    <xdr:cxnSp macro="">
      <xdr:nvCxnSpPr>
        <xdr:cNvPr id="685" name="直線コネクタ 684"/>
        <xdr:cNvCxnSpPr/>
      </xdr:nvCxnSpPr>
      <xdr:spPr>
        <a:xfrm flipV="1">
          <a:off x="12814300" y="16101901"/>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54358</xdr:rowOff>
    </xdr:from>
    <xdr:to>
      <xdr:col>20</xdr:col>
      <xdr:colOff>9525</xdr:colOff>
      <xdr:row>92</xdr:row>
      <xdr:rowOff>155958</xdr:rowOff>
    </xdr:to>
    <xdr:sp macro="" textlink="">
      <xdr:nvSpPr>
        <xdr:cNvPr id="686" name="フローチャート : 判断 685"/>
        <xdr:cNvSpPr/>
      </xdr:nvSpPr>
      <xdr:spPr>
        <a:xfrm>
          <a:off x="13652500" y="158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1035</xdr:rowOff>
    </xdr:from>
    <xdr:ext cx="534377" cy="259045"/>
    <xdr:sp macro="" textlink="">
      <xdr:nvSpPr>
        <xdr:cNvPr id="687" name="テキスト ボックス 686"/>
        <xdr:cNvSpPr txBox="1"/>
      </xdr:nvSpPr>
      <xdr:spPr>
        <a:xfrm>
          <a:off x="13436111" y="156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51958</xdr:rowOff>
    </xdr:from>
    <xdr:to>
      <xdr:col>18</xdr:col>
      <xdr:colOff>492125</xdr:colOff>
      <xdr:row>92</xdr:row>
      <xdr:rowOff>153558</xdr:rowOff>
    </xdr:to>
    <xdr:sp macro="" textlink="">
      <xdr:nvSpPr>
        <xdr:cNvPr id="688" name="フローチャート : 判断 687"/>
        <xdr:cNvSpPr/>
      </xdr:nvSpPr>
      <xdr:spPr>
        <a:xfrm>
          <a:off x="12763500" y="1582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170085</xdr:rowOff>
    </xdr:from>
    <xdr:ext cx="534377" cy="259045"/>
    <xdr:sp macro="" textlink="">
      <xdr:nvSpPr>
        <xdr:cNvPr id="689" name="テキスト ボックス 688"/>
        <xdr:cNvSpPr txBox="1"/>
      </xdr:nvSpPr>
      <xdr:spPr>
        <a:xfrm>
          <a:off x="12547111" y="156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134209</xdr:rowOff>
    </xdr:from>
    <xdr:to>
      <xdr:col>23</xdr:col>
      <xdr:colOff>568325</xdr:colOff>
      <xdr:row>94</xdr:row>
      <xdr:rowOff>64359</xdr:rowOff>
    </xdr:to>
    <xdr:sp macro="" textlink="">
      <xdr:nvSpPr>
        <xdr:cNvPr id="695" name="円/楕円 694"/>
        <xdr:cNvSpPr/>
      </xdr:nvSpPr>
      <xdr:spPr>
        <a:xfrm>
          <a:off x="16268700" y="160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112636</xdr:rowOff>
    </xdr:from>
    <xdr:ext cx="534377" cy="259045"/>
    <xdr:sp macro="" textlink="">
      <xdr:nvSpPr>
        <xdr:cNvPr id="696" name="公債費該当値テキスト"/>
        <xdr:cNvSpPr txBox="1"/>
      </xdr:nvSpPr>
      <xdr:spPr>
        <a:xfrm>
          <a:off x="16370300" y="160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75,518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71617</xdr:rowOff>
    </xdr:from>
    <xdr:to>
      <xdr:col>22</xdr:col>
      <xdr:colOff>415925</xdr:colOff>
      <xdr:row>94</xdr:row>
      <xdr:rowOff>1767</xdr:rowOff>
    </xdr:to>
    <xdr:sp macro="" textlink="">
      <xdr:nvSpPr>
        <xdr:cNvPr id="697" name="円/楕円 696"/>
        <xdr:cNvSpPr/>
      </xdr:nvSpPr>
      <xdr:spPr>
        <a:xfrm>
          <a:off x="15430500" y="160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164344</xdr:rowOff>
    </xdr:from>
    <xdr:ext cx="534377" cy="259045"/>
    <xdr:sp macro="" textlink="">
      <xdr:nvSpPr>
        <xdr:cNvPr id="698" name="テキスト ボックス 697"/>
        <xdr:cNvSpPr txBox="1"/>
      </xdr:nvSpPr>
      <xdr:spPr>
        <a:xfrm>
          <a:off x="15201411" y="161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159583</xdr:rowOff>
    </xdr:from>
    <xdr:to>
      <xdr:col>21</xdr:col>
      <xdr:colOff>212725</xdr:colOff>
      <xdr:row>94</xdr:row>
      <xdr:rowOff>89733</xdr:rowOff>
    </xdr:to>
    <xdr:sp macro="" textlink="">
      <xdr:nvSpPr>
        <xdr:cNvPr id="699" name="円/楕円 698"/>
        <xdr:cNvSpPr/>
      </xdr:nvSpPr>
      <xdr:spPr>
        <a:xfrm>
          <a:off x="14541500" y="161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80860</xdr:rowOff>
    </xdr:from>
    <xdr:ext cx="534377" cy="259045"/>
    <xdr:sp macro="" textlink="">
      <xdr:nvSpPr>
        <xdr:cNvPr id="700" name="テキスト ボックス 699"/>
        <xdr:cNvSpPr txBox="1"/>
      </xdr:nvSpPr>
      <xdr:spPr>
        <a:xfrm>
          <a:off x="14325111" y="161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74,408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106251</xdr:rowOff>
    </xdr:from>
    <xdr:to>
      <xdr:col>20</xdr:col>
      <xdr:colOff>9525</xdr:colOff>
      <xdr:row>94</xdr:row>
      <xdr:rowOff>36401</xdr:rowOff>
    </xdr:to>
    <xdr:sp macro="" textlink="">
      <xdr:nvSpPr>
        <xdr:cNvPr id="701" name="円/楕円 700"/>
        <xdr:cNvSpPr/>
      </xdr:nvSpPr>
      <xdr:spPr>
        <a:xfrm>
          <a:off x="13652500" y="160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27528</xdr:rowOff>
    </xdr:from>
    <xdr:ext cx="534377" cy="259045"/>
    <xdr:sp macro="" textlink="">
      <xdr:nvSpPr>
        <xdr:cNvPr id="702" name="テキスト ボックス 701"/>
        <xdr:cNvSpPr txBox="1"/>
      </xdr:nvSpPr>
      <xdr:spPr>
        <a:xfrm>
          <a:off x="13436111" y="161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76,741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130369</xdr:rowOff>
    </xdr:from>
    <xdr:to>
      <xdr:col>18</xdr:col>
      <xdr:colOff>492125</xdr:colOff>
      <xdr:row>94</xdr:row>
      <xdr:rowOff>60519</xdr:rowOff>
    </xdr:to>
    <xdr:sp macro="" textlink="">
      <xdr:nvSpPr>
        <xdr:cNvPr id="703" name="円/楕円 702"/>
        <xdr:cNvSpPr/>
      </xdr:nvSpPr>
      <xdr:spPr>
        <a:xfrm>
          <a:off x="12763500" y="160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51646</xdr:rowOff>
    </xdr:from>
    <xdr:ext cx="534377" cy="259045"/>
    <xdr:sp macro="" textlink="">
      <xdr:nvSpPr>
        <xdr:cNvPr id="704" name="テキスト ボックス 703"/>
        <xdr:cNvSpPr txBox="1"/>
      </xdr:nvSpPr>
      <xdr:spPr>
        <a:xfrm>
          <a:off x="12547111" y="1616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6" name="テキスト ボックス 71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8" name="テキスト ボックス 71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0" name="テキスト ボックス 71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2" name="テキスト ボックス 72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4" name="テキスト ボックス 72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28" name="直線コネクタ 727"/>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1"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2" name="直線コネクタ 731"/>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4"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5" name="フローチャート : 判断 734"/>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7" name="フローチャート : 判断 736"/>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38" name="テキスト ボックス 737"/>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0" name="フローチャート : 判断 739"/>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1" name="テキスト ボックス 740"/>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26851</xdr:rowOff>
    </xdr:from>
    <xdr:to>
      <xdr:col>28</xdr:col>
      <xdr:colOff>365125</xdr:colOff>
      <xdr:row>38</xdr:row>
      <xdr:rowOff>128451</xdr:rowOff>
    </xdr:to>
    <xdr:sp macro="" textlink="">
      <xdr:nvSpPr>
        <xdr:cNvPr id="743" name="フローチャート : 判断 742"/>
        <xdr:cNvSpPr/>
      </xdr:nvSpPr>
      <xdr:spPr>
        <a:xfrm>
          <a:off x="19494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144978</xdr:rowOff>
    </xdr:from>
    <xdr:ext cx="378565" cy="259045"/>
    <xdr:sp macro="" textlink="">
      <xdr:nvSpPr>
        <xdr:cNvPr id="744" name="テキスト ボックス 743"/>
        <xdr:cNvSpPr txBox="1"/>
      </xdr:nvSpPr>
      <xdr:spPr>
        <a:xfrm>
          <a:off x="19356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54610</xdr:rowOff>
    </xdr:from>
    <xdr:to>
      <xdr:col>27</xdr:col>
      <xdr:colOff>161925</xdr:colOff>
      <xdr:row>38</xdr:row>
      <xdr:rowOff>156210</xdr:rowOff>
    </xdr:to>
    <xdr:sp macro="" textlink="">
      <xdr:nvSpPr>
        <xdr:cNvPr id="745" name="フローチャート : 判断 744"/>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1287</xdr:rowOff>
    </xdr:from>
    <xdr:ext cx="378565" cy="259045"/>
    <xdr:sp macro="" textlink="">
      <xdr:nvSpPr>
        <xdr:cNvPr id="746" name="テキスト ボックス 745"/>
        <xdr:cNvSpPr txBox="1"/>
      </xdr:nvSpPr>
      <xdr:spPr>
        <a:xfrm>
          <a:off x="18467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5" name="テキスト ボックス 754"/>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7" name="テキスト ボックス 75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9" name="テキスト ボックス 75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0" name="円/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1" name="テキスト ボックス 76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5" name="テキスト ボックス 78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2" name="テキスト ボックス 80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平成２８年度の住民一人当たりの教育費は、紀の国わかやま国体・大会開催経費の減等により５，９０８円の減となっている。</a:t>
          </a:r>
          <a:endParaRPr kumimoji="1" lang="en-US" altLang="ja-JP" sz="1300">
            <a:latin typeface="ＭＳ Ｐゴシック"/>
          </a:endParaRPr>
        </a:p>
        <a:p>
          <a:r>
            <a:rPr kumimoji="1" lang="ja-JP" altLang="en-US" sz="1300">
              <a:latin typeface="ＭＳ Ｐゴシック"/>
            </a:rPr>
            <a:t>　今後、社会保障関係費や公債費の増加が見込まれる中、南海トラフ巨大地震等への対策、少子化対策、老朽化する公共施設等の大規模修繕などの財政需要が見込まれるため、引き続き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財政調整基金残高については、行革努力の結果、取崩しを行わず、ほぼ同額を維持している。</a:t>
          </a:r>
        </a:p>
        <a:p>
          <a:r>
            <a:rPr kumimoji="1" lang="ja-JP" altLang="en-US" sz="1100">
              <a:latin typeface="ＭＳ ゴシック" pitchFamily="49" charset="-128"/>
              <a:ea typeface="ＭＳ ゴシック" pitchFamily="49" charset="-128"/>
            </a:rPr>
            <a:t>　実質収支は、京奈和自動車道の整備や消防学校の建替等による歳出の増の一方、紀の国わかやま国体・大会の終了に伴う歳出の減や「新行財政改革推進プラン（改訂版）」に基づく財政健全化の取組等により、前年度とほぼ同額の黒字となっている。</a:t>
          </a:r>
        </a:p>
        <a:p>
          <a:r>
            <a:rPr kumimoji="1" lang="ja-JP" altLang="en-US" sz="1100">
              <a:latin typeface="ＭＳ ゴシック" pitchFamily="49" charset="-128"/>
              <a:ea typeface="ＭＳ ゴシック" pitchFamily="49" charset="-128"/>
            </a:rPr>
            <a:t>　実質単年度収支も、財政健全化の取組みの結果、前年度と同水準の黒字となっている。</a:t>
          </a:r>
        </a:p>
        <a:p>
          <a:r>
            <a:rPr kumimoji="1" lang="ja-JP" altLang="en-US" sz="1100">
              <a:latin typeface="ＭＳ ゴシック" pitchFamily="49" charset="-128"/>
              <a:ea typeface="ＭＳ ゴシック" pitchFamily="49" charset="-128"/>
            </a:rPr>
            <a:t>　今後見込まれる社会保障費や公債費の増大に対応するため、より一層の歳出削減・歳入確保の取り組みを進めていく。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各特別会計とも赤字は生じておらず、工業用水道事業会計の黒字額が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億円増となったことから、連結ベースの実質黒字は増加した。</a:t>
          </a:r>
        </a:p>
        <a:p>
          <a:r>
            <a:rPr kumimoji="1" lang="ja-JP" altLang="en-US" sz="12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平成２８年度の実質公債費比率の分子は、平成２７年度に実施した公債費繰上償還による公債費抑制効果のため、３４億円減となった。</a:t>
          </a:r>
        </a:p>
        <a:p>
          <a:r>
            <a:rPr kumimoji="1" lang="ja-JP" altLang="en-US" sz="1200">
              <a:latin typeface="ＭＳ ゴシック" pitchFamily="49" charset="-128"/>
              <a:ea typeface="ＭＳ ゴシック" pitchFamily="49" charset="-128"/>
            </a:rPr>
            <a:t>　今後は、交付税措置のない地方債の償還が本格化し、公債費は増加していくと考えられるため、引き続き退職手当債等の発行を抑制するなど、公債費負担の軽減に努めていく。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平成２８年度の将来負担比率の分子は、経済対策のための国補正や消防学校建替等に伴う新規の県債発行による県債残高の増加等のため、前年度に比べ１０２億円増となった。</a:t>
          </a:r>
        </a:p>
        <a:p>
          <a:r>
            <a:rPr kumimoji="1" lang="ja-JP" altLang="en-US" sz="1200">
              <a:latin typeface="ＭＳ ゴシック" pitchFamily="49" charset="-128"/>
              <a:ea typeface="ＭＳ ゴシック" pitchFamily="49" charset="-128"/>
            </a:rPr>
            <a:t>　今後、予算の収支不足を補うための退職手当債や行政改革推進債等を活用した場合、将来負担は増加していくおそれもあ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984,689
978,540
4,724.71
541,231,559
529,380,339
3,682,343
297,018,144
1,020,121,909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193.9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984,689
978,540
4,724.71
541,231,559
529,380,339
3,682,343
297,018,144
1,020,121,909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193.9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984,689
978,540
4,724.71
541,231,559
529,380,339
3,682,343
297,018,144
1,020,121,909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193.9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541231559</v>
      </c>
      <c r="BO4" s="428"/>
      <c r="BP4" s="428"/>
      <c r="BQ4" s="428"/>
      <c r="BR4" s="428"/>
      <c r="BS4" s="428"/>
      <c r="BT4" s="428"/>
      <c r="BU4" s="429"/>
      <c r="BV4" s="427">
        <v>562969369</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1.2</v>
      </c>
      <c r="CU4" s="434"/>
      <c r="CV4" s="434"/>
      <c r="CW4" s="434"/>
      <c r="CX4" s="434"/>
      <c r="CY4" s="434"/>
      <c r="CZ4" s="434"/>
      <c r="DA4" s="435"/>
      <c r="DB4" s="433">
        <v>1.2</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529380339</v>
      </c>
      <c r="BO5" s="440"/>
      <c r="BP5" s="440"/>
      <c r="BQ5" s="440"/>
      <c r="BR5" s="440"/>
      <c r="BS5" s="440"/>
      <c r="BT5" s="440"/>
      <c r="BU5" s="441"/>
      <c r="BV5" s="439">
        <v>550609543</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92.5</v>
      </c>
      <c r="CU5" s="446"/>
      <c r="CV5" s="446"/>
      <c r="CW5" s="446"/>
      <c r="CX5" s="446"/>
      <c r="CY5" s="446"/>
      <c r="CZ5" s="446"/>
      <c r="DA5" s="447"/>
      <c r="DB5" s="445">
        <v>92.3</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11374</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11851220</v>
      </c>
      <c r="BO6" s="440"/>
      <c r="BP6" s="440"/>
      <c r="BQ6" s="440"/>
      <c r="BR6" s="440"/>
      <c r="BS6" s="440"/>
      <c r="BT6" s="440"/>
      <c r="BU6" s="441"/>
      <c r="BV6" s="439">
        <v>12359826</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100.4</v>
      </c>
      <c r="CU6" s="462"/>
      <c r="CV6" s="462"/>
      <c r="CW6" s="462"/>
      <c r="CX6" s="462"/>
      <c r="CY6" s="462"/>
      <c r="CZ6" s="462"/>
      <c r="DA6" s="463"/>
      <c r="DB6" s="461">
        <v>102.1</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8930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8168877</v>
      </c>
      <c r="BO7" s="440"/>
      <c r="BP7" s="440"/>
      <c r="BQ7" s="440"/>
      <c r="BR7" s="440"/>
      <c r="BS7" s="440"/>
      <c r="BT7" s="440"/>
      <c r="BU7" s="441"/>
      <c r="BV7" s="439">
        <v>8703132</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297018144</v>
      </c>
      <c r="CU7" s="440"/>
      <c r="CV7" s="440"/>
      <c r="CW7" s="440"/>
      <c r="CX7" s="440"/>
      <c r="CY7" s="440"/>
      <c r="CZ7" s="440"/>
      <c r="DA7" s="441"/>
      <c r="DB7" s="439">
        <v>297991316</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7500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3682343</v>
      </c>
      <c r="BO8" s="440"/>
      <c r="BP8" s="440"/>
      <c r="BQ8" s="440"/>
      <c r="BR8" s="440"/>
      <c r="BS8" s="440"/>
      <c r="BT8" s="440"/>
      <c r="BU8" s="441"/>
      <c r="BV8" s="439">
        <v>3656694</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0.32691999999999999</v>
      </c>
      <c r="CU8" s="459"/>
      <c r="CV8" s="459"/>
      <c r="CW8" s="459"/>
      <c r="CX8" s="459"/>
      <c r="CY8" s="459"/>
      <c r="CZ8" s="459"/>
      <c r="DA8" s="460"/>
      <c r="DB8" s="458">
        <v>0.31955</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963579</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9500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25649</v>
      </c>
      <c r="BO9" s="440"/>
      <c r="BP9" s="440"/>
      <c r="BQ9" s="440"/>
      <c r="BR9" s="440"/>
      <c r="BS9" s="440"/>
      <c r="BT9" s="440"/>
      <c r="BU9" s="441"/>
      <c r="BV9" s="439">
        <v>-1151701</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22.1</v>
      </c>
      <c r="CU9" s="446"/>
      <c r="CV9" s="446"/>
      <c r="CW9" s="446"/>
      <c r="CX9" s="446"/>
      <c r="CY9" s="446"/>
      <c r="CZ9" s="446"/>
      <c r="DA9" s="447"/>
      <c r="DB9" s="445">
        <v>22.6</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1002198</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8100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3977</v>
      </c>
      <c r="BO10" s="440"/>
      <c r="BP10" s="440"/>
      <c r="BQ10" s="440"/>
      <c r="BR10" s="440"/>
      <c r="BS10" s="440"/>
      <c r="BT10" s="440"/>
      <c r="BU10" s="441"/>
      <c r="BV10" s="439">
        <v>7153</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40</v>
      </c>
      <c r="AJ11" s="455"/>
      <c r="AK11" s="455"/>
      <c r="AL11" s="455"/>
      <c r="AM11" s="455"/>
      <c r="AN11" s="455"/>
      <c r="AO11" s="455"/>
      <c r="AP11" s="456"/>
      <c r="AQ11" s="454">
        <v>7700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v>1806639</v>
      </c>
      <c r="BO11" s="440"/>
      <c r="BP11" s="440"/>
      <c r="BQ11" s="440"/>
      <c r="BR11" s="440"/>
      <c r="BS11" s="440"/>
      <c r="BT11" s="440"/>
      <c r="BU11" s="441"/>
      <c r="BV11" s="439">
        <v>3402032</v>
      </c>
      <c r="BW11" s="440"/>
      <c r="BX11" s="440"/>
      <c r="BY11" s="440"/>
      <c r="BZ11" s="440"/>
      <c r="CA11" s="440"/>
      <c r="CB11" s="440"/>
      <c r="CC11" s="441"/>
      <c r="CD11" s="442" t="s">
        <v>102</v>
      </c>
      <c r="CE11" s="443"/>
      <c r="CF11" s="443"/>
      <c r="CG11" s="443"/>
      <c r="CH11" s="443"/>
      <c r="CI11" s="443"/>
      <c r="CJ11" s="443"/>
      <c r="CK11" s="443"/>
      <c r="CL11" s="443"/>
      <c r="CM11" s="443"/>
      <c r="CN11" s="443"/>
      <c r="CO11" s="443"/>
      <c r="CP11" s="443"/>
      <c r="CQ11" s="443"/>
      <c r="CR11" s="443"/>
      <c r="CS11" s="444"/>
      <c r="CT11" s="511" t="s">
        <v>103</v>
      </c>
      <c r="CU11" s="512"/>
      <c r="CV11" s="512"/>
      <c r="CW11" s="512"/>
      <c r="CX11" s="512"/>
      <c r="CY11" s="512"/>
      <c r="CZ11" s="512"/>
      <c r="DA11" s="513"/>
      <c r="DB11" s="511" t="s">
        <v>103</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984689</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t="s">
        <v>111</v>
      </c>
      <c r="BO12" s="440"/>
      <c r="BP12" s="440"/>
      <c r="BQ12" s="440"/>
      <c r="BR12" s="440"/>
      <c r="BS12" s="440"/>
      <c r="BT12" s="440"/>
      <c r="BU12" s="441"/>
      <c r="BV12" s="439" t="s">
        <v>111</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111</v>
      </c>
      <c r="CU12" s="512"/>
      <c r="CV12" s="512"/>
      <c r="CW12" s="512"/>
      <c r="CX12" s="512"/>
      <c r="CY12" s="512"/>
      <c r="CZ12" s="512"/>
      <c r="DA12" s="513"/>
      <c r="DB12" s="511" t="s">
        <v>111</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978540</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1836265</v>
      </c>
      <c r="BO13" s="440"/>
      <c r="BP13" s="440"/>
      <c r="BQ13" s="440"/>
      <c r="BR13" s="440"/>
      <c r="BS13" s="440"/>
      <c r="BT13" s="440"/>
      <c r="BU13" s="441"/>
      <c r="BV13" s="439">
        <v>2257484</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9.5</v>
      </c>
      <c r="CU13" s="446"/>
      <c r="CV13" s="446"/>
      <c r="CW13" s="446"/>
      <c r="CX13" s="446"/>
      <c r="CY13" s="446"/>
      <c r="CZ13" s="446"/>
      <c r="DA13" s="447"/>
      <c r="DB13" s="445">
        <v>10.6</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994317</v>
      </c>
      <c r="S14" s="555"/>
      <c r="T14" s="555"/>
      <c r="U14" s="555"/>
      <c r="V14" s="556"/>
      <c r="W14" s="481"/>
      <c r="X14" s="482"/>
      <c r="Y14" s="483"/>
      <c r="Z14" s="508" t="s">
        <v>117</v>
      </c>
      <c r="AA14" s="509"/>
      <c r="AB14" s="509"/>
      <c r="AC14" s="509"/>
      <c r="AD14" s="509"/>
      <c r="AE14" s="509"/>
      <c r="AF14" s="509"/>
      <c r="AG14" s="509"/>
      <c r="AH14" s="510"/>
      <c r="AI14" s="454">
        <v>4773</v>
      </c>
      <c r="AJ14" s="455"/>
      <c r="AK14" s="455"/>
      <c r="AL14" s="455"/>
      <c r="AM14" s="456"/>
      <c r="AN14" s="454">
        <v>15860679</v>
      </c>
      <c r="AO14" s="455"/>
      <c r="AP14" s="455"/>
      <c r="AQ14" s="455"/>
      <c r="AR14" s="455"/>
      <c r="AS14" s="456"/>
      <c r="AT14" s="454">
        <v>3323</v>
      </c>
      <c r="AU14" s="455"/>
      <c r="AV14" s="455"/>
      <c r="AW14" s="455"/>
      <c r="AX14" s="455"/>
      <c r="AY14" s="457"/>
      <c r="AZ14" s="448" t="s">
        <v>118</v>
      </c>
      <c r="BA14" s="449"/>
      <c r="BB14" s="449"/>
      <c r="BC14" s="449"/>
      <c r="BD14" s="449"/>
      <c r="BE14" s="449"/>
      <c r="BF14" s="449"/>
      <c r="BG14" s="449"/>
      <c r="BH14" s="449"/>
      <c r="BI14" s="449"/>
      <c r="BJ14" s="449"/>
      <c r="BK14" s="449"/>
      <c r="BL14" s="449"/>
      <c r="BM14" s="450"/>
      <c r="BN14" s="427">
        <v>82905648</v>
      </c>
      <c r="BO14" s="428"/>
      <c r="BP14" s="428"/>
      <c r="BQ14" s="428"/>
      <c r="BR14" s="428"/>
      <c r="BS14" s="428"/>
      <c r="BT14" s="428"/>
      <c r="BU14" s="429"/>
      <c r="BV14" s="427">
        <v>83905179</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193.9</v>
      </c>
      <c r="CU14" s="549"/>
      <c r="CV14" s="549"/>
      <c r="CW14" s="549"/>
      <c r="CX14" s="549"/>
      <c r="CY14" s="549"/>
      <c r="CZ14" s="549"/>
      <c r="DA14" s="550"/>
      <c r="DB14" s="548">
        <v>187.9</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988335</v>
      </c>
      <c r="S15" s="555"/>
      <c r="T15" s="555"/>
      <c r="U15" s="555"/>
      <c r="V15" s="556"/>
      <c r="W15" s="481"/>
      <c r="X15" s="482"/>
      <c r="Y15" s="483"/>
      <c r="Z15" s="508" t="s">
        <v>120</v>
      </c>
      <c r="AA15" s="509"/>
      <c r="AB15" s="509"/>
      <c r="AC15" s="509"/>
      <c r="AD15" s="509"/>
      <c r="AE15" s="509"/>
      <c r="AF15" s="509"/>
      <c r="AG15" s="509"/>
      <c r="AH15" s="510"/>
      <c r="AI15" s="454" t="s">
        <v>111</v>
      </c>
      <c r="AJ15" s="455"/>
      <c r="AK15" s="455"/>
      <c r="AL15" s="455"/>
      <c r="AM15" s="456"/>
      <c r="AN15" s="454" t="s">
        <v>111</v>
      </c>
      <c r="AO15" s="455"/>
      <c r="AP15" s="455"/>
      <c r="AQ15" s="455"/>
      <c r="AR15" s="455"/>
      <c r="AS15" s="456"/>
      <c r="AT15" s="454" t="s">
        <v>111</v>
      </c>
      <c r="AU15" s="455"/>
      <c r="AV15" s="455"/>
      <c r="AW15" s="455"/>
      <c r="AX15" s="455"/>
      <c r="AY15" s="457"/>
      <c r="AZ15" s="436" t="s">
        <v>121</v>
      </c>
      <c r="BA15" s="437"/>
      <c r="BB15" s="437"/>
      <c r="BC15" s="437"/>
      <c r="BD15" s="437"/>
      <c r="BE15" s="437"/>
      <c r="BF15" s="437"/>
      <c r="BG15" s="437"/>
      <c r="BH15" s="437"/>
      <c r="BI15" s="437"/>
      <c r="BJ15" s="437"/>
      <c r="BK15" s="437"/>
      <c r="BL15" s="437"/>
      <c r="BM15" s="438"/>
      <c r="BN15" s="439">
        <v>253773702</v>
      </c>
      <c r="BO15" s="440"/>
      <c r="BP15" s="440"/>
      <c r="BQ15" s="440"/>
      <c r="BR15" s="440"/>
      <c r="BS15" s="440"/>
      <c r="BT15" s="440"/>
      <c r="BU15" s="441"/>
      <c r="BV15" s="439">
        <v>249331099</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38</v>
      </c>
      <c r="AJ16" s="455"/>
      <c r="AK16" s="455"/>
      <c r="AL16" s="455"/>
      <c r="AM16" s="456"/>
      <c r="AN16" s="454">
        <v>126464</v>
      </c>
      <c r="AO16" s="455"/>
      <c r="AP16" s="455"/>
      <c r="AQ16" s="455"/>
      <c r="AR16" s="455"/>
      <c r="AS16" s="456"/>
      <c r="AT16" s="454">
        <v>3328</v>
      </c>
      <c r="AU16" s="455"/>
      <c r="AV16" s="455"/>
      <c r="AW16" s="455"/>
      <c r="AX16" s="455"/>
      <c r="AY16" s="457"/>
      <c r="AZ16" s="436" t="s">
        <v>126</v>
      </c>
      <c r="BA16" s="437"/>
      <c r="BB16" s="437"/>
      <c r="BC16" s="437"/>
      <c r="BD16" s="437"/>
      <c r="BE16" s="437"/>
      <c r="BF16" s="437"/>
      <c r="BG16" s="437"/>
      <c r="BH16" s="437"/>
      <c r="BI16" s="437"/>
      <c r="BJ16" s="437"/>
      <c r="BK16" s="437"/>
      <c r="BL16" s="437"/>
      <c r="BM16" s="438"/>
      <c r="BN16" s="439">
        <v>103291954</v>
      </c>
      <c r="BO16" s="440"/>
      <c r="BP16" s="440"/>
      <c r="BQ16" s="440"/>
      <c r="BR16" s="440"/>
      <c r="BS16" s="440"/>
      <c r="BT16" s="440"/>
      <c r="BU16" s="441"/>
      <c r="BV16" s="439">
        <v>104406003</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2213</v>
      </c>
      <c r="AJ17" s="455"/>
      <c r="AK17" s="455"/>
      <c r="AL17" s="455"/>
      <c r="AM17" s="456"/>
      <c r="AN17" s="454">
        <v>6880217</v>
      </c>
      <c r="AO17" s="455"/>
      <c r="AP17" s="455"/>
      <c r="AQ17" s="455"/>
      <c r="AR17" s="455"/>
      <c r="AS17" s="456"/>
      <c r="AT17" s="454">
        <v>3109</v>
      </c>
      <c r="AU17" s="455"/>
      <c r="AV17" s="455"/>
      <c r="AW17" s="455"/>
      <c r="AX17" s="455"/>
      <c r="AY17" s="457"/>
      <c r="AZ17" s="436" t="s">
        <v>130</v>
      </c>
      <c r="BA17" s="437"/>
      <c r="BB17" s="437"/>
      <c r="BC17" s="437"/>
      <c r="BD17" s="437"/>
      <c r="BE17" s="437"/>
      <c r="BF17" s="437"/>
      <c r="BG17" s="437"/>
      <c r="BH17" s="437"/>
      <c r="BI17" s="437"/>
      <c r="BJ17" s="437"/>
      <c r="BK17" s="437"/>
      <c r="BL17" s="437"/>
      <c r="BM17" s="438"/>
      <c r="BN17" s="439">
        <v>273367547</v>
      </c>
      <c r="BO17" s="440"/>
      <c r="BP17" s="440"/>
      <c r="BQ17" s="440"/>
      <c r="BR17" s="440"/>
      <c r="BS17" s="440"/>
      <c r="BT17" s="440"/>
      <c r="BU17" s="441"/>
      <c r="BV17" s="439">
        <v>275757687</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4725</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7881</v>
      </c>
      <c r="AJ18" s="455"/>
      <c r="AK18" s="455"/>
      <c r="AL18" s="455"/>
      <c r="AM18" s="456"/>
      <c r="AN18" s="454">
        <v>28561090</v>
      </c>
      <c r="AO18" s="455"/>
      <c r="AP18" s="455"/>
      <c r="AQ18" s="455"/>
      <c r="AR18" s="455"/>
      <c r="AS18" s="456"/>
      <c r="AT18" s="454">
        <v>3624</v>
      </c>
      <c r="AU18" s="455"/>
      <c r="AV18" s="455"/>
      <c r="AW18" s="455"/>
      <c r="AX18" s="455"/>
      <c r="AY18" s="457"/>
      <c r="AZ18" s="539" t="s">
        <v>133</v>
      </c>
      <c r="BA18" s="540"/>
      <c r="BB18" s="540"/>
      <c r="BC18" s="540"/>
      <c r="BD18" s="540"/>
      <c r="BE18" s="540"/>
      <c r="BF18" s="540"/>
      <c r="BG18" s="540"/>
      <c r="BH18" s="540"/>
      <c r="BI18" s="540"/>
      <c r="BJ18" s="540"/>
      <c r="BK18" s="540"/>
      <c r="BL18" s="540"/>
      <c r="BM18" s="541"/>
      <c r="BN18" s="573">
        <v>328600990</v>
      </c>
      <c r="BO18" s="574"/>
      <c r="BP18" s="574"/>
      <c r="BQ18" s="574"/>
      <c r="BR18" s="574"/>
      <c r="BS18" s="574"/>
      <c r="BT18" s="574"/>
      <c r="BU18" s="575"/>
      <c r="BV18" s="573">
        <v>336334029</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208</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136</v>
      </c>
      <c r="AJ19" s="455"/>
      <c r="AK19" s="455"/>
      <c r="AL19" s="455"/>
      <c r="AM19" s="456"/>
      <c r="AN19" s="454" t="s">
        <v>136</v>
      </c>
      <c r="AO19" s="455"/>
      <c r="AP19" s="455"/>
      <c r="AQ19" s="455"/>
      <c r="AR19" s="455"/>
      <c r="AS19" s="456"/>
      <c r="AT19" s="454" t="s">
        <v>136</v>
      </c>
      <c r="AU19" s="455"/>
      <c r="AV19" s="455"/>
      <c r="AW19" s="455"/>
      <c r="AX19" s="455"/>
      <c r="AY19" s="457"/>
      <c r="AZ19" s="448" t="s">
        <v>137</v>
      </c>
      <c r="BA19" s="449"/>
      <c r="BB19" s="449"/>
      <c r="BC19" s="449"/>
      <c r="BD19" s="449"/>
      <c r="BE19" s="449"/>
      <c r="BF19" s="449"/>
      <c r="BG19" s="449"/>
      <c r="BH19" s="449"/>
      <c r="BI19" s="449"/>
      <c r="BJ19" s="449"/>
      <c r="BK19" s="449"/>
      <c r="BL19" s="449"/>
      <c r="BM19" s="450"/>
      <c r="BN19" s="427">
        <v>1020121909</v>
      </c>
      <c r="BO19" s="428"/>
      <c r="BP19" s="428"/>
      <c r="BQ19" s="428"/>
      <c r="BR19" s="428"/>
      <c r="BS19" s="428"/>
      <c r="BT19" s="428"/>
      <c r="BU19" s="429"/>
      <c r="BV19" s="427">
        <v>1006070354</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138</v>
      </c>
      <c r="C20" s="422"/>
      <c r="D20" s="422"/>
      <c r="E20" s="422"/>
      <c r="F20" s="422"/>
      <c r="G20" s="422"/>
      <c r="H20" s="422"/>
      <c r="I20" s="422"/>
      <c r="J20" s="422"/>
      <c r="K20" s="570"/>
      <c r="L20" s="571">
        <v>392332</v>
      </c>
      <c r="M20" s="572"/>
      <c r="N20" s="572"/>
      <c r="O20" s="572"/>
      <c r="P20" s="572"/>
      <c r="Q20" s="572"/>
      <c r="R20" s="572"/>
      <c r="S20" s="572"/>
      <c r="T20" s="572"/>
      <c r="U20" s="572"/>
      <c r="V20" s="572"/>
      <c r="W20" s="484"/>
      <c r="X20" s="485"/>
      <c r="Y20" s="486"/>
      <c r="Z20" s="508" t="s">
        <v>139</v>
      </c>
      <c r="AA20" s="509"/>
      <c r="AB20" s="509"/>
      <c r="AC20" s="509"/>
      <c r="AD20" s="509"/>
      <c r="AE20" s="509"/>
      <c r="AF20" s="509"/>
      <c r="AG20" s="509"/>
      <c r="AH20" s="510"/>
      <c r="AI20" s="454">
        <v>14867</v>
      </c>
      <c r="AJ20" s="455"/>
      <c r="AK20" s="455"/>
      <c r="AL20" s="455"/>
      <c r="AM20" s="456"/>
      <c r="AN20" s="454">
        <v>51301986</v>
      </c>
      <c r="AO20" s="455"/>
      <c r="AP20" s="455"/>
      <c r="AQ20" s="455"/>
      <c r="AR20" s="455"/>
      <c r="AS20" s="456"/>
      <c r="AT20" s="454">
        <v>3451</v>
      </c>
      <c r="AU20" s="455"/>
      <c r="AV20" s="455"/>
      <c r="AW20" s="455"/>
      <c r="AX20" s="455"/>
      <c r="AY20" s="457"/>
      <c r="AZ20" s="539" t="s">
        <v>140</v>
      </c>
      <c r="BA20" s="540"/>
      <c r="BB20" s="540"/>
      <c r="BC20" s="540"/>
      <c r="BD20" s="540"/>
      <c r="BE20" s="540"/>
      <c r="BF20" s="540"/>
      <c r="BG20" s="540"/>
      <c r="BH20" s="540"/>
      <c r="BI20" s="540"/>
      <c r="BJ20" s="540"/>
      <c r="BK20" s="540"/>
      <c r="BL20" s="540"/>
      <c r="BM20" s="541"/>
      <c r="BN20" s="573">
        <v>363944622</v>
      </c>
      <c r="BO20" s="574"/>
      <c r="BP20" s="574"/>
      <c r="BQ20" s="574"/>
      <c r="BR20" s="574"/>
      <c r="BS20" s="574"/>
      <c r="BT20" s="574"/>
      <c r="BU20" s="575"/>
      <c r="BV20" s="573">
        <v>378440551</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141</v>
      </c>
      <c r="X21" s="577"/>
      <c r="Y21" s="577"/>
      <c r="Z21" s="577"/>
      <c r="AA21" s="577"/>
      <c r="AB21" s="577"/>
      <c r="AC21" s="577"/>
      <c r="AD21" s="577"/>
      <c r="AE21" s="577"/>
      <c r="AF21" s="577"/>
      <c r="AG21" s="577"/>
      <c r="AH21" s="578"/>
      <c r="AI21" s="579">
        <v>99.7</v>
      </c>
      <c r="AJ21" s="580"/>
      <c r="AK21" s="580"/>
      <c r="AL21" s="580"/>
      <c r="AM21" s="580"/>
      <c r="AN21" s="580"/>
      <c r="AO21" s="580"/>
      <c r="AP21" s="580"/>
      <c r="AQ21" s="580"/>
      <c r="AR21" s="580"/>
      <c r="AS21" s="580"/>
      <c r="AT21" s="580"/>
      <c r="AU21" s="580"/>
      <c r="AV21" s="580"/>
      <c r="AW21" s="580"/>
      <c r="AX21" s="580"/>
      <c r="AY21" s="581"/>
      <c r="AZ21" s="448" t="s">
        <v>142</v>
      </c>
      <c r="BA21" s="449"/>
      <c r="BB21" s="449"/>
      <c r="BC21" s="449"/>
      <c r="BD21" s="449"/>
      <c r="BE21" s="449"/>
      <c r="BF21" s="449"/>
      <c r="BG21" s="449"/>
      <c r="BH21" s="449"/>
      <c r="BI21" s="449"/>
      <c r="BJ21" s="449"/>
      <c r="BK21" s="449"/>
      <c r="BL21" s="449"/>
      <c r="BM21" s="450"/>
      <c r="BN21" s="427">
        <v>83528734</v>
      </c>
      <c r="BO21" s="428"/>
      <c r="BP21" s="428"/>
      <c r="BQ21" s="428"/>
      <c r="BR21" s="428"/>
      <c r="BS21" s="428"/>
      <c r="BT21" s="428"/>
      <c r="BU21" s="429"/>
      <c r="BV21" s="427">
        <v>89047758</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143</v>
      </c>
      <c r="BA22" s="437"/>
      <c r="BB22" s="437"/>
      <c r="BC22" s="437"/>
      <c r="BD22" s="437"/>
      <c r="BE22" s="437"/>
      <c r="BF22" s="437"/>
      <c r="BG22" s="437"/>
      <c r="BH22" s="437"/>
      <c r="BI22" s="437"/>
      <c r="BJ22" s="437"/>
      <c r="BK22" s="437"/>
      <c r="BL22" s="437"/>
      <c r="BM22" s="438"/>
      <c r="BN22" s="439">
        <v>3041469</v>
      </c>
      <c r="BO22" s="440"/>
      <c r="BP22" s="440"/>
      <c r="BQ22" s="440"/>
      <c r="BR22" s="440"/>
      <c r="BS22" s="440"/>
      <c r="BT22" s="440"/>
      <c r="BU22" s="441"/>
      <c r="BV22" s="439">
        <v>3277428</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144</v>
      </c>
      <c r="BA23" s="437"/>
      <c r="BB23" s="437"/>
      <c r="BC23" s="437"/>
      <c r="BD23" s="437"/>
      <c r="BE23" s="437"/>
      <c r="BF23" s="437"/>
      <c r="BG23" s="437"/>
      <c r="BH23" s="437"/>
      <c r="BI23" s="437"/>
      <c r="BJ23" s="437"/>
      <c r="BK23" s="437"/>
      <c r="BL23" s="437"/>
      <c r="BM23" s="438"/>
      <c r="BN23" s="439">
        <v>19189366</v>
      </c>
      <c r="BO23" s="440"/>
      <c r="BP23" s="440"/>
      <c r="BQ23" s="440"/>
      <c r="BR23" s="440"/>
      <c r="BS23" s="440"/>
      <c r="BT23" s="440"/>
      <c r="BU23" s="441"/>
      <c r="BV23" s="439">
        <v>19191717</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145</v>
      </c>
      <c r="BA24" s="506"/>
      <c r="BB24" s="506"/>
      <c r="BC24" s="506"/>
      <c r="BD24" s="506"/>
      <c r="BE24" s="506"/>
      <c r="BF24" s="506"/>
      <c r="BG24" s="506"/>
      <c r="BH24" s="506"/>
      <c r="BI24" s="506"/>
      <c r="BJ24" s="506"/>
      <c r="BK24" s="506"/>
      <c r="BL24" s="506"/>
      <c r="BM24" s="507"/>
      <c r="BN24" s="573">
        <v>17849733</v>
      </c>
      <c r="BO24" s="574"/>
      <c r="BP24" s="574"/>
      <c r="BQ24" s="574"/>
      <c r="BR24" s="574"/>
      <c r="BS24" s="574"/>
      <c r="BT24" s="574"/>
      <c r="BU24" s="575"/>
      <c r="BV24" s="573">
        <v>17849733</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146</v>
      </c>
      <c r="BA25" s="583"/>
      <c r="BB25" s="583"/>
      <c r="BC25" s="584"/>
      <c r="BD25" s="448" t="s">
        <v>571</v>
      </c>
      <c r="BE25" s="449"/>
      <c r="BF25" s="449"/>
      <c r="BG25" s="449"/>
      <c r="BH25" s="449"/>
      <c r="BI25" s="449"/>
      <c r="BJ25" s="449"/>
      <c r="BK25" s="449"/>
      <c r="BL25" s="449"/>
      <c r="BM25" s="450"/>
      <c r="BN25" s="427">
        <v>4090787</v>
      </c>
      <c r="BO25" s="428"/>
      <c r="BP25" s="428"/>
      <c r="BQ25" s="428"/>
      <c r="BR25" s="428"/>
      <c r="BS25" s="428"/>
      <c r="BT25" s="428"/>
      <c r="BU25" s="429"/>
      <c r="BV25" s="427">
        <v>4086810</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147</v>
      </c>
      <c r="BE26" s="437"/>
      <c r="BF26" s="437"/>
      <c r="BG26" s="437"/>
      <c r="BH26" s="437"/>
      <c r="BI26" s="437"/>
      <c r="BJ26" s="437"/>
      <c r="BK26" s="437"/>
      <c r="BL26" s="437"/>
      <c r="BM26" s="438"/>
      <c r="BN26" s="439">
        <v>17763473</v>
      </c>
      <c r="BO26" s="440"/>
      <c r="BP26" s="440"/>
      <c r="BQ26" s="440"/>
      <c r="BR26" s="440"/>
      <c r="BS26" s="440"/>
      <c r="BT26" s="440"/>
      <c r="BU26" s="441"/>
      <c r="BV26" s="439">
        <v>17804521</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148</v>
      </c>
      <c r="BE27" s="540"/>
      <c r="BF27" s="540"/>
      <c r="BG27" s="540"/>
      <c r="BH27" s="540"/>
      <c r="BI27" s="540"/>
      <c r="BJ27" s="540"/>
      <c r="BK27" s="540"/>
      <c r="BL27" s="540"/>
      <c r="BM27" s="541"/>
      <c r="BN27" s="573">
        <v>33426407</v>
      </c>
      <c r="BO27" s="574"/>
      <c r="BP27" s="574"/>
      <c r="BQ27" s="574"/>
      <c r="BR27" s="574"/>
      <c r="BS27" s="574"/>
      <c r="BT27" s="574"/>
      <c r="BU27" s="575"/>
      <c r="BV27" s="573">
        <v>33063612</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155</v>
      </c>
      <c r="D30" s="595"/>
      <c r="E30" s="468" t="s">
        <v>156</v>
      </c>
      <c r="F30" s="468"/>
      <c r="G30" s="468"/>
      <c r="H30" s="468"/>
      <c r="I30" s="468"/>
      <c r="J30" s="468"/>
      <c r="K30" s="468"/>
      <c r="L30" s="468"/>
      <c r="M30" s="468"/>
      <c r="N30" s="468"/>
      <c r="O30" s="468"/>
      <c r="P30" s="468"/>
      <c r="Q30" s="468"/>
      <c r="R30" s="468"/>
      <c r="S30" s="468"/>
      <c r="T30" s="132"/>
      <c r="U30" s="595" t="s">
        <v>155</v>
      </c>
      <c r="V30" s="595"/>
      <c r="W30" s="468" t="s">
        <v>156</v>
      </c>
      <c r="X30" s="468"/>
      <c r="Y30" s="468"/>
      <c r="Z30" s="468"/>
      <c r="AA30" s="468"/>
      <c r="AB30" s="468"/>
      <c r="AC30" s="468"/>
      <c r="AD30" s="468"/>
      <c r="AE30" s="468"/>
      <c r="AF30" s="468"/>
      <c r="AG30" s="468"/>
      <c r="AH30" s="468"/>
      <c r="AI30" s="468"/>
      <c r="AJ30" s="468"/>
      <c r="AK30" s="468"/>
      <c r="AL30" s="132"/>
      <c r="AM30" s="595" t="s">
        <v>155</v>
      </c>
      <c r="AN30" s="595"/>
      <c r="AO30" s="468" t="s">
        <v>156</v>
      </c>
      <c r="AP30" s="468"/>
      <c r="AQ30" s="468"/>
      <c r="AR30" s="468"/>
      <c r="AS30" s="468"/>
      <c r="AT30" s="468"/>
      <c r="AU30" s="468"/>
      <c r="AV30" s="468"/>
      <c r="AW30" s="468"/>
      <c r="AX30" s="468"/>
      <c r="AY30" s="468"/>
      <c r="AZ30" s="468"/>
      <c r="BA30" s="468"/>
      <c r="BB30" s="468"/>
      <c r="BC30" s="468"/>
      <c r="BD30" s="157"/>
      <c r="BE30" s="595" t="s">
        <v>155</v>
      </c>
      <c r="BF30" s="595"/>
      <c r="BG30" s="468" t="s">
        <v>156</v>
      </c>
      <c r="BH30" s="468"/>
      <c r="BI30" s="468"/>
      <c r="BJ30" s="468"/>
      <c r="BK30" s="468"/>
      <c r="BL30" s="468"/>
      <c r="BM30" s="468"/>
      <c r="BN30" s="468"/>
      <c r="BO30" s="468"/>
      <c r="BP30" s="468"/>
      <c r="BQ30" s="468"/>
      <c r="BR30" s="468"/>
      <c r="BS30" s="468"/>
      <c r="BT30" s="468"/>
      <c r="BU30" s="468"/>
      <c r="BV30" s="158"/>
      <c r="BW30" s="595" t="s">
        <v>155</v>
      </c>
      <c r="BX30" s="595"/>
      <c r="BY30" s="468" t="s">
        <v>157</v>
      </c>
      <c r="BZ30" s="468"/>
      <c r="CA30" s="468"/>
      <c r="CB30" s="468"/>
      <c r="CC30" s="468"/>
      <c r="CD30" s="468"/>
      <c r="CE30" s="468"/>
      <c r="CF30" s="468"/>
      <c r="CG30" s="468"/>
      <c r="CH30" s="468"/>
      <c r="CI30" s="468"/>
      <c r="CJ30" s="468"/>
      <c r="CK30" s="468"/>
      <c r="CL30" s="468"/>
      <c r="CM30" s="468"/>
      <c r="CN30" s="132"/>
      <c r="CO30" s="595" t="s">
        <v>155</v>
      </c>
      <c r="CP30" s="595"/>
      <c r="CQ30" s="468" t="s">
        <v>158</v>
      </c>
      <c r="CR30" s="468"/>
      <c r="CS30" s="468"/>
      <c r="CT30" s="468"/>
      <c r="CU30" s="468"/>
      <c r="CV30" s="468"/>
      <c r="CW30" s="468"/>
      <c r="CX30" s="468"/>
      <c r="CY30" s="468"/>
      <c r="CZ30" s="468"/>
      <c r="DA30" s="468"/>
      <c r="DB30" s="468"/>
      <c r="DC30" s="468"/>
      <c r="DD30" s="468"/>
      <c r="DE30" s="468"/>
      <c r="DF30" s="132"/>
      <c r="DG30" s="468" t="s">
        <v>159</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f>IF(W31="","",MAX(C31:D40)+1)</f>
        <v>11</v>
      </c>
      <c r="V31" s="593"/>
      <c r="W31" s="594" t="str">
        <f>IF('各会計、関係団体の財政状況及び健全化判断比率'!B28="","",'各会計、関係団体の財政状況及び健全化判断比率'!B28)</f>
        <v>県営競輪事業特別会計</v>
      </c>
      <c r="X31" s="594"/>
      <c r="Y31" s="594"/>
      <c r="Z31" s="594"/>
      <c r="AA31" s="594"/>
      <c r="AB31" s="594"/>
      <c r="AC31" s="594"/>
      <c r="AD31" s="594"/>
      <c r="AE31" s="594"/>
      <c r="AF31" s="594"/>
      <c r="AG31" s="594"/>
      <c r="AH31" s="594"/>
      <c r="AI31" s="594"/>
      <c r="AJ31" s="594"/>
      <c r="AK31" s="594"/>
      <c r="AL31" s="156"/>
      <c r="AM31" s="593">
        <f>IF(AO31="","",MAX(C31:D40,U31:V40)+1)</f>
        <v>12</v>
      </c>
      <c r="AN31" s="593"/>
      <c r="AO31" s="594" t="str">
        <f>IF('各会計、関係団体の財政状況及び健全化判断比率'!B29="","",'各会計、関係団体の財政状況及び健全化判断比率'!B29)</f>
        <v>県立こころの医療センター事業会計</v>
      </c>
      <c r="AP31" s="594"/>
      <c r="AQ31" s="594"/>
      <c r="AR31" s="594"/>
      <c r="AS31" s="594"/>
      <c r="AT31" s="594"/>
      <c r="AU31" s="594"/>
      <c r="AV31" s="594"/>
      <c r="AW31" s="594"/>
      <c r="AX31" s="594"/>
      <c r="AY31" s="594"/>
      <c r="AZ31" s="594"/>
      <c r="BA31" s="594"/>
      <c r="BB31" s="594"/>
      <c r="BC31" s="594"/>
      <c r="BD31" s="156"/>
      <c r="BE31" s="593">
        <f>IF(BG31="","",MAX(C31:D40,U31:V40,AM31:AN40)+1)</f>
        <v>15</v>
      </c>
      <c r="BF31" s="593"/>
      <c r="BG31" s="594" t="str">
        <f>IF('各会計、関係団体の財政状況及び健全化判断比率'!B32="","",'各会計、関係団体の財政状況及び健全化判断比率'!B32)</f>
        <v>県営港湾施設管理特別会計</v>
      </c>
      <c r="BH31" s="594"/>
      <c r="BI31" s="594"/>
      <c r="BJ31" s="594"/>
      <c r="BK31" s="594"/>
      <c r="BL31" s="594"/>
      <c r="BM31" s="594"/>
      <c r="BN31" s="594"/>
      <c r="BO31" s="594"/>
      <c r="BP31" s="594"/>
      <c r="BQ31" s="594"/>
      <c r="BR31" s="594"/>
      <c r="BS31" s="594"/>
      <c r="BT31" s="594"/>
      <c r="BU31" s="594"/>
      <c r="BV31" s="156"/>
      <c r="BW31" s="593">
        <f>IF(BY31="","",MAX(C31:D40,U31:V40,AM31:AN40,BE31:BF40)+1)</f>
        <v>17</v>
      </c>
      <c r="BX31" s="593"/>
      <c r="BY31" s="594" t="str">
        <f>IF('各会計、関係団体の財政状況及び健全化判断比率'!B68="","",'各会計、関係団体の財政状況及び健全化判断比率'!B68)</f>
        <v>関西広域連合</v>
      </c>
      <c r="BZ31" s="594"/>
      <c r="CA31" s="594"/>
      <c r="CB31" s="594"/>
      <c r="CC31" s="594"/>
      <c r="CD31" s="594"/>
      <c r="CE31" s="594"/>
      <c r="CF31" s="594"/>
      <c r="CG31" s="594"/>
      <c r="CH31" s="594"/>
      <c r="CI31" s="594"/>
      <c r="CJ31" s="594"/>
      <c r="CK31" s="594"/>
      <c r="CL31" s="594"/>
      <c r="CM31" s="594"/>
      <c r="CN31" s="156"/>
      <c r="CO31" s="593">
        <f>IF(CQ31="","",MAX(C31:D40,U31:V40,AM31:AN40,BE31:BF40,BW31:BX40)+1)</f>
        <v>18</v>
      </c>
      <c r="CP31" s="593"/>
      <c r="CQ31" s="594" t="str">
        <f>IF('各会計、関係団体の財政状況及び健全化判断比率'!BS7="","",'各会計、関係団体の財政状況及び健全化判断比率'!BS7)</f>
        <v>和歌山県土地開発公社</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農林水産振興資金特別会計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13</v>
      </c>
      <c r="AN32" s="593"/>
      <c r="AO32" s="594" t="str">
        <f>IF('各会計、関係団体の財政状況及び健全化判断比率'!B30="","",'各会計、関係団体の財政状況及び健全化判断比率'!B30)</f>
        <v>工業用水道事業会計</v>
      </c>
      <c r="AP32" s="594"/>
      <c r="AQ32" s="594"/>
      <c r="AR32" s="594"/>
      <c r="AS32" s="594"/>
      <c r="AT32" s="594"/>
      <c r="AU32" s="594"/>
      <c r="AV32" s="594"/>
      <c r="AW32" s="594"/>
      <c r="AX32" s="594"/>
      <c r="AY32" s="594"/>
      <c r="AZ32" s="594"/>
      <c r="BA32" s="594"/>
      <c r="BB32" s="594"/>
      <c r="BC32" s="594"/>
      <c r="BD32" s="156"/>
      <c r="BE32" s="593">
        <f t="shared" ref="BE32:BE40" si="2">IF(BG32="","",BE31+1)</f>
        <v>16</v>
      </c>
      <c r="BF32" s="593"/>
      <c r="BG32" s="594" t="str">
        <f>IF('各会計、関係団体の財政状況及び健全化判断比率'!B33="","",'各会計、関係団体の財政状況及び健全化判断比率'!B33)</f>
        <v>流域下水道事業特別会計</v>
      </c>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19</v>
      </c>
      <c r="CP32" s="593"/>
      <c r="CQ32" s="594" t="str">
        <f>IF('各会計、関係団体の財政状況及び健全化判断比率'!BS8="","",'各会計、関係団体の財政状況及び健全化判断比率'!BS8)</f>
        <v>和歌山県住宅供給公社</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中小企業振興資金特別会計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14</v>
      </c>
      <c r="AN33" s="593"/>
      <c r="AO33" s="594" t="str">
        <f>IF('各会計、関係団体の財政状況及び健全化判断比率'!B31="","",'各会計、関係団体の財政状況及び健全化判断比率'!B31)</f>
        <v>土地造成事業会計</v>
      </c>
      <c r="AP33" s="594"/>
      <c r="AQ33" s="594"/>
      <c r="AR33" s="594"/>
      <c r="AS33" s="594"/>
      <c r="AT33" s="594"/>
      <c r="AU33" s="594"/>
      <c r="AV33" s="594"/>
      <c r="AW33" s="594"/>
      <c r="AX33" s="594"/>
      <c r="AY33" s="594"/>
      <c r="AZ33" s="594"/>
      <c r="BA33" s="594"/>
      <c r="BB33" s="594"/>
      <c r="BC33" s="594"/>
      <c r="BD33" s="156"/>
      <c r="BE33" s="593" t="str">
        <f t="shared" si="2"/>
        <v/>
      </c>
      <c r="BF33" s="593"/>
      <c r="BG33" s="594"/>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20</v>
      </c>
      <c r="CP33" s="593"/>
      <c r="CQ33" s="594" t="str">
        <f>IF('各会計、関係団体の財政状況及び健全化判断比率'!BS9="","",'各会計、関係団体の財政状況及び健全化判断比率'!BS9)</f>
        <v>和歌山県国際交流協会</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母子父子寡婦福祉資金特別会計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21</v>
      </c>
      <c r="CP34" s="593"/>
      <c r="CQ34" s="594" t="str">
        <f>IF('各会計、関係団体の財政状況及び健全化判断比率'!BS10="","",'各会計、関係団体の財政状況及び健全化判断比率'!BS10)</f>
        <v>和歌山県私学振興基金協会</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修学奨励金特別会計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22</v>
      </c>
      <c r="CP35" s="593"/>
      <c r="CQ35" s="594" t="str">
        <f>IF('各会計、関係団体の財政状況及び健全化判断比率'!BS11="","",'各会計、関係団体の財政状況及び健全化判断比率'!BS11)</f>
        <v>和歌山県青少年育成協会</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職員住宅特別会計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23</v>
      </c>
      <c r="CP36" s="593"/>
      <c r="CQ36" s="594" t="str">
        <f>IF('各会計、関係団体の財政状況及び健全化判断比率'!BS12="","",'各会計、関係団体の財政状況及び健全化判断比率'!BS12)</f>
        <v>和歌山県救急医療情報センター</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市町村振興資金特別会計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24</v>
      </c>
      <c r="CP37" s="593"/>
      <c r="CQ37" s="594" t="str">
        <f>IF('各会計、関係団体の財政状況及び健全化判断比率'!BS13="","",'各会計、関係団体の財政状況及び健全化判断比率'!BS13)</f>
        <v>わかやま移植医療推進協会</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自動車税等証紙特別会計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25</v>
      </c>
      <c r="CP38" s="593"/>
      <c r="CQ38" s="594" t="str">
        <f>IF('各会計、関係団体の財政状況及び健全化判断比率'!BS14="","",'各会計、関係団体の財政状況及び健全化判断比率'!BS14)</f>
        <v>和歌山県民総合健診センター</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用地取得事業特別会計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26</v>
      </c>
      <c r="CP39" s="593"/>
      <c r="CQ39" s="594" t="str">
        <f>IF('各会計、関係団体の財政状況及び健全化判断比率'!BS15="","",'各会計、関係団体の財政状況及び健全化判断比率'!BS15)</f>
        <v>わかやま産業振興財団</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公債管理特別会計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27</v>
      </c>
      <c r="CP40" s="593"/>
      <c r="CQ40" s="594" t="str">
        <f>IF('各会計、関係団体の財政状況及び健全化判断比率'!BS16="","",'各会計、関係団体の財政状況及び健全化判断比率'!BS16)</f>
        <v>和歌山県勤労福祉協会</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50hFn8xaZ1dSa2/KxZgHR8DYJjOlD72WSrfJUXa9DPsmYc4530LY+VW0yxmW1Gjw9d4DLcazkfoeqTD+Um3OzA==" saltValue="TFk4/i4Sy3xsBRD05IDkz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167</v>
      </c>
      <c r="DD1" s="598"/>
      <c r="DE1" s="598"/>
      <c r="DF1" s="598"/>
      <c r="DG1" s="598"/>
      <c r="DH1" s="598"/>
      <c r="DI1" s="599"/>
      <c r="DK1" s="597" t="s">
        <v>168</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170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172</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173</v>
      </c>
      <c r="S4" s="601"/>
      <c r="T4" s="601"/>
      <c r="U4" s="601"/>
      <c r="V4" s="601"/>
      <c r="W4" s="601"/>
      <c r="X4" s="601"/>
      <c r="Y4" s="602"/>
      <c r="Z4" s="600" t="s">
        <v>174</v>
      </c>
      <c r="AA4" s="601"/>
      <c r="AB4" s="601"/>
      <c r="AC4" s="602"/>
      <c r="AD4" s="600" t="s">
        <v>175</v>
      </c>
      <c r="AE4" s="601"/>
      <c r="AF4" s="601"/>
      <c r="AG4" s="601"/>
      <c r="AH4" s="601"/>
      <c r="AI4" s="601"/>
      <c r="AJ4" s="601"/>
      <c r="AK4" s="602"/>
      <c r="AL4" s="600" t="s">
        <v>174</v>
      </c>
      <c r="AM4" s="601"/>
      <c r="AN4" s="601"/>
      <c r="AO4" s="602"/>
      <c r="AP4" s="603" t="s">
        <v>176</v>
      </c>
      <c r="AQ4" s="603"/>
      <c r="AR4" s="603"/>
      <c r="AS4" s="603"/>
      <c r="AT4" s="603"/>
      <c r="AU4" s="603"/>
      <c r="AV4" s="603"/>
      <c r="AW4" s="603"/>
      <c r="AX4" s="603"/>
      <c r="AY4" s="603"/>
      <c r="AZ4" s="603"/>
      <c r="BA4" s="603"/>
      <c r="BB4" s="603"/>
      <c r="BC4" s="603"/>
      <c r="BD4" s="603" t="s">
        <v>177</v>
      </c>
      <c r="BE4" s="603"/>
      <c r="BF4" s="603"/>
      <c r="BG4" s="603"/>
      <c r="BH4" s="603"/>
      <c r="BI4" s="603"/>
      <c r="BJ4" s="603"/>
      <c r="BK4" s="603"/>
      <c r="BL4" s="603" t="s">
        <v>174</v>
      </c>
      <c r="BM4" s="603"/>
      <c r="BN4" s="603"/>
      <c r="BO4" s="603"/>
      <c r="BP4" s="603" t="s">
        <v>178</v>
      </c>
      <c r="BQ4" s="603"/>
      <c r="BR4" s="603"/>
      <c r="BS4" s="603"/>
      <c r="BT4" s="603"/>
      <c r="BU4" s="603"/>
      <c r="BV4" s="603"/>
      <c r="BW4" s="603"/>
      <c r="BY4" s="600" t="s">
        <v>179</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180</v>
      </c>
      <c r="C5" s="605"/>
      <c r="D5" s="605"/>
      <c r="E5" s="605"/>
      <c r="F5" s="605"/>
      <c r="G5" s="605"/>
      <c r="H5" s="605"/>
      <c r="I5" s="605"/>
      <c r="J5" s="605"/>
      <c r="K5" s="605"/>
      <c r="L5" s="605"/>
      <c r="M5" s="605"/>
      <c r="N5" s="605"/>
      <c r="O5" s="605"/>
      <c r="P5" s="605"/>
      <c r="Q5" s="606"/>
      <c r="R5" s="607">
        <v>103625983</v>
      </c>
      <c r="S5" s="608"/>
      <c r="T5" s="608"/>
      <c r="U5" s="608"/>
      <c r="V5" s="608"/>
      <c r="W5" s="608"/>
      <c r="X5" s="608"/>
      <c r="Y5" s="609"/>
      <c r="Z5" s="610">
        <v>19.100000000000001</v>
      </c>
      <c r="AA5" s="610"/>
      <c r="AB5" s="610"/>
      <c r="AC5" s="610"/>
      <c r="AD5" s="611">
        <v>85286144</v>
      </c>
      <c r="AE5" s="611"/>
      <c r="AF5" s="611"/>
      <c r="AG5" s="611"/>
      <c r="AH5" s="611"/>
      <c r="AI5" s="611"/>
      <c r="AJ5" s="611"/>
      <c r="AK5" s="611"/>
      <c r="AL5" s="612">
        <v>31.3</v>
      </c>
      <c r="AM5" s="613"/>
      <c r="AN5" s="613"/>
      <c r="AO5" s="614"/>
      <c r="AP5" s="604" t="s">
        <v>181</v>
      </c>
      <c r="AQ5" s="605"/>
      <c r="AR5" s="605"/>
      <c r="AS5" s="605"/>
      <c r="AT5" s="605"/>
      <c r="AU5" s="605"/>
      <c r="AV5" s="605"/>
      <c r="AW5" s="605"/>
      <c r="AX5" s="605"/>
      <c r="AY5" s="605"/>
      <c r="AZ5" s="605"/>
      <c r="BA5" s="605"/>
      <c r="BB5" s="605"/>
      <c r="BC5" s="606"/>
      <c r="BD5" s="618">
        <v>103610064</v>
      </c>
      <c r="BE5" s="619"/>
      <c r="BF5" s="619"/>
      <c r="BG5" s="619"/>
      <c r="BH5" s="619"/>
      <c r="BI5" s="619"/>
      <c r="BJ5" s="619"/>
      <c r="BK5" s="620"/>
      <c r="BL5" s="621">
        <v>100</v>
      </c>
      <c r="BM5" s="621"/>
      <c r="BN5" s="621"/>
      <c r="BO5" s="621"/>
      <c r="BP5" s="622">
        <v>622662</v>
      </c>
      <c r="BQ5" s="622"/>
      <c r="BR5" s="622"/>
      <c r="BS5" s="622"/>
      <c r="BT5" s="622"/>
      <c r="BU5" s="622"/>
      <c r="BV5" s="622"/>
      <c r="BW5" s="626"/>
      <c r="BY5" s="600" t="s">
        <v>176</v>
      </c>
      <c r="BZ5" s="601"/>
      <c r="CA5" s="601"/>
      <c r="CB5" s="601"/>
      <c r="CC5" s="601"/>
      <c r="CD5" s="601"/>
      <c r="CE5" s="601"/>
      <c r="CF5" s="601"/>
      <c r="CG5" s="601"/>
      <c r="CH5" s="601"/>
      <c r="CI5" s="601"/>
      <c r="CJ5" s="601"/>
      <c r="CK5" s="601"/>
      <c r="CL5" s="602"/>
      <c r="CM5" s="600" t="s">
        <v>182</v>
      </c>
      <c r="CN5" s="601"/>
      <c r="CO5" s="601"/>
      <c r="CP5" s="601"/>
      <c r="CQ5" s="601"/>
      <c r="CR5" s="601"/>
      <c r="CS5" s="601"/>
      <c r="CT5" s="602"/>
      <c r="CU5" s="600" t="s">
        <v>174</v>
      </c>
      <c r="CV5" s="601"/>
      <c r="CW5" s="601"/>
      <c r="CX5" s="602"/>
      <c r="CY5" s="600" t="s">
        <v>183</v>
      </c>
      <c r="CZ5" s="601"/>
      <c r="DA5" s="601"/>
      <c r="DB5" s="601"/>
      <c r="DC5" s="601"/>
      <c r="DD5" s="601"/>
      <c r="DE5" s="601"/>
      <c r="DF5" s="601"/>
      <c r="DG5" s="601"/>
      <c r="DH5" s="601"/>
      <c r="DI5" s="601"/>
      <c r="DJ5" s="601"/>
      <c r="DK5" s="602"/>
      <c r="DL5" s="600" t="s">
        <v>184</v>
      </c>
      <c r="DM5" s="601"/>
      <c r="DN5" s="601"/>
      <c r="DO5" s="601"/>
      <c r="DP5" s="601"/>
      <c r="DQ5" s="601"/>
      <c r="DR5" s="601"/>
      <c r="DS5" s="601"/>
      <c r="DT5" s="601"/>
      <c r="DU5" s="601"/>
      <c r="DV5" s="601"/>
      <c r="DW5" s="601"/>
      <c r="DX5" s="602"/>
    </row>
    <row r="6" spans="2:138" ht="11.25" customHeight="1">
      <c r="B6" s="615" t="s">
        <v>185</v>
      </c>
      <c r="C6" s="616"/>
      <c r="D6" s="616"/>
      <c r="E6" s="616"/>
      <c r="F6" s="616"/>
      <c r="G6" s="616"/>
      <c r="H6" s="616"/>
      <c r="I6" s="616"/>
      <c r="J6" s="616"/>
      <c r="K6" s="616"/>
      <c r="L6" s="616"/>
      <c r="M6" s="616"/>
      <c r="N6" s="616"/>
      <c r="O6" s="616"/>
      <c r="P6" s="616"/>
      <c r="Q6" s="617"/>
      <c r="R6" s="618">
        <v>14857293</v>
      </c>
      <c r="S6" s="619"/>
      <c r="T6" s="619"/>
      <c r="U6" s="619"/>
      <c r="V6" s="619"/>
      <c r="W6" s="619"/>
      <c r="X6" s="619"/>
      <c r="Y6" s="620"/>
      <c r="Z6" s="621">
        <v>2.7</v>
      </c>
      <c r="AA6" s="621"/>
      <c r="AB6" s="621"/>
      <c r="AC6" s="621"/>
      <c r="AD6" s="622">
        <v>14857293</v>
      </c>
      <c r="AE6" s="622"/>
      <c r="AF6" s="622"/>
      <c r="AG6" s="622"/>
      <c r="AH6" s="622"/>
      <c r="AI6" s="622"/>
      <c r="AJ6" s="622"/>
      <c r="AK6" s="622"/>
      <c r="AL6" s="623">
        <v>5.5</v>
      </c>
      <c r="AM6" s="624"/>
      <c r="AN6" s="624"/>
      <c r="AO6" s="625"/>
      <c r="AP6" s="615" t="s">
        <v>186</v>
      </c>
      <c r="AQ6" s="616"/>
      <c r="AR6" s="616"/>
      <c r="AS6" s="616"/>
      <c r="AT6" s="616"/>
      <c r="AU6" s="616"/>
      <c r="AV6" s="616"/>
      <c r="AW6" s="616"/>
      <c r="AX6" s="616"/>
      <c r="AY6" s="616"/>
      <c r="AZ6" s="616"/>
      <c r="BA6" s="616"/>
      <c r="BB6" s="616"/>
      <c r="BC6" s="617"/>
      <c r="BD6" s="618">
        <v>103610064</v>
      </c>
      <c r="BE6" s="619"/>
      <c r="BF6" s="619"/>
      <c r="BG6" s="619"/>
      <c r="BH6" s="619"/>
      <c r="BI6" s="619"/>
      <c r="BJ6" s="619"/>
      <c r="BK6" s="620"/>
      <c r="BL6" s="621">
        <v>100</v>
      </c>
      <c r="BM6" s="621"/>
      <c r="BN6" s="621"/>
      <c r="BO6" s="621"/>
      <c r="BP6" s="622">
        <v>622662</v>
      </c>
      <c r="BQ6" s="622"/>
      <c r="BR6" s="622"/>
      <c r="BS6" s="622"/>
      <c r="BT6" s="622"/>
      <c r="BU6" s="622"/>
      <c r="BV6" s="622"/>
      <c r="BW6" s="626"/>
      <c r="BY6" s="604" t="s">
        <v>187</v>
      </c>
      <c r="BZ6" s="605"/>
      <c r="CA6" s="605"/>
      <c r="CB6" s="605"/>
      <c r="CC6" s="605"/>
      <c r="CD6" s="605"/>
      <c r="CE6" s="605"/>
      <c r="CF6" s="605"/>
      <c r="CG6" s="605"/>
      <c r="CH6" s="605"/>
      <c r="CI6" s="605"/>
      <c r="CJ6" s="605"/>
      <c r="CK6" s="605"/>
      <c r="CL6" s="606"/>
      <c r="CM6" s="618">
        <v>1211725</v>
      </c>
      <c r="CN6" s="619"/>
      <c r="CO6" s="619"/>
      <c r="CP6" s="619"/>
      <c r="CQ6" s="619"/>
      <c r="CR6" s="619"/>
      <c r="CS6" s="619"/>
      <c r="CT6" s="620"/>
      <c r="CU6" s="621">
        <v>0.2</v>
      </c>
      <c r="CV6" s="621"/>
      <c r="CW6" s="621"/>
      <c r="CX6" s="621"/>
      <c r="CY6" s="627">
        <v>1782</v>
      </c>
      <c r="CZ6" s="619"/>
      <c r="DA6" s="619"/>
      <c r="DB6" s="619"/>
      <c r="DC6" s="619"/>
      <c r="DD6" s="619"/>
      <c r="DE6" s="619"/>
      <c r="DF6" s="619"/>
      <c r="DG6" s="619"/>
      <c r="DH6" s="619"/>
      <c r="DI6" s="619"/>
      <c r="DJ6" s="619"/>
      <c r="DK6" s="620"/>
      <c r="DL6" s="627">
        <v>1209766</v>
      </c>
      <c r="DM6" s="619"/>
      <c r="DN6" s="619"/>
      <c r="DO6" s="619"/>
      <c r="DP6" s="619"/>
      <c r="DQ6" s="619"/>
      <c r="DR6" s="619"/>
      <c r="DS6" s="619"/>
      <c r="DT6" s="619"/>
      <c r="DU6" s="619"/>
      <c r="DV6" s="619"/>
      <c r="DW6" s="619"/>
      <c r="DX6" s="628"/>
    </row>
    <row r="7" spans="2:138" ht="11.25" customHeight="1">
      <c r="B7" s="615" t="s">
        <v>188</v>
      </c>
      <c r="C7" s="616"/>
      <c r="D7" s="616"/>
      <c r="E7" s="616"/>
      <c r="F7" s="616"/>
      <c r="G7" s="616"/>
      <c r="H7" s="616"/>
      <c r="I7" s="616"/>
      <c r="J7" s="616"/>
      <c r="K7" s="616"/>
      <c r="L7" s="616"/>
      <c r="M7" s="616"/>
      <c r="N7" s="616"/>
      <c r="O7" s="616"/>
      <c r="P7" s="616"/>
      <c r="Q7" s="617"/>
      <c r="R7" s="618">
        <v>1918756</v>
      </c>
      <c r="S7" s="619"/>
      <c r="T7" s="619"/>
      <c r="U7" s="619"/>
      <c r="V7" s="619"/>
      <c r="W7" s="619"/>
      <c r="X7" s="619"/>
      <c r="Y7" s="620"/>
      <c r="Z7" s="621">
        <v>0.4</v>
      </c>
      <c r="AA7" s="621"/>
      <c r="AB7" s="621"/>
      <c r="AC7" s="621"/>
      <c r="AD7" s="622">
        <v>1918756</v>
      </c>
      <c r="AE7" s="622"/>
      <c r="AF7" s="622"/>
      <c r="AG7" s="622"/>
      <c r="AH7" s="622"/>
      <c r="AI7" s="622"/>
      <c r="AJ7" s="622"/>
      <c r="AK7" s="622"/>
      <c r="AL7" s="623">
        <v>0.7</v>
      </c>
      <c r="AM7" s="624"/>
      <c r="AN7" s="624"/>
      <c r="AO7" s="625"/>
      <c r="AP7" s="615" t="s">
        <v>189</v>
      </c>
      <c r="AQ7" s="616"/>
      <c r="AR7" s="616"/>
      <c r="AS7" s="616"/>
      <c r="AT7" s="616"/>
      <c r="AU7" s="616"/>
      <c r="AV7" s="616"/>
      <c r="AW7" s="616"/>
      <c r="AX7" s="616"/>
      <c r="AY7" s="616"/>
      <c r="AZ7" s="616"/>
      <c r="BA7" s="616"/>
      <c r="BB7" s="616"/>
      <c r="BC7" s="617"/>
      <c r="BD7" s="618">
        <v>32762231</v>
      </c>
      <c r="BE7" s="619"/>
      <c r="BF7" s="619"/>
      <c r="BG7" s="619"/>
      <c r="BH7" s="619"/>
      <c r="BI7" s="619"/>
      <c r="BJ7" s="619"/>
      <c r="BK7" s="620"/>
      <c r="BL7" s="621">
        <v>31.6</v>
      </c>
      <c r="BM7" s="621"/>
      <c r="BN7" s="621"/>
      <c r="BO7" s="621"/>
      <c r="BP7" s="622">
        <v>622662</v>
      </c>
      <c r="BQ7" s="622"/>
      <c r="BR7" s="622"/>
      <c r="BS7" s="622"/>
      <c r="BT7" s="622"/>
      <c r="BU7" s="622"/>
      <c r="BV7" s="622"/>
      <c r="BW7" s="626"/>
      <c r="BY7" s="615" t="s">
        <v>190</v>
      </c>
      <c r="BZ7" s="616"/>
      <c r="CA7" s="616"/>
      <c r="CB7" s="616"/>
      <c r="CC7" s="616"/>
      <c r="CD7" s="616"/>
      <c r="CE7" s="616"/>
      <c r="CF7" s="616"/>
      <c r="CG7" s="616"/>
      <c r="CH7" s="616"/>
      <c r="CI7" s="616"/>
      <c r="CJ7" s="616"/>
      <c r="CK7" s="616"/>
      <c r="CL7" s="617"/>
      <c r="CM7" s="618">
        <v>28785380</v>
      </c>
      <c r="CN7" s="619"/>
      <c r="CO7" s="619"/>
      <c r="CP7" s="619"/>
      <c r="CQ7" s="619"/>
      <c r="CR7" s="619"/>
      <c r="CS7" s="619"/>
      <c r="CT7" s="620"/>
      <c r="CU7" s="621">
        <v>5.4</v>
      </c>
      <c r="CV7" s="621"/>
      <c r="CW7" s="621"/>
      <c r="CX7" s="621"/>
      <c r="CY7" s="627">
        <v>4703158</v>
      </c>
      <c r="CZ7" s="619"/>
      <c r="DA7" s="619"/>
      <c r="DB7" s="619"/>
      <c r="DC7" s="619"/>
      <c r="DD7" s="619"/>
      <c r="DE7" s="619"/>
      <c r="DF7" s="619"/>
      <c r="DG7" s="619"/>
      <c r="DH7" s="619"/>
      <c r="DI7" s="619"/>
      <c r="DJ7" s="619"/>
      <c r="DK7" s="620"/>
      <c r="DL7" s="627">
        <v>23574153</v>
      </c>
      <c r="DM7" s="619"/>
      <c r="DN7" s="619"/>
      <c r="DO7" s="619"/>
      <c r="DP7" s="619"/>
      <c r="DQ7" s="619"/>
      <c r="DR7" s="619"/>
      <c r="DS7" s="619"/>
      <c r="DT7" s="619"/>
      <c r="DU7" s="619"/>
      <c r="DV7" s="619"/>
      <c r="DW7" s="619"/>
      <c r="DX7" s="628"/>
    </row>
    <row r="8" spans="2:138" ht="11.25" customHeight="1">
      <c r="B8" s="615" t="s">
        <v>191</v>
      </c>
      <c r="C8" s="616"/>
      <c r="D8" s="616"/>
      <c r="E8" s="616"/>
      <c r="F8" s="616"/>
      <c r="G8" s="616"/>
      <c r="H8" s="616"/>
      <c r="I8" s="616"/>
      <c r="J8" s="616"/>
      <c r="K8" s="616"/>
      <c r="L8" s="616"/>
      <c r="M8" s="616"/>
      <c r="N8" s="616"/>
      <c r="O8" s="616"/>
      <c r="P8" s="616"/>
      <c r="Q8" s="617"/>
      <c r="R8" s="618" t="s">
        <v>136</v>
      </c>
      <c r="S8" s="619"/>
      <c r="T8" s="619"/>
      <c r="U8" s="619"/>
      <c r="V8" s="619"/>
      <c r="W8" s="619"/>
      <c r="X8" s="619"/>
      <c r="Y8" s="620"/>
      <c r="Z8" s="621" t="s">
        <v>136</v>
      </c>
      <c r="AA8" s="621"/>
      <c r="AB8" s="621"/>
      <c r="AC8" s="621"/>
      <c r="AD8" s="622" t="s">
        <v>136</v>
      </c>
      <c r="AE8" s="622"/>
      <c r="AF8" s="622"/>
      <c r="AG8" s="622"/>
      <c r="AH8" s="622"/>
      <c r="AI8" s="622"/>
      <c r="AJ8" s="622"/>
      <c r="AK8" s="622"/>
      <c r="AL8" s="623" t="s">
        <v>136</v>
      </c>
      <c r="AM8" s="624"/>
      <c r="AN8" s="624"/>
      <c r="AO8" s="625"/>
      <c r="AP8" s="615" t="s">
        <v>192</v>
      </c>
      <c r="AQ8" s="616"/>
      <c r="AR8" s="616"/>
      <c r="AS8" s="616"/>
      <c r="AT8" s="616"/>
      <c r="AU8" s="616"/>
      <c r="AV8" s="616"/>
      <c r="AW8" s="616"/>
      <c r="AX8" s="616"/>
      <c r="AY8" s="616"/>
      <c r="AZ8" s="616"/>
      <c r="BA8" s="616"/>
      <c r="BB8" s="616"/>
      <c r="BC8" s="617"/>
      <c r="BD8" s="618">
        <v>874233</v>
      </c>
      <c r="BE8" s="619"/>
      <c r="BF8" s="619"/>
      <c r="BG8" s="619"/>
      <c r="BH8" s="619"/>
      <c r="BI8" s="619"/>
      <c r="BJ8" s="619"/>
      <c r="BK8" s="620"/>
      <c r="BL8" s="621">
        <v>0.8</v>
      </c>
      <c r="BM8" s="621"/>
      <c r="BN8" s="621"/>
      <c r="BO8" s="621"/>
      <c r="BP8" s="622">
        <v>218166</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73262180</v>
      </c>
      <c r="CN8" s="619"/>
      <c r="CO8" s="619"/>
      <c r="CP8" s="619"/>
      <c r="CQ8" s="619"/>
      <c r="CR8" s="619"/>
      <c r="CS8" s="619"/>
      <c r="CT8" s="620"/>
      <c r="CU8" s="621">
        <v>13.8</v>
      </c>
      <c r="CV8" s="621"/>
      <c r="CW8" s="621"/>
      <c r="CX8" s="621"/>
      <c r="CY8" s="627">
        <v>2072430</v>
      </c>
      <c r="CZ8" s="619"/>
      <c r="DA8" s="619"/>
      <c r="DB8" s="619"/>
      <c r="DC8" s="619"/>
      <c r="DD8" s="619"/>
      <c r="DE8" s="619"/>
      <c r="DF8" s="619"/>
      <c r="DG8" s="619"/>
      <c r="DH8" s="619"/>
      <c r="DI8" s="619"/>
      <c r="DJ8" s="619"/>
      <c r="DK8" s="620"/>
      <c r="DL8" s="627">
        <v>61495596</v>
      </c>
      <c r="DM8" s="619"/>
      <c r="DN8" s="619"/>
      <c r="DO8" s="619"/>
      <c r="DP8" s="619"/>
      <c r="DQ8" s="619"/>
      <c r="DR8" s="619"/>
      <c r="DS8" s="619"/>
      <c r="DT8" s="619"/>
      <c r="DU8" s="619"/>
      <c r="DV8" s="619"/>
      <c r="DW8" s="619"/>
      <c r="DX8" s="628"/>
    </row>
    <row r="9" spans="2:138" ht="11.25" customHeight="1">
      <c r="B9" s="615" t="s">
        <v>194</v>
      </c>
      <c r="C9" s="616"/>
      <c r="D9" s="616"/>
      <c r="E9" s="616"/>
      <c r="F9" s="616"/>
      <c r="G9" s="616"/>
      <c r="H9" s="616"/>
      <c r="I9" s="616"/>
      <c r="J9" s="616"/>
      <c r="K9" s="616"/>
      <c r="L9" s="616"/>
      <c r="M9" s="616"/>
      <c r="N9" s="616"/>
      <c r="O9" s="616"/>
      <c r="P9" s="616"/>
      <c r="Q9" s="617"/>
      <c r="R9" s="618" t="s">
        <v>136</v>
      </c>
      <c r="S9" s="619"/>
      <c r="T9" s="619"/>
      <c r="U9" s="619"/>
      <c r="V9" s="619"/>
      <c r="W9" s="619"/>
      <c r="X9" s="619"/>
      <c r="Y9" s="620"/>
      <c r="Z9" s="621" t="s">
        <v>136</v>
      </c>
      <c r="AA9" s="621"/>
      <c r="AB9" s="621"/>
      <c r="AC9" s="621"/>
      <c r="AD9" s="622" t="s">
        <v>136</v>
      </c>
      <c r="AE9" s="622"/>
      <c r="AF9" s="622"/>
      <c r="AG9" s="622"/>
      <c r="AH9" s="622"/>
      <c r="AI9" s="622"/>
      <c r="AJ9" s="622"/>
      <c r="AK9" s="622"/>
      <c r="AL9" s="623" t="s">
        <v>136</v>
      </c>
      <c r="AM9" s="624"/>
      <c r="AN9" s="624"/>
      <c r="AO9" s="625"/>
      <c r="AP9" s="615" t="s">
        <v>195</v>
      </c>
      <c r="AQ9" s="616"/>
      <c r="AR9" s="616"/>
      <c r="AS9" s="616"/>
      <c r="AT9" s="616"/>
      <c r="AU9" s="616"/>
      <c r="AV9" s="616"/>
      <c r="AW9" s="616"/>
      <c r="AX9" s="616"/>
      <c r="AY9" s="616"/>
      <c r="AZ9" s="616"/>
      <c r="BA9" s="616"/>
      <c r="BB9" s="616"/>
      <c r="BC9" s="617"/>
      <c r="BD9" s="618">
        <v>26811878</v>
      </c>
      <c r="BE9" s="619"/>
      <c r="BF9" s="619"/>
      <c r="BG9" s="619"/>
      <c r="BH9" s="619"/>
      <c r="BI9" s="619"/>
      <c r="BJ9" s="619"/>
      <c r="BK9" s="620"/>
      <c r="BL9" s="621">
        <v>25.9</v>
      </c>
      <c r="BM9" s="621"/>
      <c r="BN9" s="621"/>
      <c r="BO9" s="621"/>
      <c r="BP9" s="622" t="s">
        <v>136</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15219605</v>
      </c>
      <c r="CN9" s="619"/>
      <c r="CO9" s="619"/>
      <c r="CP9" s="619"/>
      <c r="CQ9" s="619"/>
      <c r="CR9" s="619"/>
      <c r="CS9" s="619"/>
      <c r="CT9" s="620"/>
      <c r="CU9" s="621">
        <v>2.9</v>
      </c>
      <c r="CV9" s="621"/>
      <c r="CW9" s="621"/>
      <c r="CX9" s="621"/>
      <c r="CY9" s="627">
        <v>1785539</v>
      </c>
      <c r="CZ9" s="619"/>
      <c r="DA9" s="619"/>
      <c r="DB9" s="619"/>
      <c r="DC9" s="619"/>
      <c r="DD9" s="619"/>
      <c r="DE9" s="619"/>
      <c r="DF9" s="619"/>
      <c r="DG9" s="619"/>
      <c r="DH9" s="619"/>
      <c r="DI9" s="619"/>
      <c r="DJ9" s="619"/>
      <c r="DK9" s="620"/>
      <c r="DL9" s="627">
        <v>7038760</v>
      </c>
      <c r="DM9" s="619"/>
      <c r="DN9" s="619"/>
      <c r="DO9" s="619"/>
      <c r="DP9" s="619"/>
      <c r="DQ9" s="619"/>
      <c r="DR9" s="619"/>
      <c r="DS9" s="619"/>
      <c r="DT9" s="619"/>
      <c r="DU9" s="619"/>
      <c r="DV9" s="619"/>
      <c r="DW9" s="619"/>
      <c r="DX9" s="628"/>
    </row>
    <row r="10" spans="2:138" ht="11.25" customHeight="1">
      <c r="B10" s="615" t="s">
        <v>197</v>
      </c>
      <c r="C10" s="616"/>
      <c r="D10" s="616"/>
      <c r="E10" s="616"/>
      <c r="F10" s="616"/>
      <c r="G10" s="616"/>
      <c r="H10" s="616"/>
      <c r="I10" s="616"/>
      <c r="J10" s="616"/>
      <c r="K10" s="616"/>
      <c r="L10" s="616"/>
      <c r="M10" s="616"/>
      <c r="N10" s="616"/>
      <c r="O10" s="616"/>
      <c r="P10" s="616"/>
      <c r="Q10" s="617"/>
      <c r="R10" s="618">
        <v>94946</v>
      </c>
      <c r="S10" s="619"/>
      <c r="T10" s="619"/>
      <c r="U10" s="619"/>
      <c r="V10" s="619"/>
      <c r="W10" s="619"/>
      <c r="X10" s="619"/>
      <c r="Y10" s="620"/>
      <c r="Z10" s="621">
        <v>0</v>
      </c>
      <c r="AA10" s="621"/>
      <c r="AB10" s="621"/>
      <c r="AC10" s="621"/>
      <c r="AD10" s="622">
        <v>94946</v>
      </c>
      <c r="AE10" s="622"/>
      <c r="AF10" s="622"/>
      <c r="AG10" s="622"/>
      <c r="AH10" s="622"/>
      <c r="AI10" s="622"/>
      <c r="AJ10" s="622"/>
      <c r="AK10" s="622"/>
      <c r="AL10" s="623">
        <v>0</v>
      </c>
      <c r="AM10" s="624"/>
      <c r="AN10" s="624"/>
      <c r="AO10" s="625"/>
      <c r="AP10" s="615" t="s">
        <v>198</v>
      </c>
      <c r="AQ10" s="616"/>
      <c r="AR10" s="616"/>
      <c r="AS10" s="616"/>
      <c r="AT10" s="616"/>
      <c r="AU10" s="616"/>
      <c r="AV10" s="616"/>
      <c r="AW10" s="616"/>
      <c r="AX10" s="616"/>
      <c r="AY10" s="616"/>
      <c r="AZ10" s="616"/>
      <c r="BA10" s="616"/>
      <c r="BB10" s="616"/>
      <c r="BC10" s="617"/>
      <c r="BD10" s="618">
        <v>1132590</v>
      </c>
      <c r="BE10" s="619"/>
      <c r="BF10" s="619"/>
      <c r="BG10" s="619"/>
      <c r="BH10" s="619"/>
      <c r="BI10" s="619"/>
      <c r="BJ10" s="619"/>
      <c r="BK10" s="620"/>
      <c r="BL10" s="621">
        <v>1.1000000000000001</v>
      </c>
      <c r="BM10" s="621"/>
      <c r="BN10" s="621"/>
      <c r="BO10" s="621"/>
      <c r="BP10" s="622">
        <v>53895</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1345475</v>
      </c>
      <c r="CN10" s="619"/>
      <c r="CO10" s="619"/>
      <c r="CP10" s="619"/>
      <c r="CQ10" s="619"/>
      <c r="CR10" s="619"/>
      <c r="CS10" s="619"/>
      <c r="CT10" s="620"/>
      <c r="CU10" s="621">
        <v>0.3</v>
      </c>
      <c r="CV10" s="621"/>
      <c r="CW10" s="621"/>
      <c r="CX10" s="621"/>
      <c r="CY10" s="627">
        <v>28113</v>
      </c>
      <c r="CZ10" s="619"/>
      <c r="DA10" s="619"/>
      <c r="DB10" s="619"/>
      <c r="DC10" s="619"/>
      <c r="DD10" s="619"/>
      <c r="DE10" s="619"/>
      <c r="DF10" s="619"/>
      <c r="DG10" s="619"/>
      <c r="DH10" s="619"/>
      <c r="DI10" s="619"/>
      <c r="DJ10" s="619"/>
      <c r="DK10" s="620"/>
      <c r="DL10" s="627">
        <v>625660</v>
      </c>
      <c r="DM10" s="619"/>
      <c r="DN10" s="619"/>
      <c r="DO10" s="619"/>
      <c r="DP10" s="619"/>
      <c r="DQ10" s="619"/>
      <c r="DR10" s="619"/>
      <c r="DS10" s="619"/>
      <c r="DT10" s="619"/>
      <c r="DU10" s="619"/>
      <c r="DV10" s="619"/>
      <c r="DW10" s="619"/>
      <c r="DX10" s="628"/>
    </row>
    <row r="11" spans="2:138" ht="11.25" customHeight="1">
      <c r="B11" s="615" t="s">
        <v>200</v>
      </c>
      <c r="C11" s="616"/>
      <c r="D11" s="616"/>
      <c r="E11" s="616"/>
      <c r="F11" s="616"/>
      <c r="G11" s="616"/>
      <c r="H11" s="616"/>
      <c r="I11" s="616"/>
      <c r="J11" s="616"/>
      <c r="K11" s="616"/>
      <c r="L11" s="616"/>
      <c r="M11" s="616"/>
      <c r="N11" s="616"/>
      <c r="O11" s="616"/>
      <c r="P11" s="616"/>
      <c r="Q11" s="617"/>
      <c r="R11" s="618">
        <v>8710</v>
      </c>
      <c r="S11" s="619"/>
      <c r="T11" s="619"/>
      <c r="U11" s="619"/>
      <c r="V11" s="619"/>
      <c r="W11" s="619"/>
      <c r="X11" s="619"/>
      <c r="Y11" s="620"/>
      <c r="Z11" s="621">
        <v>0</v>
      </c>
      <c r="AA11" s="621"/>
      <c r="AB11" s="621"/>
      <c r="AC11" s="621"/>
      <c r="AD11" s="622">
        <v>8710</v>
      </c>
      <c r="AE11" s="622"/>
      <c r="AF11" s="622"/>
      <c r="AG11" s="622"/>
      <c r="AH11" s="622"/>
      <c r="AI11" s="622"/>
      <c r="AJ11" s="622"/>
      <c r="AK11" s="622"/>
      <c r="AL11" s="623">
        <v>0</v>
      </c>
      <c r="AM11" s="624"/>
      <c r="AN11" s="624"/>
      <c r="AO11" s="625"/>
      <c r="AP11" s="615" t="s">
        <v>201</v>
      </c>
      <c r="AQ11" s="616"/>
      <c r="AR11" s="616"/>
      <c r="AS11" s="616"/>
      <c r="AT11" s="616"/>
      <c r="AU11" s="616"/>
      <c r="AV11" s="616"/>
      <c r="AW11" s="616"/>
      <c r="AX11" s="616"/>
      <c r="AY11" s="616"/>
      <c r="AZ11" s="616"/>
      <c r="BA11" s="616"/>
      <c r="BB11" s="616"/>
      <c r="BC11" s="617"/>
      <c r="BD11" s="618">
        <v>1986363</v>
      </c>
      <c r="BE11" s="619"/>
      <c r="BF11" s="619"/>
      <c r="BG11" s="619"/>
      <c r="BH11" s="619"/>
      <c r="BI11" s="619"/>
      <c r="BJ11" s="619"/>
      <c r="BK11" s="620"/>
      <c r="BL11" s="621">
        <v>1.9</v>
      </c>
      <c r="BM11" s="621"/>
      <c r="BN11" s="621"/>
      <c r="BO11" s="621"/>
      <c r="BP11" s="622">
        <v>350601</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26748412</v>
      </c>
      <c r="CN11" s="619"/>
      <c r="CO11" s="619"/>
      <c r="CP11" s="619"/>
      <c r="CQ11" s="619"/>
      <c r="CR11" s="619"/>
      <c r="CS11" s="619"/>
      <c r="CT11" s="620"/>
      <c r="CU11" s="621">
        <v>5.0999999999999996</v>
      </c>
      <c r="CV11" s="621"/>
      <c r="CW11" s="621"/>
      <c r="CX11" s="621"/>
      <c r="CY11" s="627">
        <v>16341066</v>
      </c>
      <c r="CZ11" s="619"/>
      <c r="DA11" s="619"/>
      <c r="DB11" s="619"/>
      <c r="DC11" s="619"/>
      <c r="DD11" s="619"/>
      <c r="DE11" s="619"/>
      <c r="DF11" s="619"/>
      <c r="DG11" s="619"/>
      <c r="DH11" s="619"/>
      <c r="DI11" s="619"/>
      <c r="DJ11" s="619"/>
      <c r="DK11" s="620"/>
      <c r="DL11" s="627">
        <v>10642714</v>
      </c>
      <c r="DM11" s="619"/>
      <c r="DN11" s="619"/>
      <c r="DO11" s="619"/>
      <c r="DP11" s="619"/>
      <c r="DQ11" s="619"/>
      <c r="DR11" s="619"/>
      <c r="DS11" s="619"/>
      <c r="DT11" s="619"/>
      <c r="DU11" s="619"/>
      <c r="DV11" s="619"/>
      <c r="DW11" s="619"/>
      <c r="DX11" s="628"/>
    </row>
    <row r="12" spans="2:138" ht="11.25" customHeight="1">
      <c r="B12" s="615" t="s">
        <v>203</v>
      </c>
      <c r="C12" s="616"/>
      <c r="D12" s="616"/>
      <c r="E12" s="616"/>
      <c r="F12" s="616"/>
      <c r="G12" s="616"/>
      <c r="H12" s="616"/>
      <c r="I12" s="616"/>
      <c r="J12" s="616"/>
      <c r="K12" s="616"/>
      <c r="L12" s="616"/>
      <c r="M12" s="616"/>
      <c r="N12" s="616"/>
      <c r="O12" s="616"/>
      <c r="P12" s="616"/>
      <c r="Q12" s="617"/>
      <c r="R12" s="618">
        <v>12834881</v>
      </c>
      <c r="S12" s="619"/>
      <c r="T12" s="619"/>
      <c r="U12" s="619"/>
      <c r="V12" s="619"/>
      <c r="W12" s="619"/>
      <c r="X12" s="619"/>
      <c r="Y12" s="620"/>
      <c r="Z12" s="621">
        <v>2.4</v>
      </c>
      <c r="AA12" s="621"/>
      <c r="AB12" s="621"/>
      <c r="AC12" s="621"/>
      <c r="AD12" s="622">
        <v>12834881</v>
      </c>
      <c r="AE12" s="622"/>
      <c r="AF12" s="622"/>
      <c r="AG12" s="622"/>
      <c r="AH12" s="622"/>
      <c r="AI12" s="622"/>
      <c r="AJ12" s="622"/>
      <c r="AK12" s="622"/>
      <c r="AL12" s="623">
        <v>4.7</v>
      </c>
      <c r="AM12" s="624"/>
      <c r="AN12" s="624"/>
      <c r="AO12" s="625"/>
      <c r="AP12" s="615" t="s">
        <v>204</v>
      </c>
      <c r="AQ12" s="616"/>
      <c r="AR12" s="616"/>
      <c r="AS12" s="616"/>
      <c r="AT12" s="616"/>
      <c r="AU12" s="616"/>
      <c r="AV12" s="616"/>
      <c r="AW12" s="616"/>
      <c r="AX12" s="616"/>
      <c r="AY12" s="616"/>
      <c r="AZ12" s="616"/>
      <c r="BA12" s="616"/>
      <c r="BB12" s="616"/>
      <c r="BC12" s="617"/>
      <c r="BD12" s="618">
        <v>453709</v>
      </c>
      <c r="BE12" s="619"/>
      <c r="BF12" s="619"/>
      <c r="BG12" s="619"/>
      <c r="BH12" s="619"/>
      <c r="BI12" s="619"/>
      <c r="BJ12" s="619"/>
      <c r="BK12" s="620"/>
      <c r="BL12" s="621">
        <v>0.4</v>
      </c>
      <c r="BM12" s="621"/>
      <c r="BN12" s="621"/>
      <c r="BO12" s="621"/>
      <c r="BP12" s="622" t="s">
        <v>136</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67800194</v>
      </c>
      <c r="CN12" s="619"/>
      <c r="CO12" s="619"/>
      <c r="CP12" s="619"/>
      <c r="CQ12" s="619"/>
      <c r="CR12" s="619"/>
      <c r="CS12" s="619"/>
      <c r="CT12" s="620"/>
      <c r="CU12" s="621">
        <v>12.8</v>
      </c>
      <c r="CV12" s="621"/>
      <c r="CW12" s="621"/>
      <c r="CX12" s="621"/>
      <c r="CY12" s="627">
        <v>463434</v>
      </c>
      <c r="CZ12" s="619"/>
      <c r="DA12" s="619"/>
      <c r="DB12" s="619"/>
      <c r="DC12" s="619"/>
      <c r="DD12" s="619"/>
      <c r="DE12" s="619"/>
      <c r="DF12" s="619"/>
      <c r="DG12" s="619"/>
      <c r="DH12" s="619"/>
      <c r="DI12" s="619"/>
      <c r="DJ12" s="619"/>
      <c r="DK12" s="620"/>
      <c r="DL12" s="627">
        <v>5443151</v>
      </c>
      <c r="DM12" s="619"/>
      <c r="DN12" s="619"/>
      <c r="DO12" s="619"/>
      <c r="DP12" s="619"/>
      <c r="DQ12" s="619"/>
      <c r="DR12" s="619"/>
      <c r="DS12" s="619"/>
      <c r="DT12" s="619"/>
      <c r="DU12" s="619"/>
      <c r="DV12" s="619"/>
      <c r="DW12" s="619"/>
      <c r="DX12" s="628"/>
    </row>
    <row r="13" spans="2:138" ht="11.25" customHeight="1">
      <c r="B13" s="615" t="s">
        <v>206</v>
      </c>
      <c r="C13" s="616"/>
      <c r="D13" s="616"/>
      <c r="E13" s="616"/>
      <c r="F13" s="616"/>
      <c r="G13" s="616"/>
      <c r="H13" s="616"/>
      <c r="I13" s="616"/>
      <c r="J13" s="616"/>
      <c r="K13" s="616"/>
      <c r="L13" s="616"/>
      <c r="M13" s="616"/>
      <c r="N13" s="616"/>
      <c r="O13" s="616"/>
      <c r="P13" s="616"/>
      <c r="Q13" s="617"/>
      <c r="R13" s="618" t="s">
        <v>136</v>
      </c>
      <c r="S13" s="619"/>
      <c r="T13" s="619"/>
      <c r="U13" s="619"/>
      <c r="V13" s="619"/>
      <c r="W13" s="619"/>
      <c r="X13" s="619"/>
      <c r="Y13" s="620"/>
      <c r="Z13" s="621" t="s">
        <v>136</v>
      </c>
      <c r="AA13" s="621"/>
      <c r="AB13" s="621"/>
      <c r="AC13" s="621"/>
      <c r="AD13" s="622" t="s">
        <v>136</v>
      </c>
      <c r="AE13" s="622"/>
      <c r="AF13" s="622"/>
      <c r="AG13" s="622"/>
      <c r="AH13" s="622"/>
      <c r="AI13" s="622"/>
      <c r="AJ13" s="622"/>
      <c r="AK13" s="622"/>
      <c r="AL13" s="623" t="s">
        <v>136</v>
      </c>
      <c r="AM13" s="624"/>
      <c r="AN13" s="624"/>
      <c r="AO13" s="625"/>
      <c r="AP13" s="615" t="s">
        <v>207</v>
      </c>
      <c r="AQ13" s="616"/>
      <c r="AR13" s="616"/>
      <c r="AS13" s="616"/>
      <c r="AT13" s="616"/>
      <c r="AU13" s="616"/>
      <c r="AV13" s="616"/>
      <c r="AW13" s="616"/>
      <c r="AX13" s="616"/>
      <c r="AY13" s="616"/>
      <c r="AZ13" s="616"/>
      <c r="BA13" s="616"/>
      <c r="BB13" s="616"/>
      <c r="BC13" s="617"/>
      <c r="BD13" s="618">
        <v>1003742</v>
      </c>
      <c r="BE13" s="619"/>
      <c r="BF13" s="619"/>
      <c r="BG13" s="619"/>
      <c r="BH13" s="619"/>
      <c r="BI13" s="619"/>
      <c r="BJ13" s="619"/>
      <c r="BK13" s="620"/>
      <c r="BL13" s="621">
        <v>1</v>
      </c>
      <c r="BM13" s="621"/>
      <c r="BN13" s="621"/>
      <c r="BO13" s="621"/>
      <c r="BP13" s="622" t="s">
        <v>136</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83177036</v>
      </c>
      <c r="CN13" s="619"/>
      <c r="CO13" s="619"/>
      <c r="CP13" s="619"/>
      <c r="CQ13" s="619"/>
      <c r="CR13" s="619"/>
      <c r="CS13" s="619"/>
      <c r="CT13" s="620"/>
      <c r="CU13" s="621">
        <v>15.7</v>
      </c>
      <c r="CV13" s="621"/>
      <c r="CW13" s="621"/>
      <c r="CX13" s="621"/>
      <c r="CY13" s="627">
        <v>71588494</v>
      </c>
      <c r="CZ13" s="619"/>
      <c r="DA13" s="619"/>
      <c r="DB13" s="619"/>
      <c r="DC13" s="619"/>
      <c r="DD13" s="619"/>
      <c r="DE13" s="619"/>
      <c r="DF13" s="619"/>
      <c r="DG13" s="619"/>
      <c r="DH13" s="619"/>
      <c r="DI13" s="619"/>
      <c r="DJ13" s="619"/>
      <c r="DK13" s="620"/>
      <c r="DL13" s="627">
        <v>14842117</v>
      </c>
      <c r="DM13" s="619"/>
      <c r="DN13" s="619"/>
      <c r="DO13" s="619"/>
      <c r="DP13" s="619"/>
      <c r="DQ13" s="619"/>
      <c r="DR13" s="619"/>
      <c r="DS13" s="619"/>
      <c r="DT13" s="619"/>
      <c r="DU13" s="619"/>
      <c r="DV13" s="619"/>
      <c r="DW13" s="619"/>
      <c r="DX13" s="628"/>
    </row>
    <row r="14" spans="2:138" ht="11.25" customHeight="1">
      <c r="B14" s="615" t="s">
        <v>209</v>
      </c>
      <c r="C14" s="616"/>
      <c r="D14" s="616"/>
      <c r="E14" s="616"/>
      <c r="F14" s="616"/>
      <c r="G14" s="616"/>
      <c r="H14" s="616"/>
      <c r="I14" s="616"/>
      <c r="J14" s="616"/>
      <c r="K14" s="616"/>
      <c r="L14" s="616"/>
      <c r="M14" s="616"/>
      <c r="N14" s="616"/>
      <c r="O14" s="616"/>
      <c r="P14" s="616"/>
      <c r="Q14" s="617"/>
      <c r="R14" s="618">
        <v>345371</v>
      </c>
      <c r="S14" s="619"/>
      <c r="T14" s="619"/>
      <c r="U14" s="619"/>
      <c r="V14" s="619"/>
      <c r="W14" s="619"/>
      <c r="X14" s="619"/>
      <c r="Y14" s="620"/>
      <c r="Z14" s="621">
        <v>0.1</v>
      </c>
      <c r="AA14" s="621"/>
      <c r="AB14" s="621"/>
      <c r="AC14" s="621"/>
      <c r="AD14" s="622">
        <v>345371</v>
      </c>
      <c r="AE14" s="622"/>
      <c r="AF14" s="622"/>
      <c r="AG14" s="622"/>
      <c r="AH14" s="622"/>
      <c r="AI14" s="622"/>
      <c r="AJ14" s="622"/>
      <c r="AK14" s="622"/>
      <c r="AL14" s="623">
        <v>0.1</v>
      </c>
      <c r="AM14" s="624"/>
      <c r="AN14" s="624"/>
      <c r="AO14" s="625"/>
      <c r="AP14" s="615" t="s">
        <v>210</v>
      </c>
      <c r="AQ14" s="616"/>
      <c r="AR14" s="616"/>
      <c r="AS14" s="616"/>
      <c r="AT14" s="616"/>
      <c r="AU14" s="616"/>
      <c r="AV14" s="616"/>
      <c r="AW14" s="616"/>
      <c r="AX14" s="616"/>
      <c r="AY14" s="616"/>
      <c r="AZ14" s="616"/>
      <c r="BA14" s="616"/>
      <c r="BB14" s="616"/>
      <c r="BC14" s="617"/>
      <c r="BD14" s="618">
        <v>499716</v>
      </c>
      <c r="BE14" s="619"/>
      <c r="BF14" s="619"/>
      <c r="BG14" s="619"/>
      <c r="BH14" s="619"/>
      <c r="BI14" s="619"/>
      <c r="BJ14" s="619"/>
      <c r="BK14" s="620"/>
      <c r="BL14" s="621">
        <v>0.5</v>
      </c>
      <c r="BM14" s="621"/>
      <c r="BN14" s="621"/>
      <c r="BO14" s="621"/>
      <c r="BP14" s="622" t="s">
        <v>136</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29863728</v>
      </c>
      <c r="CN14" s="619"/>
      <c r="CO14" s="619"/>
      <c r="CP14" s="619"/>
      <c r="CQ14" s="619"/>
      <c r="CR14" s="619"/>
      <c r="CS14" s="619"/>
      <c r="CT14" s="620"/>
      <c r="CU14" s="621">
        <v>5.6</v>
      </c>
      <c r="CV14" s="621"/>
      <c r="CW14" s="621"/>
      <c r="CX14" s="621"/>
      <c r="CY14" s="627">
        <v>5025720</v>
      </c>
      <c r="CZ14" s="619"/>
      <c r="DA14" s="619"/>
      <c r="DB14" s="619"/>
      <c r="DC14" s="619"/>
      <c r="DD14" s="619"/>
      <c r="DE14" s="619"/>
      <c r="DF14" s="619"/>
      <c r="DG14" s="619"/>
      <c r="DH14" s="619"/>
      <c r="DI14" s="619"/>
      <c r="DJ14" s="619"/>
      <c r="DK14" s="620"/>
      <c r="DL14" s="627">
        <v>25046807</v>
      </c>
      <c r="DM14" s="619"/>
      <c r="DN14" s="619"/>
      <c r="DO14" s="619"/>
      <c r="DP14" s="619"/>
      <c r="DQ14" s="619"/>
      <c r="DR14" s="619"/>
      <c r="DS14" s="619"/>
      <c r="DT14" s="619"/>
      <c r="DU14" s="619"/>
      <c r="DV14" s="619"/>
      <c r="DW14" s="619"/>
      <c r="DX14" s="628"/>
    </row>
    <row r="15" spans="2:138" ht="11.25" customHeight="1">
      <c r="B15" s="615" t="s">
        <v>212</v>
      </c>
      <c r="C15" s="616"/>
      <c r="D15" s="616"/>
      <c r="E15" s="616"/>
      <c r="F15" s="616"/>
      <c r="G15" s="616"/>
      <c r="H15" s="616"/>
      <c r="I15" s="616"/>
      <c r="J15" s="616"/>
      <c r="K15" s="616"/>
      <c r="L15" s="616"/>
      <c r="M15" s="616"/>
      <c r="N15" s="616"/>
      <c r="O15" s="616"/>
      <c r="P15" s="616"/>
      <c r="Q15" s="617"/>
      <c r="R15" s="618">
        <v>172695363</v>
      </c>
      <c r="S15" s="619"/>
      <c r="T15" s="619"/>
      <c r="U15" s="619"/>
      <c r="V15" s="619"/>
      <c r="W15" s="619"/>
      <c r="X15" s="619"/>
      <c r="Y15" s="620"/>
      <c r="Z15" s="621">
        <v>31.9</v>
      </c>
      <c r="AA15" s="621"/>
      <c r="AB15" s="621"/>
      <c r="AC15" s="621"/>
      <c r="AD15" s="622">
        <v>170659286</v>
      </c>
      <c r="AE15" s="622"/>
      <c r="AF15" s="622"/>
      <c r="AG15" s="622"/>
      <c r="AH15" s="622"/>
      <c r="AI15" s="622"/>
      <c r="AJ15" s="622"/>
      <c r="AK15" s="622"/>
      <c r="AL15" s="623">
        <v>62.7</v>
      </c>
      <c r="AM15" s="624"/>
      <c r="AN15" s="624"/>
      <c r="AO15" s="625"/>
      <c r="AP15" s="615" t="s">
        <v>213</v>
      </c>
      <c r="AQ15" s="616"/>
      <c r="AR15" s="616"/>
      <c r="AS15" s="616"/>
      <c r="AT15" s="616"/>
      <c r="AU15" s="616"/>
      <c r="AV15" s="616"/>
      <c r="AW15" s="616"/>
      <c r="AX15" s="616"/>
      <c r="AY15" s="616"/>
      <c r="AZ15" s="616"/>
      <c r="BA15" s="616"/>
      <c r="BB15" s="616"/>
      <c r="BC15" s="617"/>
      <c r="BD15" s="618">
        <v>18326781</v>
      </c>
      <c r="BE15" s="619"/>
      <c r="BF15" s="619"/>
      <c r="BG15" s="619"/>
      <c r="BH15" s="619"/>
      <c r="BI15" s="619"/>
      <c r="BJ15" s="619"/>
      <c r="BK15" s="620"/>
      <c r="BL15" s="621">
        <v>17.7</v>
      </c>
      <c r="BM15" s="621"/>
      <c r="BN15" s="621"/>
      <c r="BO15" s="621"/>
      <c r="BP15" s="622" t="s">
        <v>136</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136</v>
      </c>
      <c r="CN15" s="619"/>
      <c r="CO15" s="619"/>
      <c r="CP15" s="619"/>
      <c r="CQ15" s="619"/>
      <c r="CR15" s="619"/>
      <c r="CS15" s="619"/>
      <c r="CT15" s="620"/>
      <c r="CU15" s="621" t="s">
        <v>136</v>
      </c>
      <c r="CV15" s="621"/>
      <c r="CW15" s="621"/>
      <c r="CX15" s="621"/>
      <c r="CY15" s="627" t="s">
        <v>136</v>
      </c>
      <c r="CZ15" s="619"/>
      <c r="DA15" s="619"/>
      <c r="DB15" s="619"/>
      <c r="DC15" s="619"/>
      <c r="DD15" s="619"/>
      <c r="DE15" s="619"/>
      <c r="DF15" s="619"/>
      <c r="DG15" s="619"/>
      <c r="DH15" s="619"/>
      <c r="DI15" s="619"/>
      <c r="DJ15" s="619"/>
      <c r="DK15" s="620"/>
      <c r="DL15" s="627" t="s">
        <v>136</v>
      </c>
      <c r="DM15" s="619"/>
      <c r="DN15" s="619"/>
      <c r="DO15" s="619"/>
      <c r="DP15" s="619"/>
      <c r="DQ15" s="619"/>
      <c r="DR15" s="619"/>
      <c r="DS15" s="619"/>
      <c r="DT15" s="619"/>
      <c r="DU15" s="619"/>
      <c r="DV15" s="619"/>
      <c r="DW15" s="619"/>
      <c r="DX15" s="628"/>
    </row>
    <row r="16" spans="2:138" ht="11.25" customHeight="1">
      <c r="B16" s="615" t="s">
        <v>215</v>
      </c>
      <c r="C16" s="616"/>
      <c r="D16" s="616"/>
      <c r="E16" s="616"/>
      <c r="F16" s="616"/>
      <c r="G16" s="616"/>
      <c r="H16" s="616"/>
      <c r="I16" s="616"/>
      <c r="J16" s="616"/>
      <c r="K16" s="616"/>
      <c r="L16" s="616"/>
      <c r="M16" s="616"/>
      <c r="N16" s="616"/>
      <c r="O16" s="616"/>
      <c r="P16" s="616"/>
      <c r="Q16" s="617"/>
      <c r="R16" s="618">
        <v>170659286</v>
      </c>
      <c r="S16" s="619"/>
      <c r="T16" s="619"/>
      <c r="U16" s="619"/>
      <c r="V16" s="619"/>
      <c r="W16" s="619"/>
      <c r="X16" s="619"/>
      <c r="Y16" s="620"/>
      <c r="Z16" s="623">
        <v>31.5</v>
      </c>
      <c r="AA16" s="624"/>
      <c r="AB16" s="624"/>
      <c r="AC16" s="629"/>
      <c r="AD16" s="627">
        <v>170659286</v>
      </c>
      <c r="AE16" s="619"/>
      <c r="AF16" s="619"/>
      <c r="AG16" s="619"/>
      <c r="AH16" s="619"/>
      <c r="AI16" s="619"/>
      <c r="AJ16" s="619"/>
      <c r="AK16" s="620"/>
      <c r="AL16" s="623">
        <v>62.7</v>
      </c>
      <c r="AM16" s="624"/>
      <c r="AN16" s="624"/>
      <c r="AO16" s="625"/>
      <c r="AP16" s="615" t="s">
        <v>216</v>
      </c>
      <c r="AQ16" s="616"/>
      <c r="AR16" s="616"/>
      <c r="AS16" s="616"/>
      <c r="AT16" s="616"/>
      <c r="AU16" s="616"/>
      <c r="AV16" s="616"/>
      <c r="AW16" s="616"/>
      <c r="AX16" s="616"/>
      <c r="AY16" s="616"/>
      <c r="AZ16" s="616"/>
      <c r="BA16" s="616"/>
      <c r="BB16" s="616"/>
      <c r="BC16" s="617"/>
      <c r="BD16" s="618">
        <v>1030565</v>
      </c>
      <c r="BE16" s="619"/>
      <c r="BF16" s="619"/>
      <c r="BG16" s="619"/>
      <c r="BH16" s="619"/>
      <c r="BI16" s="619"/>
      <c r="BJ16" s="619"/>
      <c r="BK16" s="620"/>
      <c r="BL16" s="621">
        <v>1</v>
      </c>
      <c r="BM16" s="621"/>
      <c r="BN16" s="621"/>
      <c r="BO16" s="621"/>
      <c r="BP16" s="622" t="s">
        <v>136</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106346071</v>
      </c>
      <c r="CN16" s="619"/>
      <c r="CO16" s="619"/>
      <c r="CP16" s="619"/>
      <c r="CQ16" s="619"/>
      <c r="CR16" s="619"/>
      <c r="CS16" s="619"/>
      <c r="CT16" s="620"/>
      <c r="CU16" s="621">
        <v>20.100000000000001</v>
      </c>
      <c r="CV16" s="621"/>
      <c r="CW16" s="621"/>
      <c r="CX16" s="621"/>
      <c r="CY16" s="627">
        <v>2832997</v>
      </c>
      <c r="CZ16" s="619"/>
      <c r="DA16" s="619"/>
      <c r="DB16" s="619"/>
      <c r="DC16" s="619"/>
      <c r="DD16" s="619"/>
      <c r="DE16" s="619"/>
      <c r="DF16" s="619"/>
      <c r="DG16" s="619"/>
      <c r="DH16" s="619"/>
      <c r="DI16" s="619"/>
      <c r="DJ16" s="619"/>
      <c r="DK16" s="620"/>
      <c r="DL16" s="627">
        <v>82091785</v>
      </c>
      <c r="DM16" s="619"/>
      <c r="DN16" s="619"/>
      <c r="DO16" s="619"/>
      <c r="DP16" s="619"/>
      <c r="DQ16" s="619"/>
      <c r="DR16" s="619"/>
      <c r="DS16" s="619"/>
      <c r="DT16" s="619"/>
      <c r="DU16" s="619"/>
      <c r="DV16" s="619"/>
      <c r="DW16" s="619"/>
      <c r="DX16" s="628"/>
    </row>
    <row r="17" spans="2:128" ht="11.25" customHeight="1">
      <c r="B17" s="615" t="s">
        <v>218</v>
      </c>
      <c r="C17" s="616"/>
      <c r="D17" s="616"/>
      <c r="E17" s="616"/>
      <c r="F17" s="616"/>
      <c r="G17" s="616"/>
      <c r="H17" s="616"/>
      <c r="I17" s="616"/>
      <c r="J17" s="616"/>
      <c r="K17" s="616"/>
      <c r="L17" s="616"/>
      <c r="M17" s="616"/>
      <c r="N17" s="616"/>
      <c r="O17" s="616"/>
      <c r="P17" s="616"/>
      <c r="Q17" s="617"/>
      <c r="R17" s="618">
        <v>2024476</v>
      </c>
      <c r="S17" s="619"/>
      <c r="T17" s="619"/>
      <c r="U17" s="619"/>
      <c r="V17" s="619"/>
      <c r="W17" s="619"/>
      <c r="X17" s="619"/>
      <c r="Y17" s="620"/>
      <c r="Z17" s="623">
        <v>0.4</v>
      </c>
      <c r="AA17" s="624"/>
      <c r="AB17" s="624"/>
      <c r="AC17" s="629"/>
      <c r="AD17" s="627" t="s">
        <v>136</v>
      </c>
      <c r="AE17" s="619"/>
      <c r="AF17" s="619"/>
      <c r="AG17" s="619"/>
      <c r="AH17" s="619"/>
      <c r="AI17" s="619"/>
      <c r="AJ17" s="619"/>
      <c r="AK17" s="620"/>
      <c r="AL17" s="623" t="s">
        <v>136</v>
      </c>
      <c r="AM17" s="624"/>
      <c r="AN17" s="624"/>
      <c r="AO17" s="625"/>
      <c r="AP17" s="615" t="s">
        <v>219</v>
      </c>
      <c r="AQ17" s="616"/>
      <c r="AR17" s="616"/>
      <c r="AS17" s="616"/>
      <c r="AT17" s="616"/>
      <c r="AU17" s="616"/>
      <c r="AV17" s="616"/>
      <c r="AW17" s="616"/>
      <c r="AX17" s="616"/>
      <c r="AY17" s="616"/>
      <c r="AZ17" s="616"/>
      <c r="BA17" s="616"/>
      <c r="BB17" s="616"/>
      <c r="BC17" s="617"/>
      <c r="BD17" s="618">
        <v>17296216</v>
      </c>
      <c r="BE17" s="619"/>
      <c r="BF17" s="619"/>
      <c r="BG17" s="619"/>
      <c r="BH17" s="619"/>
      <c r="BI17" s="619"/>
      <c r="BJ17" s="619"/>
      <c r="BK17" s="620"/>
      <c r="BL17" s="621">
        <v>16.7</v>
      </c>
      <c r="BM17" s="621"/>
      <c r="BN17" s="621"/>
      <c r="BO17" s="621"/>
      <c r="BP17" s="622" t="s">
        <v>136</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3541725</v>
      </c>
      <c r="CN17" s="619"/>
      <c r="CO17" s="619"/>
      <c r="CP17" s="619"/>
      <c r="CQ17" s="619"/>
      <c r="CR17" s="619"/>
      <c r="CS17" s="619"/>
      <c r="CT17" s="620"/>
      <c r="CU17" s="621">
        <v>0.7</v>
      </c>
      <c r="CV17" s="621"/>
      <c r="CW17" s="621"/>
      <c r="CX17" s="621"/>
      <c r="CY17" s="627" t="s">
        <v>136</v>
      </c>
      <c r="CZ17" s="619"/>
      <c r="DA17" s="619"/>
      <c r="DB17" s="619"/>
      <c r="DC17" s="619"/>
      <c r="DD17" s="619"/>
      <c r="DE17" s="619"/>
      <c r="DF17" s="619"/>
      <c r="DG17" s="619"/>
      <c r="DH17" s="619"/>
      <c r="DI17" s="619"/>
      <c r="DJ17" s="619"/>
      <c r="DK17" s="620"/>
      <c r="DL17" s="627">
        <v>29431</v>
      </c>
      <c r="DM17" s="619"/>
      <c r="DN17" s="619"/>
      <c r="DO17" s="619"/>
      <c r="DP17" s="619"/>
      <c r="DQ17" s="619"/>
      <c r="DR17" s="619"/>
      <c r="DS17" s="619"/>
      <c r="DT17" s="619"/>
      <c r="DU17" s="619"/>
      <c r="DV17" s="619"/>
      <c r="DW17" s="619"/>
      <c r="DX17" s="628"/>
    </row>
    <row r="18" spans="2:128" ht="11.25" customHeight="1">
      <c r="B18" s="615" t="s">
        <v>221</v>
      </c>
      <c r="C18" s="616"/>
      <c r="D18" s="616"/>
      <c r="E18" s="616"/>
      <c r="F18" s="616"/>
      <c r="G18" s="616"/>
      <c r="H18" s="616"/>
      <c r="I18" s="616"/>
      <c r="J18" s="616"/>
      <c r="K18" s="616"/>
      <c r="L18" s="616"/>
      <c r="M18" s="616"/>
      <c r="N18" s="616"/>
      <c r="O18" s="616"/>
      <c r="P18" s="616"/>
      <c r="Q18" s="617"/>
      <c r="R18" s="618">
        <v>11601</v>
      </c>
      <c r="S18" s="619"/>
      <c r="T18" s="619"/>
      <c r="U18" s="619"/>
      <c r="V18" s="619"/>
      <c r="W18" s="619"/>
      <c r="X18" s="619"/>
      <c r="Y18" s="620"/>
      <c r="Z18" s="623">
        <v>0</v>
      </c>
      <c r="AA18" s="624"/>
      <c r="AB18" s="624"/>
      <c r="AC18" s="629"/>
      <c r="AD18" s="627" t="s">
        <v>136</v>
      </c>
      <c r="AE18" s="619"/>
      <c r="AF18" s="619"/>
      <c r="AG18" s="619"/>
      <c r="AH18" s="619"/>
      <c r="AI18" s="619"/>
      <c r="AJ18" s="619"/>
      <c r="AK18" s="620"/>
      <c r="AL18" s="623" t="s">
        <v>136</v>
      </c>
      <c r="AM18" s="624"/>
      <c r="AN18" s="624"/>
      <c r="AO18" s="625"/>
      <c r="AP18" s="615" t="s">
        <v>222</v>
      </c>
      <c r="AQ18" s="616"/>
      <c r="AR18" s="616"/>
      <c r="AS18" s="616"/>
      <c r="AT18" s="616"/>
      <c r="AU18" s="616"/>
      <c r="AV18" s="616"/>
      <c r="AW18" s="616"/>
      <c r="AX18" s="616"/>
      <c r="AY18" s="616"/>
      <c r="AZ18" s="616"/>
      <c r="BA18" s="616"/>
      <c r="BB18" s="616"/>
      <c r="BC18" s="617"/>
      <c r="BD18" s="618">
        <v>31227713</v>
      </c>
      <c r="BE18" s="619"/>
      <c r="BF18" s="619"/>
      <c r="BG18" s="619"/>
      <c r="BH18" s="619"/>
      <c r="BI18" s="619"/>
      <c r="BJ18" s="619"/>
      <c r="BK18" s="620"/>
      <c r="BL18" s="621">
        <v>30.1</v>
      </c>
      <c r="BM18" s="621"/>
      <c r="BN18" s="621"/>
      <c r="BO18" s="621"/>
      <c r="BP18" s="622" t="s">
        <v>136</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74361631</v>
      </c>
      <c r="CN18" s="619"/>
      <c r="CO18" s="619"/>
      <c r="CP18" s="619"/>
      <c r="CQ18" s="619"/>
      <c r="CR18" s="619"/>
      <c r="CS18" s="619"/>
      <c r="CT18" s="620"/>
      <c r="CU18" s="621">
        <v>14</v>
      </c>
      <c r="CV18" s="621"/>
      <c r="CW18" s="621"/>
      <c r="CX18" s="621"/>
      <c r="CY18" s="627" t="s">
        <v>136</v>
      </c>
      <c r="CZ18" s="619"/>
      <c r="DA18" s="619"/>
      <c r="DB18" s="619"/>
      <c r="DC18" s="619"/>
      <c r="DD18" s="619"/>
      <c r="DE18" s="619"/>
      <c r="DF18" s="619"/>
      <c r="DG18" s="619"/>
      <c r="DH18" s="619"/>
      <c r="DI18" s="619"/>
      <c r="DJ18" s="619"/>
      <c r="DK18" s="620"/>
      <c r="DL18" s="627">
        <v>72631153</v>
      </c>
      <c r="DM18" s="619"/>
      <c r="DN18" s="619"/>
      <c r="DO18" s="619"/>
      <c r="DP18" s="619"/>
      <c r="DQ18" s="619"/>
      <c r="DR18" s="619"/>
      <c r="DS18" s="619"/>
      <c r="DT18" s="619"/>
      <c r="DU18" s="619"/>
      <c r="DV18" s="619"/>
      <c r="DW18" s="619"/>
      <c r="DX18" s="628"/>
    </row>
    <row r="19" spans="2:128" ht="11.25" customHeight="1">
      <c r="B19" s="615" t="s">
        <v>224</v>
      </c>
      <c r="C19" s="616"/>
      <c r="D19" s="616"/>
      <c r="E19" s="616"/>
      <c r="F19" s="616"/>
      <c r="G19" s="616"/>
      <c r="H19" s="616"/>
      <c r="I19" s="616"/>
      <c r="J19" s="616"/>
      <c r="K19" s="616"/>
      <c r="L19" s="616"/>
      <c r="M19" s="616"/>
      <c r="N19" s="616"/>
      <c r="O19" s="616"/>
      <c r="P19" s="616"/>
      <c r="Q19" s="617"/>
      <c r="R19" s="618">
        <v>291524010</v>
      </c>
      <c r="S19" s="619"/>
      <c r="T19" s="619"/>
      <c r="U19" s="619"/>
      <c r="V19" s="619"/>
      <c r="W19" s="619"/>
      <c r="X19" s="619"/>
      <c r="Y19" s="620"/>
      <c r="Z19" s="623">
        <v>53.9</v>
      </c>
      <c r="AA19" s="624"/>
      <c r="AB19" s="624"/>
      <c r="AC19" s="629"/>
      <c r="AD19" s="627">
        <v>271148094</v>
      </c>
      <c r="AE19" s="619"/>
      <c r="AF19" s="619"/>
      <c r="AG19" s="619"/>
      <c r="AH19" s="619"/>
      <c r="AI19" s="619"/>
      <c r="AJ19" s="619"/>
      <c r="AK19" s="620"/>
      <c r="AL19" s="623">
        <v>99.6</v>
      </c>
      <c r="AM19" s="624"/>
      <c r="AN19" s="624"/>
      <c r="AO19" s="625"/>
      <c r="AP19" s="615" t="s">
        <v>225</v>
      </c>
      <c r="AQ19" s="616"/>
      <c r="AR19" s="616"/>
      <c r="AS19" s="616"/>
      <c r="AT19" s="616"/>
      <c r="AU19" s="616"/>
      <c r="AV19" s="616"/>
      <c r="AW19" s="616"/>
      <c r="AX19" s="616"/>
      <c r="AY19" s="616"/>
      <c r="AZ19" s="616"/>
      <c r="BA19" s="616"/>
      <c r="BB19" s="616"/>
      <c r="BC19" s="617"/>
      <c r="BD19" s="618">
        <v>1932568</v>
      </c>
      <c r="BE19" s="619"/>
      <c r="BF19" s="619"/>
      <c r="BG19" s="619"/>
      <c r="BH19" s="619"/>
      <c r="BI19" s="619"/>
      <c r="BJ19" s="619"/>
      <c r="BK19" s="620"/>
      <c r="BL19" s="621">
        <v>1.9</v>
      </c>
      <c r="BM19" s="621"/>
      <c r="BN19" s="621"/>
      <c r="BO19" s="621"/>
      <c r="BP19" s="622" t="s">
        <v>136</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t="s">
        <v>136</v>
      </c>
      <c r="CN19" s="619"/>
      <c r="CO19" s="619"/>
      <c r="CP19" s="619"/>
      <c r="CQ19" s="619"/>
      <c r="CR19" s="619"/>
      <c r="CS19" s="619"/>
      <c r="CT19" s="620"/>
      <c r="CU19" s="621" t="s">
        <v>136</v>
      </c>
      <c r="CV19" s="621"/>
      <c r="CW19" s="621"/>
      <c r="CX19" s="621"/>
      <c r="CY19" s="627" t="s">
        <v>136</v>
      </c>
      <c r="CZ19" s="619"/>
      <c r="DA19" s="619"/>
      <c r="DB19" s="619"/>
      <c r="DC19" s="619"/>
      <c r="DD19" s="619"/>
      <c r="DE19" s="619"/>
      <c r="DF19" s="619"/>
      <c r="DG19" s="619"/>
      <c r="DH19" s="619"/>
      <c r="DI19" s="619"/>
      <c r="DJ19" s="619"/>
      <c r="DK19" s="620"/>
      <c r="DL19" s="627" t="s">
        <v>136</v>
      </c>
      <c r="DM19" s="619"/>
      <c r="DN19" s="619"/>
      <c r="DO19" s="619"/>
      <c r="DP19" s="619"/>
      <c r="DQ19" s="619"/>
      <c r="DR19" s="619"/>
      <c r="DS19" s="619"/>
      <c r="DT19" s="619"/>
      <c r="DU19" s="619"/>
      <c r="DV19" s="619"/>
      <c r="DW19" s="619"/>
      <c r="DX19" s="628"/>
    </row>
    <row r="20" spans="2:128" ht="11.25" customHeight="1">
      <c r="B20" s="615" t="s">
        <v>227</v>
      </c>
      <c r="C20" s="616"/>
      <c r="D20" s="616"/>
      <c r="E20" s="616"/>
      <c r="F20" s="616"/>
      <c r="G20" s="616"/>
      <c r="H20" s="616"/>
      <c r="I20" s="616"/>
      <c r="J20" s="616"/>
      <c r="K20" s="616"/>
      <c r="L20" s="616"/>
      <c r="M20" s="616"/>
      <c r="N20" s="616"/>
      <c r="O20" s="616"/>
      <c r="P20" s="616"/>
      <c r="Q20" s="617"/>
      <c r="R20" s="618">
        <v>261889</v>
      </c>
      <c r="S20" s="619"/>
      <c r="T20" s="619"/>
      <c r="U20" s="619"/>
      <c r="V20" s="619"/>
      <c r="W20" s="619"/>
      <c r="X20" s="619"/>
      <c r="Y20" s="620"/>
      <c r="Z20" s="623">
        <v>0</v>
      </c>
      <c r="AA20" s="624"/>
      <c r="AB20" s="624"/>
      <c r="AC20" s="629"/>
      <c r="AD20" s="627">
        <v>261889</v>
      </c>
      <c r="AE20" s="619"/>
      <c r="AF20" s="619"/>
      <c r="AG20" s="619"/>
      <c r="AH20" s="619"/>
      <c r="AI20" s="619"/>
      <c r="AJ20" s="619"/>
      <c r="AK20" s="620"/>
      <c r="AL20" s="623">
        <v>0.1</v>
      </c>
      <c r="AM20" s="624"/>
      <c r="AN20" s="624"/>
      <c r="AO20" s="625"/>
      <c r="AP20" s="630" t="s">
        <v>228</v>
      </c>
      <c r="AQ20" s="631"/>
      <c r="AR20" s="631"/>
      <c r="AS20" s="631"/>
      <c r="AT20" s="631"/>
      <c r="AU20" s="631"/>
      <c r="AV20" s="631"/>
      <c r="AW20" s="631"/>
      <c r="AX20" s="631"/>
      <c r="AY20" s="631"/>
      <c r="AZ20" s="631"/>
      <c r="BA20" s="631"/>
      <c r="BB20" s="631"/>
      <c r="BC20" s="632"/>
      <c r="BD20" s="618">
        <v>1129861</v>
      </c>
      <c r="BE20" s="619"/>
      <c r="BF20" s="619"/>
      <c r="BG20" s="619"/>
      <c r="BH20" s="619"/>
      <c r="BI20" s="619"/>
      <c r="BJ20" s="619"/>
      <c r="BK20" s="620"/>
      <c r="BL20" s="621">
        <v>1.1000000000000001</v>
      </c>
      <c r="BM20" s="621"/>
      <c r="BN20" s="621"/>
      <c r="BO20" s="621"/>
      <c r="BP20" s="622" t="s">
        <v>136</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136</v>
      </c>
      <c r="CN20" s="619"/>
      <c r="CO20" s="619"/>
      <c r="CP20" s="619"/>
      <c r="CQ20" s="619"/>
      <c r="CR20" s="619"/>
      <c r="CS20" s="619"/>
      <c r="CT20" s="620"/>
      <c r="CU20" s="621" t="s">
        <v>136</v>
      </c>
      <c r="CV20" s="621"/>
      <c r="CW20" s="621"/>
      <c r="CX20" s="621"/>
      <c r="CY20" s="627" t="s">
        <v>136</v>
      </c>
      <c r="CZ20" s="619"/>
      <c r="DA20" s="619"/>
      <c r="DB20" s="619"/>
      <c r="DC20" s="619"/>
      <c r="DD20" s="619"/>
      <c r="DE20" s="619"/>
      <c r="DF20" s="619"/>
      <c r="DG20" s="619"/>
      <c r="DH20" s="619"/>
      <c r="DI20" s="619"/>
      <c r="DJ20" s="619"/>
      <c r="DK20" s="620"/>
      <c r="DL20" s="627" t="s">
        <v>136</v>
      </c>
      <c r="DM20" s="619"/>
      <c r="DN20" s="619"/>
      <c r="DO20" s="619"/>
      <c r="DP20" s="619"/>
      <c r="DQ20" s="619"/>
      <c r="DR20" s="619"/>
      <c r="DS20" s="619"/>
      <c r="DT20" s="619"/>
      <c r="DU20" s="619"/>
      <c r="DV20" s="619"/>
      <c r="DW20" s="619"/>
      <c r="DX20" s="628"/>
    </row>
    <row r="21" spans="2:128" ht="11.25" customHeight="1">
      <c r="B21" s="615" t="s">
        <v>230</v>
      </c>
      <c r="C21" s="616"/>
      <c r="D21" s="616"/>
      <c r="E21" s="616"/>
      <c r="F21" s="616"/>
      <c r="G21" s="616"/>
      <c r="H21" s="616"/>
      <c r="I21" s="616"/>
      <c r="J21" s="616"/>
      <c r="K21" s="616"/>
      <c r="L21" s="616"/>
      <c r="M21" s="616"/>
      <c r="N21" s="616"/>
      <c r="O21" s="616"/>
      <c r="P21" s="616"/>
      <c r="Q21" s="617"/>
      <c r="R21" s="618">
        <v>1321617</v>
      </c>
      <c r="S21" s="619"/>
      <c r="T21" s="619"/>
      <c r="U21" s="619"/>
      <c r="V21" s="619"/>
      <c r="W21" s="619"/>
      <c r="X21" s="619"/>
      <c r="Y21" s="620"/>
      <c r="Z21" s="623">
        <v>0.2</v>
      </c>
      <c r="AA21" s="624"/>
      <c r="AB21" s="624"/>
      <c r="AC21" s="629"/>
      <c r="AD21" s="627" t="s">
        <v>136</v>
      </c>
      <c r="AE21" s="619"/>
      <c r="AF21" s="619"/>
      <c r="AG21" s="619"/>
      <c r="AH21" s="619"/>
      <c r="AI21" s="619"/>
      <c r="AJ21" s="619"/>
      <c r="AK21" s="620"/>
      <c r="AL21" s="623" t="s">
        <v>136</v>
      </c>
      <c r="AM21" s="624"/>
      <c r="AN21" s="624"/>
      <c r="AO21" s="625"/>
      <c r="AP21" s="630" t="s">
        <v>231</v>
      </c>
      <c r="AQ21" s="631"/>
      <c r="AR21" s="631"/>
      <c r="AS21" s="631"/>
      <c r="AT21" s="631"/>
      <c r="AU21" s="631"/>
      <c r="AV21" s="631"/>
      <c r="AW21" s="631"/>
      <c r="AX21" s="631"/>
      <c r="AY21" s="631"/>
      <c r="AZ21" s="631"/>
      <c r="BA21" s="631"/>
      <c r="BB21" s="631"/>
      <c r="BC21" s="632"/>
      <c r="BD21" s="618">
        <v>358314</v>
      </c>
      <c r="BE21" s="619"/>
      <c r="BF21" s="619"/>
      <c r="BG21" s="619"/>
      <c r="BH21" s="619"/>
      <c r="BI21" s="619"/>
      <c r="BJ21" s="619"/>
      <c r="BK21" s="620"/>
      <c r="BL21" s="621">
        <v>0.3</v>
      </c>
      <c r="BM21" s="621"/>
      <c r="BN21" s="621"/>
      <c r="BO21" s="621"/>
      <c r="BP21" s="622" t="s">
        <v>136</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241530</v>
      </c>
      <c r="CN21" s="619"/>
      <c r="CO21" s="619"/>
      <c r="CP21" s="619"/>
      <c r="CQ21" s="619"/>
      <c r="CR21" s="619"/>
      <c r="CS21" s="619"/>
      <c r="CT21" s="620"/>
      <c r="CU21" s="621">
        <v>0</v>
      </c>
      <c r="CV21" s="621"/>
      <c r="CW21" s="621"/>
      <c r="CX21" s="621"/>
      <c r="CY21" s="627" t="s">
        <v>136</v>
      </c>
      <c r="CZ21" s="619"/>
      <c r="DA21" s="619"/>
      <c r="DB21" s="619"/>
      <c r="DC21" s="619"/>
      <c r="DD21" s="619"/>
      <c r="DE21" s="619"/>
      <c r="DF21" s="619"/>
      <c r="DG21" s="619"/>
      <c r="DH21" s="619"/>
      <c r="DI21" s="619"/>
      <c r="DJ21" s="619"/>
      <c r="DK21" s="620"/>
      <c r="DL21" s="627">
        <v>241530</v>
      </c>
      <c r="DM21" s="619"/>
      <c r="DN21" s="619"/>
      <c r="DO21" s="619"/>
      <c r="DP21" s="619"/>
      <c r="DQ21" s="619"/>
      <c r="DR21" s="619"/>
      <c r="DS21" s="619"/>
      <c r="DT21" s="619"/>
      <c r="DU21" s="619"/>
      <c r="DV21" s="619"/>
      <c r="DW21" s="619"/>
      <c r="DX21" s="628"/>
    </row>
    <row r="22" spans="2:128" ht="11.25" customHeight="1">
      <c r="B22" s="615" t="s">
        <v>233</v>
      </c>
      <c r="C22" s="616"/>
      <c r="D22" s="616"/>
      <c r="E22" s="616"/>
      <c r="F22" s="616"/>
      <c r="G22" s="616"/>
      <c r="H22" s="616"/>
      <c r="I22" s="616"/>
      <c r="J22" s="616"/>
      <c r="K22" s="616"/>
      <c r="L22" s="616"/>
      <c r="M22" s="616"/>
      <c r="N22" s="616"/>
      <c r="O22" s="616"/>
      <c r="P22" s="616"/>
      <c r="Q22" s="617"/>
      <c r="R22" s="618">
        <v>4874586</v>
      </c>
      <c r="S22" s="619"/>
      <c r="T22" s="619"/>
      <c r="U22" s="619"/>
      <c r="V22" s="619"/>
      <c r="W22" s="619"/>
      <c r="X22" s="619"/>
      <c r="Y22" s="620"/>
      <c r="Z22" s="623">
        <v>0.9</v>
      </c>
      <c r="AA22" s="624"/>
      <c r="AB22" s="624"/>
      <c r="AC22" s="629"/>
      <c r="AD22" s="627">
        <v>514883</v>
      </c>
      <c r="AE22" s="619"/>
      <c r="AF22" s="619"/>
      <c r="AG22" s="619"/>
      <c r="AH22" s="619"/>
      <c r="AI22" s="619"/>
      <c r="AJ22" s="619"/>
      <c r="AK22" s="620"/>
      <c r="AL22" s="623">
        <v>0.2</v>
      </c>
      <c r="AM22" s="624"/>
      <c r="AN22" s="624"/>
      <c r="AO22" s="625"/>
      <c r="AP22" s="630" t="s">
        <v>234</v>
      </c>
      <c r="AQ22" s="631"/>
      <c r="AR22" s="631"/>
      <c r="AS22" s="631"/>
      <c r="AT22" s="631"/>
      <c r="AU22" s="631"/>
      <c r="AV22" s="631"/>
      <c r="AW22" s="631"/>
      <c r="AX22" s="631"/>
      <c r="AY22" s="631"/>
      <c r="AZ22" s="631"/>
      <c r="BA22" s="631"/>
      <c r="BB22" s="631"/>
      <c r="BC22" s="632"/>
      <c r="BD22" s="618">
        <v>1017157</v>
      </c>
      <c r="BE22" s="619"/>
      <c r="BF22" s="619"/>
      <c r="BG22" s="619"/>
      <c r="BH22" s="619"/>
      <c r="BI22" s="619"/>
      <c r="BJ22" s="619"/>
      <c r="BK22" s="620"/>
      <c r="BL22" s="621">
        <v>1</v>
      </c>
      <c r="BM22" s="621"/>
      <c r="BN22" s="621"/>
      <c r="BO22" s="621"/>
      <c r="BP22" s="622" t="s">
        <v>136</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595052</v>
      </c>
      <c r="CN22" s="619"/>
      <c r="CO22" s="619"/>
      <c r="CP22" s="619"/>
      <c r="CQ22" s="619"/>
      <c r="CR22" s="619"/>
      <c r="CS22" s="619"/>
      <c r="CT22" s="620"/>
      <c r="CU22" s="621">
        <v>0.1</v>
      </c>
      <c r="CV22" s="621"/>
      <c r="CW22" s="621"/>
      <c r="CX22" s="621"/>
      <c r="CY22" s="627" t="s">
        <v>136</v>
      </c>
      <c r="CZ22" s="619"/>
      <c r="DA22" s="619"/>
      <c r="DB22" s="619"/>
      <c r="DC22" s="619"/>
      <c r="DD22" s="619"/>
      <c r="DE22" s="619"/>
      <c r="DF22" s="619"/>
      <c r="DG22" s="619"/>
      <c r="DH22" s="619"/>
      <c r="DI22" s="619"/>
      <c r="DJ22" s="619"/>
      <c r="DK22" s="620"/>
      <c r="DL22" s="627">
        <v>595052</v>
      </c>
      <c r="DM22" s="619"/>
      <c r="DN22" s="619"/>
      <c r="DO22" s="619"/>
      <c r="DP22" s="619"/>
      <c r="DQ22" s="619"/>
      <c r="DR22" s="619"/>
      <c r="DS22" s="619"/>
      <c r="DT22" s="619"/>
      <c r="DU22" s="619"/>
      <c r="DV22" s="619"/>
      <c r="DW22" s="619"/>
      <c r="DX22" s="628"/>
    </row>
    <row r="23" spans="2:128" ht="11.25" customHeight="1">
      <c r="B23" s="615" t="s">
        <v>236</v>
      </c>
      <c r="C23" s="616"/>
      <c r="D23" s="616"/>
      <c r="E23" s="616"/>
      <c r="F23" s="616"/>
      <c r="G23" s="616"/>
      <c r="H23" s="616"/>
      <c r="I23" s="616"/>
      <c r="J23" s="616"/>
      <c r="K23" s="616"/>
      <c r="L23" s="616"/>
      <c r="M23" s="616"/>
      <c r="N23" s="616"/>
      <c r="O23" s="616"/>
      <c r="P23" s="616"/>
      <c r="Q23" s="617"/>
      <c r="R23" s="618">
        <v>1645250</v>
      </c>
      <c r="S23" s="619"/>
      <c r="T23" s="619"/>
      <c r="U23" s="619"/>
      <c r="V23" s="619"/>
      <c r="W23" s="619"/>
      <c r="X23" s="619"/>
      <c r="Y23" s="620"/>
      <c r="Z23" s="623">
        <v>0.3</v>
      </c>
      <c r="AA23" s="624"/>
      <c r="AB23" s="624"/>
      <c r="AC23" s="629"/>
      <c r="AD23" s="627" t="s">
        <v>136</v>
      </c>
      <c r="AE23" s="619"/>
      <c r="AF23" s="619"/>
      <c r="AG23" s="619"/>
      <c r="AH23" s="619"/>
      <c r="AI23" s="619"/>
      <c r="AJ23" s="619"/>
      <c r="AK23" s="620"/>
      <c r="AL23" s="623" t="s">
        <v>136</v>
      </c>
      <c r="AM23" s="624"/>
      <c r="AN23" s="624"/>
      <c r="AO23" s="625"/>
      <c r="AP23" s="630" t="s">
        <v>237</v>
      </c>
      <c r="AQ23" s="631"/>
      <c r="AR23" s="631"/>
      <c r="AS23" s="631"/>
      <c r="AT23" s="631"/>
      <c r="AU23" s="631"/>
      <c r="AV23" s="631"/>
      <c r="AW23" s="631"/>
      <c r="AX23" s="631"/>
      <c r="AY23" s="631"/>
      <c r="AZ23" s="631"/>
      <c r="BA23" s="631"/>
      <c r="BB23" s="631"/>
      <c r="BC23" s="632"/>
      <c r="BD23" s="618">
        <v>5740229</v>
      </c>
      <c r="BE23" s="619"/>
      <c r="BF23" s="619"/>
      <c r="BG23" s="619"/>
      <c r="BH23" s="619"/>
      <c r="BI23" s="619"/>
      <c r="BJ23" s="619"/>
      <c r="BK23" s="620"/>
      <c r="BL23" s="621">
        <v>5.5</v>
      </c>
      <c r="BM23" s="621"/>
      <c r="BN23" s="621"/>
      <c r="BO23" s="621"/>
      <c r="BP23" s="622" t="s">
        <v>136</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296660</v>
      </c>
      <c r="CN23" s="619"/>
      <c r="CO23" s="619"/>
      <c r="CP23" s="619"/>
      <c r="CQ23" s="619"/>
      <c r="CR23" s="619"/>
      <c r="CS23" s="619"/>
      <c r="CT23" s="620"/>
      <c r="CU23" s="621">
        <v>0.1</v>
      </c>
      <c r="CV23" s="621"/>
      <c r="CW23" s="621"/>
      <c r="CX23" s="621"/>
      <c r="CY23" s="627" t="s">
        <v>136</v>
      </c>
      <c r="CZ23" s="619"/>
      <c r="DA23" s="619"/>
      <c r="DB23" s="619"/>
      <c r="DC23" s="619"/>
      <c r="DD23" s="619"/>
      <c r="DE23" s="619"/>
      <c r="DF23" s="619"/>
      <c r="DG23" s="619"/>
      <c r="DH23" s="619"/>
      <c r="DI23" s="619"/>
      <c r="DJ23" s="619"/>
      <c r="DK23" s="620"/>
      <c r="DL23" s="627">
        <v>296660</v>
      </c>
      <c r="DM23" s="619"/>
      <c r="DN23" s="619"/>
      <c r="DO23" s="619"/>
      <c r="DP23" s="619"/>
      <c r="DQ23" s="619"/>
      <c r="DR23" s="619"/>
      <c r="DS23" s="619"/>
      <c r="DT23" s="619"/>
      <c r="DU23" s="619"/>
      <c r="DV23" s="619"/>
      <c r="DW23" s="619"/>
      <c r="DX23" s="628"/>
    </row>
    <row r="24" spans="2:128" ht="11.25" customHeight="1">
      <c r="B24" s="615" t="s">
        <v>239</v>
      </c>
      <c r="C24" s="616"/>
      <c r="D24" s="616"/>
      <c r="E24" s="616"/>
      <c r="F24" s="616"/>
      <c r="G24" s="616"/>
      <c r="H24" s="616"/>
      <c r="I24" s="616"/>
      <c r="J24" s="616"/>
      <c r="K24" s="616"/>
      <c r="L24" s="616"/>
      <c r="M24" s="616"/>
      <c r="N24" s="616"/>
      <c r="O24" s="616"/>
      <c r="P24" s="616"/>
      <c r="Q24" s="617"/>
      <c r="R24" s="618">
        <v>71206962</v>
      </c>
      <c r="S24" s="619"/>
      <c r="T24" s="619"/>
      <c r="U24" s="619"/>
      <c r="V24" s="619"/>
      <c r="W24" s="619"/>
      <c r="X24" s="619"/>
      <c r="Y24" s="620"/>
      <c r="Z24" s="623">
        <v>13.2</v>
      </c>
      <c r="AA24" s="624"/>
      <c r="AB24" s="624"/>
      <c r="AC24" s="629"/>
      <c r="AD24" s="627" t="s">
        <v>136</v>
      </c>
      <c r="AE24" s="619"/>
      <c r="AF24" s="619"/>
      <c r="AG24" s="619"/>
      <c r="AH24" s="619"/>
      <c r="AI24" s="619"/>
      <c r="AJ24" s="619"/>
      <c r="AK24" s="620"/>
      <c r="AL24" s="623" t="s">
        <v>136</v>
      </c>
      <c r="AM24" s="624"/>
      <c r="AN24" s="624"/>
      <c r="AO24" s="625"/>
      <c r="AP24" s="630" t="s">
        <v>240</v>
      </c>
      <c r="AQ24" s="631"/>
      <c r="AR24" s="631"/>
      <c r="AS24" s="631"/>
      <c r="AT24" s="631"/>
      <c r="AU24" s="631"/>
      <c r="AV24" s="631"/>
      <c r="AW24" s="631"/>
      <c r="AX24" s="631"/>
      <c r="AY24" s="631"/>
      <c r="AZ24" s="631"/>
      <c r="BA24" s="631"/>
      <c r="BB24" s="631"/>
      <c r="BC24" s="632"/>
      <c r="BD24" s="618">
        <v>11115116</v>
      </c>
      <c r="BE24" s="619"/>
      <c r="BF24" s="619"/>
      <c r="BG24" s="619"/>
      <c r="BH24" s="619"/>
      <c r="BI24" s="619"/>
      <c r="BJ24" s="619"/>
      <c r="BK24" s="620"/>
      <c r="BL24" s="621">
        <v>10.7</v>
      </c>
      <c r="BM24" s="621"/>
      <c r="BN24" s="621"/>
      <c r="BO24" s="621"/>
      <c r="BP24" s="622" t="s">
        <v>136</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15669203</v>
      </c>
      <c r="CN24" s="619"/>
      <c r="CO24" s="619"/>
      <c r="CP24" s="619"/>
      <c r="CQ24" s="619"/>
      <c r="CR24" s="619"/>
      <c r="CS24" s="619"/>
      <c r="CT24" s="620"/>
      <c r="CU24" s="621">
        <v>3</v>
      </c>
      <c r="CV24" s="621"/>
      <c r="CW24" s="621"/>
      <c r="CX24" s="621"/>
      <c r="CY24" s="627" t="s">
        <v>136</v>
      </c>
      <c r="CZ24" s="619"/>
      <c r="DA24" s="619"/>
      <c r="DB24" s="619"/>
      <c r="DC24" s="619"/>
      <c r="DD24" s="619"/>
      <c r="DE24" s="619"/>
      <c r="DF24" s="619"/>
      <c r="DG24" s="619"/>
      <c r="DH24" s="619"/>
      <c r="DI24" s="619"/>
      <c r="DJ24" s="619"/>
      <c r="DK24" s="620"/>
      <c r="DL24" s="627">
        <v>15669203</v>
      </c>
      <c r="DM24" s="619"/>
      <c r="DN24" s="619"/>
      <c r="DO24" s="619"/>
      <c r="DP24" s="619"/>
      <c r="DQ24" s="619"/>
      <c r="DR24" s="619"/>
      <c r="DS24" s="619"/>
      <c r="DT24" s="619"/>
      <c r="DU24" s="619"/>
      <c r="DV24" s="619"/>
      <c r="DW24" s="619"/>
      <c r="DX24" s="628"/>
    </row>
    <row r="25" spans="2:128" ht="11.25" customHeight="1">
      <c r="B25" s="615" t="s">
        <v>242</v>
      </c>
      <c r="C25" s="616"/>
      <c r="D25" s="616"/>
      <c r="E25" s="616"/>
      <c r="F25" s="616"/>
      <c r="G25" s="616"/>
      <c r="H25" s="616"/>
      <c r="I25" s="616"/>
      <c r="J25" s="616"/>
      <c r="K25" s="616"/>
      <c r="L25" s="616"/>
      <c r="M25" s="616"/>
      <c r="N25" s="616"/>
      <c r="O25" s="616"/>
      <c r="P25" s="616"/>
      <c r="Q25" s="617"/>
      <c r="R25" s="618" t="s">
        <v>136</v>
      </c>
      <c r="S25" s="619"/>
      <c r="T25" s="619"/>
      <c r="U25" s="619"/>
      <c r="V25" s="619"/>
      <c r="W25" s="619"/>
      <c r="X25" s="619"/>
      <c r="Y25" s="620"/>
      <c r="Z25" s="623" t="s">
        <v>136</v>
      </c>
      <c r="AA25" s="624"/>
      <c r="AB25" s="624"/>
      <c r="AC25" s="629"/>
      <c r="AD25" s="627" t="s">
        <v>136</v>
      </c>
      <c r="AE25" s="619"/>
      <c r="AF25" s="619"/>
      <c r="AG25" s="619"/>
      <c r="AH25" s="619"/>
      <c r="AI25" s="619"/>
      <c r="AJ25" s="619"/>
      <c r="AK25" s="620"/>
      <c r="AL25" s="623" t="s">
        <v>136</v>
      </c>
      <c r="AM25" s="624"/>
      <c r="AN25" s="624"/>
      <c r="AO25" s="625"/>
      <c r="AP25" s="630" t="s">
        <v>243</v>
      </c>
      <c r="AQ25" s="631"/>
      <c r="AR25" s="631"/>
      <c r="AS25" s="631"/>
      <c r="AT25" s="631"/>
      <c r="AU25" s="631"/>
      <c r="AV25" s="631"/>
      <c r="AW25" s="631"/>
      <c r="AX25" s="631"/>
      <c r="AY25" s="631"/>
      <c r="AZ25" s="631"/>
      <c r="BA25" s="631"/>
      <c r="BB25" s="631"/>
      <c r="BC25" s="632"/>
      <c r="BD25" s="618">
        <v>94</v>
      </c>
      <c r="BE25" s="619"/>
      <c r="BF25" s="619"/>
      <c r="BG25" s="619"/>
      <c r="BH25" s="619"/>
      <c r="BI25" s="619"/>
      <c r="BJ25" s="619"/>
      <c r="BK25" s="620"/>
      <c r="BL25" s="621">
        <v>0</v>
      </c>
      <c r="BM25" s="621"/>
      <c r="BN25" s="621"/>
      <c r="BO25" s="621"/>
      <c r="BP25" s="622" t="s">
        <v>136</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253059</v>
      </c>
      <c r="CN25" s="619"/>
      <c r="CO25" s="619"/>
      <c r="CP25" s="619"/>
      <c r="CQ25" s="619"/>
      <c r="CR25" s="619"/>
      <c r="CS25" s="619"/>
      <c r="CT25" s="620"/>
      <c r="CU25" s="621">
        <v>0</v>
      </c>
      <c r="CV25" s="621"/>
      <c r="CW25" s="621"/>
      <c r="CX25" s="621"/>
      <c r="CY25" s="627" t="s">
        <v>136</v>
      </c>
      <c r="CZ25" s="619"/>
      <c r="DA25" s="619"/>
      <c r="DB25" s="619"/>
      <c r="DC25" s="619"/>
      <c r="DD25" s="619"/>
      <c r="DE25" s="619"/>
      <c r="DF25" s="619"/>
      <c r="DG25" s="619"/>
      <c r="DH25" s="619"/>
      <c r="DI25" s="619"/>
      <c r="DJ25" s="619"/>
      <c r="DK25" s="620"/>
      <c r="DL25" s="627">
        <v>253059</v>
      </c>
      <c r="DM25" s="619"/>
      <c r="DN25" s="619"/>
      <c r="DO25" s="619"/>
      <c r="DP25" s="619"/>
      <c r="DQ25" s="619"/>
      <c r="DR25" s="619"/>
      <c r="DS25" s="619"/>
      <c r="DT25" s="619"/>
      <c r="DU25" s="619"/>
      <c r="DV25" s="619"/>
      <c r="DW25" s="619"/>
      <c r="DX25" s="628"/>
    </row>
    <row r="26" spans="2:128" ht="11.25" customHeight="1">
      <c r="B26" s="615" t="s">
        <v>245</v>
      </c>
      <c r="C26" s="616"/>
      <c r="D26" s="616"/>
      <c r="E26" s="616"/>
      <c r="F26" s="616"/>
      <c r="G26" s="616"/>
      <c r="H26" s="616"/>
      <c r="I26" s="616"/>
      <c r="J26" s="616"/>
      <c r="K26" s="616"/>
      <c r="L26" s="616"/>
      <c r="M26" s="616"/>
      <c r="N26" s="616"/>
      <c r="O26" s="616"/>
      <c r="P26" s="616"/>
      <c r="Q26" s="617"/>
      <c r="R26" s="618">
        <v>650549</v>
      </c>
      <c r="S26" s="619"/>
      <c r="T26" s="619"/>
      <c r="U26" s="619"/>
      <c r="V26" s="619"/>
      <c r="W26" s="619"/>
      <c r="X26" s="619"/>
      <c r="Y26" s="620"/>
      <c r="Z26" s="623">
        <v>0.1</v>
      </c>
      <c r="AA26" s="624"/>
      <c r="AB26" s="624"/>
      <c r="AC26" s="629"/>
      <c r="AD26" s="627" t="s">
        <v>136</v>
      </c>
      <c r="AE26" s="619"/>
      <c r="AF26" s="619"/>
      <c r="AG26" s="619"/>
      <c r="AH26" s="619"/>
      <c r="AI26" s="619"/>
      <c r="AJ26" s="619"/>
      <c r="AK26" s="620"/>
      <c r="AL26" s="623" t="s">
        <v>136</v>
      </c>
      <c r="AM26" s="624"/>
      <c r="AN26" s="624"/>
      <c r="AO26" s="625"/>
      <c r="AP26" s="630" t="s">
        <v>246</v>
      </c>
      <c r="AQ26" s="631"/>
      <c r="AR26" s="631"/>
      <c r="AS26" s="631"/>
      <c r="AT26" s="631"/>
      <c r="AU26" s="631"/>
      <c r="AV26" s="631"/>
      <c r="AW26" s="631"/>
      <c r="AX26" s="631"/>
      <c r="AY26" s="631"/>
      <c r="AZ26" s="631"/>
      <c r="BA26" s="631"/>
      <c r="BB26" s="631"/>
      <c r="BC26" s="632"/>
      <c r="BD26" s="618" t="s">
        <v>136</v>
      </c>
      <c r="BE26" s="619"/>
      <c r="BF26" s="619"/>
      <c r="BG26" s="619"/>
      <c r="BH26" s="619"/>
      <c r="BI26" s="619"/>
      <c r="BJ26" s="619"/>
      <c r="BK26" s="620"/>
      <c r="BL26" s="621" t="s">
        <v>136</v>
      </c>
      <c r="BM26" s="621"/>
      <c r="BN26" s="621"/>
      <c r="BO26" s="621"/>
      <c r="BP26" s="622" t="s">
        <v>136</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136</v>
      </c>
      <c r="CN26" s="619"/>
      <c r="CO26" s="619"/>
      <c r="CP26" s="619"/>
      <c r="CQ26" s="619"/>
      <c r="CR26" s="619"/>
      <c r="CS26" s="619"/>
      <c r="CT26" s="620"/>
      <c r="CU26" s="621" t="s">
        <v>136</v>
      </c>
      <c r="CV26" s="621"/>
      <c r="CW26" s="621"/>
      <c r="CX26" s="621"/>
      <c r="CY26" s="627" t="s">
        <v>136</v>
      </c>
      <c r="CZ26" s="619"/>
      <c r="DA26" s="619"/>
      <c r="DB26" s="619"/>
      <c r="DC26" s="619"/>
      <c r="DD26" s="619"/>
      <c r="DE26" s="619"/>
      <c r="DF26" s="619"/>
      <c r="DG26" s="619"/>
      <c r="DH26" s="619"/>
      <c r="DI26" s="619"/>
      <c r="DJ26" s="619"/>
      <c r="DK26" s="620"/>
      <c r="DL26" s="627" t="s">
        <v>136</v>
      </c>
      <c r="DM26" s="619"/>
      <c r="DN26" s="619"/>
      <c r="DO26" s="619"/>
      <c r="DP26" s="619"/>
      <c r="DQ26" s="619"/>
      <c r="DR26" s="619"/>
      <c r="DS26" s="619"/>
      <c r="DT26" s="619"/>
      <c r="DU26" s="619"/>
      <c r="DV26" s="619"/>
      <c r="DW26" s="619"/>
      <c r="DX26" s="628"/>
    </row>
    <row r="27" spans="2:128" ht="11.25" customHeight="1">
      <c r="B27" s="615" t="s">
        <v>248</v>
      </c>
      <c r="C27" s="616"/>
      <c r="D27" s="616"/>
      <c r="E27" s="616"/>
      <c r="F27" s="616"/>
      <c r="G27" s="616"/>
      <c r="H27" s="616"/>
      <c r="I27" s="616"/>
      <c r="J27" s="616"/>
      <c r="K27" s="616"/>
      <c r="L27" s="616"/>
      <c r="M27" s="616"/>
      <c r="N27" s="616"/>
      <c r="O27" s="616"/>
      <c r="P27" s="616"/>
      <c r="Q27" s="617"/>
      <c r="R27" s="618">
        <v>96548</v>
      </c>
      <c r="S27" s="619"/>
      <c r="T27" s="619"/>
      <c r="U27" s="619"/>
      <c r="V27" s="619"/>
      <c r="W27" s="619"/>
      <c r="X27" s="619"/>
      <c r="Y27" s="620"/>
      <c r="Z27" s="623">
        <v>0</v>
      </c>
      <c r="AA27" s="624"/>
      <c r="AB27" s="624"/>
      <c r="AC27" s="629"/>
      <c r="AD27" s="627" t="s">
        <v>136</v>
      </c>
      <c r="AE27" s="619"/>
      <c r="AF27" s="619"/>
      <c r="AG27" s="619"/>
      <c r="AH27" s="619"/>
      <c r="AI27" s="619"/>
      <c r="AJ27" s="619"/>
      <c r="AK27" s="620"/>
      <c r="AL27" s="623" t="s">
        <v>136</v>
      </c>
      <c r="AM27" s="624"/>
      <c r="AN27" s="624"/>
      <c r="AO27" s="625"/>
      <c r="AP27" s="630" t="s">
        <v>249</v>
      </c>
      <c r="AQ27" s="631"/>
      <c r="AR27" s="631"/>
      <c r="AS27" s="631"/>
      <c r="AT27" s="631"/>
      <c r="AU27" s="631"/>
      <c r="AV27" s="631"/>
      <c r="AW27" s="631"/>
      <c r="AX27" s="631"/>
      <c r="AY27" s="631"/>
      <c r="AZ27" s="631"/>
      <c r="BA27" s="631"/>
      <c r="BB27" s="631"/>
      <c r="BC27" s="632"/>
      <c r="BD27" s="618" t="s">
        <v>136</v>
      </c>
      <c r="BE27" s="619"/>
      <c r="BF27" s="619"/>
      <c r="BG27" s="619"/>
      <c r="BH27" s="619"/>
      <c r="BI27" s="619"/>
      <c r="BJ27" s="619"/>
      <c r="BK27" s="620"/>
      <c r="BL27" s="621" t="s">
        <v>136</v>
      </c>
      <c r="BM27" s="621"/>
      <c r="BN27" s="621"/>
      <c r="BO27" s="621"/>
      <c r="BP27" s="622" t="s">
        <v>136</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661673</v>
      </c>
      <c r="CN27" s="619"/>
      <c r="CO27" s="619"/>
      <c r="CP27" s="619"/>
      <c r="CQ27" s="619"/>
      <c r="CR27" s="619"/>
      <c r="CS27" s="619"/>
      <c r="CT27" s="620"/>
      <c r="CU27" s="621">
        <v>0.1</v>
      </c>
      <c r="CV27" s="621"/>
      <c r="CW27" s="621"/>
      <c r="CX27" s="621"/>
      <c r="CY27" s="627" t="s">
        <v>136</v>
      </c>
      <c r="CZ27" s="619"/>
      <c r="DA27" s="619"/>
      <c r="DB27" s="619"/>
      <c r="DC27" s="619"/>
      <c r="DD27" s="619"/>
      <c r="DE27" s="619"/>
      <c r="DF27" s="619"/>
      <c r="DG27" s="619"/>
      <c r="DH27" s="619"/>
      <c r="DI27" s="619"/>
      <c r="DJ27" s="619"/>
      <c r="DK27" s="620"/>
      <c r="DL27" s="627">
        <v>661673</v>
      </c>
      <c r="DM27" s="619"/>
      <c r="DN27" s="619"/>
      <c r="DO27" s="619"/>
      <c r="DP27" s="619"/>
      <c r="DQ27" s="619"/>
      <c r="DR27" s="619"/>
      <c r="DS27" s="619"/>
      <c r="DT27" s="619"/>
      <c r="DU27" s="619"/>
      <c r="DV27" s="619"/>
      <c r="DW27" s="619"/>
      <c r="DX27" s="628"/>
    </row>
    <row r="28" spans="2:128" ht="11.25" customHeight="1">
      <c r="B28" s="615" t="s">
        <v>251</v>
      </c>
      <c r="C28" s="616"/>
      <c r="D28" s="616"/>
      <c r="E28" s="616"/>
      <c r="F28" s="616"/>
      <c r="G28" s="616"/>
      <c r="H28" s="616"/>
      <c r="I28" s="616"/>
      <c r="J28" s="616"/>
      <c r="K28" s="616"/>
      <c r="L28" s="616"/>
      <c r="M28" s="616"/>
      <c r="N28" s="616"/>
      <c r="O28" s="616"/>
      <c r="P28" s="616"/>
      <c r="Q28" s="617"/>
      <c r="R28" s="618">
        <v>7315444</v>
      </c>
      <c r="S28" s="619"/>
      <c r="T28" s="619"/>
      <c r="U28" s="619"/>
      <c r="V28" s="619"/>
      <c r="W28" s="619"/>
      <c r="X28" s="619"/>
      <c r="Y28" s="620"/>
      <c r="Z28" s="623">
        <v>1.4</v>
      </c>
      <c r="AA28" s="624"/>
      <c r="AB28" s="624"/>
      <c r="AC28" s="629"/>
      <c r="AD28" s="627" t="s">
        <v>136</v>
      </c>
      <c r="AE28" s="619"/>
      <c r="AF28" s="619"/>
      <c r="AG28" s="619"/>
      <c r="AH28" s="619"/>
      <c r="AI28" s="619"/>
      <c r="AJ28" s="619"/>
      <c r="AK28" s="620"/>
      <c r="AL28" s="623" t="s">
        <v>136</v>
      </c>
      <c r="AM28" s="624"/>
      <c r="AN28" s="624"/>
      <c r="AO28" s="625"/>
      <c r="AP28" s="630" t="s">
        <v>252</v>
      </c>
      <c r="AQ28" s="631"/>
      <c r="AR28" s="631"/>
      <c r="AS28" s="631"/>
      <c r="AT28" s="631"/>
      <c r="AU28" s="631"/>
      <c r="AV28" s="631"/>
      <c r="AW28" s="631"/>
      <c r="AX28" s="631"/>
      <c r="AY28" s="631"/>
      <c r="AZ28" s="631"/>
      <c r="BA28" s="631"/>
      <c r="BB28" s="631"/>
      <c r="BC28" s="632"/>
      <c r="BD28" s="618">
        <v>15919</v>
      </c>
      <c r="BE28" s="619"/>
      <c r="BF28" s="619"/>
      <c r="BG28" s="619"/>
      <c r="BH28" s="619"/>
      <c r="BI28" s="619"/>
      <c r="BJ28" s="619"/>
      <c r="BK28" s="620"/>
      <c r="BL28" s="621">
        <v>0</v>
      </c>
      <c r="BM28" s="621"/>
      <c r="BN28" s="621"/>
      <c r="BO28" s="621"/>
      <c r="BP28" s="622" t="s">
        <v>136</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t="s">
        <v>136</v>
      </c>
      <c r="CN28" s="619"/>
      <c r="CO28" s="619"/>
      <c r="CP28" s="619"/>
      <c r="CQ28" s="619"/>
      <c r="CR28" s="619"/>
      <c r="CS28" s="619"/>
      <c r="CT28" s="620"/>
      <c r="CU28" s="621" t="s">
        <v>136</v>
      </c>
      <c r="CV28" s="621"/>
      <c r="CW28" s="621"/>
      <c r="CX28" s="621"/>
      <c r="CY28" s="627" t="s">
        <v>136</v>
      </c>
      <c r="CZ28" s="619"/>
      <c r="DA28" s="619"/>
      <c r="DB28" s="619"/>
      <c r="DC28" s="619"/>
      <c r="DD28" s="619"/>
      <c r="DE28" s="619"/>
      <c r="DF28" s="619"/>
      <c r="DG28" s="619"/>
      <c r="DH28" s="619"/>
      <c r="DI28" s="619"/>
      <c r="DJ28" s="619"/>
      <c r="DK28" s="620"/>
      <c r="DL28" s="627" t="s">
        <v>136</v>
      </c>
      <c r="DM28" s="619"/>
      <c r="DN28" s="619"/>
      <c r="DO28" s="619"/>
      <c r="DP28" s="619"/>
      <c r="DQ28" s="619"/>
      <c r="DR28" s="619"/>
      <c r="DS28" s="619"/>
      <c r="DT28" s="619"/>
      <c r="DU28" s="619"/>
      <c r="DV28" s="619"/>
      <c r="DW28" s="619"/>
      <c r="DX28" s="628"/>
    </row>
    <row r="29" spans="2:128" ht="11.25" customHeight="1">
      <c r="B29" s="615" t="s">
        <v>254</v>
      </c>
      <c r="C29" s="616"/>
      <c r="D29" s="616"/>
      <c r="E29" s="616"/>
      <c r="F29" s="616"/>
      <c r="G29" s="616"/>
      <c r="H29" s="616"/>
      <c r="I29" s="616"/>
      <c r="J29" s="616"/>
      <c r="K29" s="616"/>
      <c r="L29" s="616"/>
      <c r="M29" s="616"/>
      <c r="N29" s="616"/>
      <c r="O29" s="616"/>
      <c r="P29" s="616"/>
      <c r="Q29" s="617"/>
      <c r="R29" s="618">
        <v>12359826</v>
      </c>
      <c r="S29" s="619"/>
      <c r="T29" s="619"/>
      <c r="U29" s="619"/>
      <c r="V29" s="619"/>
      <c r="W29" s="619"/>
      <c r="X29" s="619"/>
      <c r="Y29" s="620"/>
      <c r="Z29" s="623">
        <v>2.2999999999999998</v>
      </c>
      <c r="AA29" s="624"/>
      <c r="AB29" s="624"/>
      <c r="AC29" s="629"/>
      <c r="AD29" s="627" t="s">
        <v>136</v>
      </c>
      <c r="AE29" s="619"/>
      <c r="AF29" s="619"/>
      <c r="AG29" s="619"/>
      <c r="AH29" s="619"/>
      <c r="AI29" s="619"/>
      <c r="AJ29" s="619"/>
      <c r="AK29" s="620"/>
      <c r="AL29" s="623" t="s">
        <v>136</v>
      </c>
      <c r="AM29" s="624"/>
      <c r="AN29" s="624"/>
      <c r="AO29" s="625"/>
      <c r="AP29" s="630" t="s">
        <v>255</v>
      </c>
      <c r="AQ29" s="631"/>
      <c r="AR29" s="631"/>
      <c r="AS29" s="631"/>
      <c r="AT29" s="631"/>
      <c r="AU29" s="631"/>
      <c r="AV29" s="631"/>
      <c r="AW29" s="631"/>
      <c r="AX29" s="631"/>
      <c r="AY29" s="631"/>
      <c r="AZ29" s="631"/>
      <c r="BA29" s="631"/>
      <c r="BB29" s="631"/>
      <c r="BC29" s="632"/>
      <c r="BD29" s="618">
        <v>15919</v>
      </c>
      <c r="BE29" s="619"/>
      <c r="BF29" s="619"/>
      <c r="BG29" s="619"/>
      <c r="BH29" s="619"/>
      <c r="BI29" s="619"/>
      <c r="BJ29" s="619"/>
      <c r="BK29" s="620"/>
      <c r="BL29" s="621">
        <v>0</v>
      </c>
      <c r="BM29" s="621"/>
      <c r="BN29" s="621"/>
      <c r="BO29" s="621"/>
      <c r="BP29" s="622" t="s">
        <v>136</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136</v>
      </c>
      <c r="CN29" s="619"/>
      <c r="CO29" s="619"/>
      <c r="CP29" s="619"/>
      <c r="CQ29" s="619"/>
      <c r="CR29" s="619"/>
      <c r="CS29" s="619"/>
      <c r="CT29" s="620"/>
      <c r="CU29" s="621" t="s">
        <v>136</v>
      </c>
      <c r="CV29" s="621"/>
      <c r="CW29" s="621"/>
      <c r="CX29" s="621"/>
      <c r="CY29" s="627" t="s">
        <v>136</v>
      </c>
      <c r="CZ29" s="619"/>
      <c r="DA29" s="619"/>
      <c r="DB29" s="619"/>
      <c r="DC29" s="619"/>
      <c r="DD29" s="619"/>
      <c r="DE29" s="619"/>
      <c r="DF29" s="619"/>
      <c r="DG29" s="619"/>
      <c r="DH29" s="619"/>
      <c r="DI29" s="619"/>
      <c r="DJ29" s="619"/>
      <c r="DK29" s="620"/>
      <c r="DL29" s="627" t="s">
        <v>136</v>
      </c>
      <c r="DM29" s="619"/>
      <c r="DN29" s="619"/>
      <c r="DO29" s="619"/>
      <c r="DP29" s="619"/>
      <c r="DQ29" s="619"/>
      <c r="DR29" s="619"/>
      <c r="DS29" s="619"/>
      <c r="DT29" s="619"/>
      <c r="DU29" s="619"/>
      <c r="DV29" s="619"/>
      <c r="DW29" s="619"/>
      <c r="DX29" s="628"/>
    </row>
    <row r="30" spans="2:128" ht="11.25" customHeight="1">
      <c r="B30" s="615" t="s">
        <v>257</v>
      </c>
      <c r="C30" s="616"/>
      <c r="D30" s="616"/>
      <c r="E30" s="616"/>
      <c r="F30" s="616"/>
      <c r="G30" s="616"/>
      <c r="H30" s="616"/>
      <c r="I30" s="616"/>
      <c r="J30" s="616"/>
      <c r="K30" s="616"/>
      <c r="L30" s="616"/>
      <c r="M30" s="616"/>
      <c r="N30" s="616"/>
      <c r="O30" s="616"/>
      <c r="P30" s="616"/>
      <c r="Q30" s="617"/>
      <c r="R30" s="618">
        <v>71802978</v>
      </c>
      <c r="S30" s="619"/>
      <c r="T30" s="619"/>
      <c r="U30" s="619"/>
      <c r="V30" s="619"/>
      <c r="W30" s="619"/>
      <c r="X30" s="619"/>
      <c r="Y30" s="620"/>
      <c r="Z30" s="623">
        <v>13.3</v>
      </c>
      <c r="AA30" s="624"/>
      <c r="AB30" s="624"/>
      <c r="AC30" s="629"/>
      <c r="AD30" s="627">
        <v>412883</v>
      </c>
      <c r="AE30" s="619"/>
      <c r="AF30" s="619"/>
      <c r="AG30" s="619"/>
      <c r="AH30" s="619"/>
      <c r="AI30" s="619"/>
      <c r="AJ30" s="619"/>
      <c r="AK30" s="620"/>
      <c r="AL30" s="623">
        <v>0.2</v>
      </c>
      <c r="AM30" s="624"/>
      <c r="AN30" s="624"/>
      <c r="AO30" s="625"/>
      <c r="AP30" s="630" t="s">
        <v>258</v>
      </c>
      <c r="AQ30" s="631"/>
      <c r="AR30" s="631"/>
      <c r="AS30" s="631"/>
      <c r="AT30" s="631"/>
      <c r="AU30" s="631"/>
      <c r="AV30" s="631"/>
      <c r="AW30" s="631"/>
      <c r="AX30" s="631"/>
      <c r="AY30" s="631"/>
      <c r="AZ30" s="631"/>
      <c r="BA30" s="631"/>
      <c r="BB30" s="631"/>
      <c r="BC30" s="632"/>
      <c r="BD30" s="618">
        <v>15919</v>
      </c>
      <c r="BE30" s="619"/>
      <c r="BF30" s="619"/>
      <c r="BG30" s="619"/>
      <c r="BH30" s="619"/>
      <c r="BI30" s="619"/>
      <c r="BJ30" s="619"/>
      <c r="BK30" s="620"/>
      <c r="BL30" s="621">
        <v>0</v>
      </c>
      <c r="BM30" s="621"/>
      <c r="BN30" s="621"/>
      <c r="BO30" s="621"/>
      <c r="BP30" s="622" t="s">
        <v>136</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529380339</v>
      </c>
      <c r="CN30" s="619"/>
      <c r="CO30" s="619"/>
      <c r="CP30" s="619"/>
      <c r="CQ30" s="619"/>
      <c r="CR30" s="619"/>
      <c r="CS30" s="619"/>
      <c r="CT30" s="620"/>
      <c r="CU30" s="621">
        <v>100</v>
      </c>
      <c r="CV30" s="621"/>
      <c r="CW30" s="621"/>
      <c r="CX30" s="621"/>
      <c r="CY30" s="627">
        <v>104842733</v>
      </c>
      <c r="CZ30" s="619"/>
      <c r="DA30" s="619"/>
      <c r="DB30" s="619"/>
      <c r="DC30" s="619"/>
      <c r="DD30" s="619"/>
      <c r="DE30" s="619"/>
      <c r="DF30" s="619"/>
      <c r="DG30" s="619"/>
      <c r="DH30" s="619"/>
      <c r="DI30" s="619"/>
      <c r="DJ30" s="619"/>
      <c r="DK30" s="620"/>
      <c r="DL30" s="627">
        <v>322388270</v>
      </c>
      <c r="DM30" s="619"/>
      <c r="DN30" s="619"/>
      <c r="DO30" s="619"/>
      <c r="DP30" s="619"/>
      <c r="DQ30" s="619"/>
      <c r="DR30" s="619"/>
      <c r="DS30" s="619"/>
      <c r="DT30" s="619"/>
      <c r="DU30" s="619"/>
      <c r="DV30" s="619"/>
      <c r="DW30" s="619"/>
      <c r="DX30" s="628"/>
    </row>
    <row r="31" spans="2:128" ht="11.25" customHeight="1">
      <c r="B31" s="615" t="s">
        <v>260</v>
      </c>
      <c r="C31" s="616"/>
      <c r="D31" s="616"/>
      <c r="E31" s="616"/>
      <c r="F31" s="616"/>
      <c r="G31" s="616"/>
      <c r="H31" s="616"/>
      <c r="I31" s="616"/>
      <c r="J31" s="616"/>
      <c r="K31" s="616"/>
      <c r="L31" s="616"/>
      <c r="M31" s="616"/>
      <c r="N31" s="616"/>
      <c r="O31" s="616"/>
      <c r="P31" s="616"/>
      <c r="Q31" s="617"/>
      <c r="R31" s="618">
        <v>78171900</v>
      </c>
      <c r="S31" s="619"/>
      <c r="T31" s="619"/>
      <c r="U31" s="619"/>
      <c r="V31" s="619"/>
      <c r="W31" s="619"/>
      <c r="X31" s="619"/>
      <c r="Y31" s="620"/>
      <c r="Z31" s="623">
        <v>14.4</v>
      </c>
      <c r="AA31" s="624"/>
      <c r="AB31" s="624"/>
      <c r="AC31" s="629"/>
      <c r="AD31" s="627" t="s">
        <v>136</v>
      </c>
      <c r="AE31" s="619"/>
      <c r="AF31" s="619"/>
      <c r="AG31" s="619"/>
      <c r="AH31" s="619"/>
      <c r="AI31" s="619"/>
      <c r="AJ31" s="619"/>
      <c r="AK31" s="620"/>
      <c r="AL31" s="623" t="s">
        <v>136</v>
      </c>
      <c r="AM31" s="624"/>
      <c r="AN31" s="624"/>
      <c r="AO31" s="625"/>
      <c r="AP31" s="630" t="s">
        <v>261</v>
      </c>
      <c r="AQ31" s="631"/>
      <c r="AR31" s="631"/>
      <c r="AS31" s="631"/>
      <c r="AT31" s="631"/>
      <c r="AU31" s="631"/>
      <c r="AV31" s="631"/>
      <c r="AW31" s="631"/>
      <c r="AX31" s="631"/>
      <c r="AY31" s="631"/>
      <c r="AZ31" s="631"/>
      <c r="BA31" s="631"/>
      <c r="BB31" s="631"/>
      <c r="BC31" s="632"/>
      <c r="BD31" s="618" t="s">
        <v>136</v>
      </c>
      <c r="BE31" s="619"/>
      <c r="BF31" s="619"/>
      <c r="BG31" s="619"/>
      <c r="BH31" s="619"/>
      <c r="BI31" s="619"/>
      <c r="BJ31" s="619"/>
      <c r="BK31" s="620"/>
      <c r="BL31" s="621" t="s">
        <v>136</v>
      </c>
      <c r="BM31" s="621"/>
      <c r="BN31" s="621"/>
      <c r="BO31" s="621"/>
      <c r="BP31" s="622" t="s">
        <v>136</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262</v>
      </c>
      <c r="C32" s="616"/>
      <c r="D32" s="616"/>
      <c r="E32" s="616"/>
      <c r="F32" s="616"/>
      <c r="G32" s="616"/>
      <c r="H32" s="616"/>
      <c r="I32" s="616"/>
      <c r="J32" s="616"/>
      <c r="K32" s="616"/>
      <c r="L32" s="616"/>
      <c r="M32" s="616"/>
      <c r="N32" s="616"/>
      <c r="O32" s="616"/>
      <c r="P32" s="616"/>
      <c r="Q32" s="617"/>
      <c r="R32" s="618" t="s">
        <v>136</v>
      </c>
      <c r="S32" s="619"/>
      <c r="T32" s="619"/>
      <c r="U32" s="619"/>
      <c r="V32" s="619"/>
      <c r="W32" s="619"/>
      <c r="X32" s="619"/>
      <c r="Y32" s="620"/>
      <c r="Z32" s="623" t="s">
        <v>136</v>
      </c>
      <c r="AA32" s="624"/>
      <c r="AB32" s="624"/>
      <c r="AC32" s="629"/>
      <c r="AD32" s="627" t="s">
        <v>136</v>
      </c>
      <c r="AE32" s="619"/>
      <c r="AF32" s="619"/>
      <c r="AG32" s="619"/>
      <c r="AH32" s="619"/>
      <c r="AI32" s="619"/>
      <c r="AJ32" s="619"/>
      <c r="AK32" s="620"/>
      <c r="AL32" s="623" t="s">
        <v>136</v>
      </c>
      <c r="AM32" s="624"/>
      <c r="AN32" s="624"/>
      <c r="AO32" s="625"/>
      <c r="AP32" s="630" t="s">
        <v>263</v>
      </c>
      <c r="AQ32" s="631"/>
      <c r="AR32" s="631"/>
      <c r="AS32" s="631"/>
      <c r="AT32" s="631"/>
      <c r="AU32" s="631"/>
      <c r="AV32" s="631"/>
      <c r="AW32" s="631"/>
      <c r="AX32" s="631"/>
      <c r="AY32" s="631"/>
      <c r="AZ32" s="631"/>
      <c r="BA32" s="631"/>
      <c r="BB32" s="631"/>
      <c r="BC32" s="632"/>
      <c r="BD32" s="618" t="s">
        <v>136</v>
      </c>
      <c r="BE32" s="619"/>
      <c r="BF32" s="619"/>
      <c r="BG32" s="619"/>
      <c r="BH32" s="619"/>
      <c r="BI32" s="619"/>
      <c r="BJ32" s="619"/>
      <c r="BK32" s="620"/>
      <c r="BL32" s="621" t="s">
        <v>136</v>
      </c>
      <c r="BM32" s="621"/>
      <c r="BN32" s="621"/>
      <c r="BO32" s="621"/>
      <c r="BP32" s="622" t="s">
        <v>136</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265</v>
      </c>
      <c r="C33" s="616"/>
      <c r="D33" s="616"/>
      <c r="E33" s="616"/>
      <c r="F33" s="616"/>
      <c r="G33" s="616"/>
      <c r="H33" s="616"/>
      <c r="I33" s="616"/>
      <c r="J33" s="616"/>
      <c r="K33" s="616"/>
      <c r="L33" s="616"/>
      <c r="M33" s="616"/>
      <c r="N33" s="616"/>
      <c r="O33" s="616"/>
      <c r="P33" s="616"/>
      <c r="Q33" s="617"/>
      <c r="R33" s="618">
        <v>23066900</v>
      </c>
      <c r="S33" s="619"/>
      <c r="T33" s="619"/>
      <c r="U33" s="619"/>
      <c r="V33" s="619"/>
      <c r="W33" s="619"/>
      <c r="X33" s="619"/>
      <c r="Y33" s="620"/>
      <c r="Z33" s="623">
        <v>4.3</v>
      </c>
      <c r="AA33" s="624"/>
      <c r="AB33" s="624"/>
      <c r="AC33" s="629"/>
      <c r="AD33" s="627" t="s">
        <v>136</v>
      </c>
      <c r="AE33" s="619"/>
      <c r="AF33" s="619"/>
      <c r="AG33" s="619"/>
      <c r="AH33" s="619"/>
      <c r="AI33" s="619"/>
      <c r="AJ33" s="619"/>
      <c r="AK33" s="620"/>
      <c r="AL33" s="623" t="s">
        <v>136</v>
      </c>
      <c r="AM33" s="624"/>
      <c r="AN33" s="624"/>
      <c r="AO33" s="625"/>
      <c r="AP33" s="615" t="s">
        <v>139</v>
      </c>
      <c r="AQ33" s="616"/>
      <c r="AR33" s="616"/>
      <c r="AS33" s="616"/>
      <c r="AT33" s="616"/>
      <c r="AU33" s="616"/>
      <c r="AV33" s="616"/>
      <c r="AW33" s="616"/>
      <c r="AX33" s="616"/>
      <c r="AY33" s="616"/>
      <c r="AZ33" s="616"/>
      <c r="BA33" s="616"/>
      <c r="BB33" s="616"/>
      <c r="BC33" s="617"/>
      <c r="BD33" s="618">
        <v>103625983</v>
      </c>
      <c r="BE33" s="619"/>
      <c r="BF33" s="619"/>
      <c r="BG33" s="619"/>
      <c r="BH33" s="619"/>
      <c r="BI33" s="619"/>
      <c r="BJ33" s="619"/>
      <c r="BK33" s="620"/>
      <c r="BL33" s="621">
        <v>100</v>
      </c>
      <c r="BM33" s="621"/>
      <c r="BN33" s="621"/>
      <c r="BO33" s="621"/>
      <c r="BP33" s="622">
        <v>622662</v>
      </c>
      <c r="BQ33" s="622"/>
      <c r="BR33" s="622"/>
      <c r="BS33" s="622"/>
      <c r="BT33" s="622"/>
      <c r="BU33" s="622"/>
      <c r="BV33" s="622"/>
      <c r="BW33" s="626"/>
      <c r="BY33" s="600" t="s">
        <v>176</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c r="B34" s="634" t="s">
        <v>271</v>
      </c>
      <c r="C34" s="635"/>
      <c r="D34" s="635"/>
      <c r="E34" s="635"/>
      <c r="F34" s="635"/>
      <c r="G34" s="635"/>
      <c r="H34" s="635"/>
      <c r="I34" s="635"/>
      <c r="J34" s="635"/>
      <c r="K34" s="635"/>
      <c r="L34" s="635"/>
      <c r="M34" s="635"/>
      <c r="N34" s="635"/>
      <c r="O34" s="635"/>
      <c r="P34" s="635"/>
      <c r="Q34" s="636"/>
      <c r="R34" s="618">
        <v>541231559</v>
      </c>
      <c r="S34" s="619"/>
      <c r="T34" s="619"/>
      <c r="U34" s="619"/>
      <c r="V34" s="619"/>
      <c r="W34" s="619"/>
      <c r="X34" s="619"/>
      <c r="Y34" s="620"/>
      <c r="Z34" s="621">
        <v>100</v>
      </c>
      <c r="AA34" s="621"/>
      <c r="AB34" s="621"/>
      <c r="AC34" s="621"/>
      <c r="AD34" s="622">
        <v>272337749</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224441287</v>
      </c>
      <c r="CN34" s="608"/>
      <c r="CO34" s="608"/>
      <c r="CP34" s="608"/>
      <c r="CQ34" s="608"/>
      <c r="CR34" s="608"/>
      <c r="CS34" s="608"/>
      <c r="CT34" s="609"/>
      <c r="CU34" s="648">
        <v>42.4</v>
      </c>
      <c r="CV34" s="649"/>
      <c r="CW34" s="649"/>
      <c r="CX34" s="651"/>
      <c r="CY34" s="647">
        <v>196465819</v>
      </c>
      <c r="CZ34" s="608"/>
      <c r="DA34" s="608"/>
      <c r="DB34" s="608"/>
      <c r="DC34" s="608"/>
      <c r="DD34" s="608"/>
      <c r="DE34" s="608"/>
      <c r="DF34" s="609"/>
      <c r="DG34" s="647">
        <v>192089290</v>
      </c>
      <c r="DH34" s="608"/>
      <c r="DI34" s="608"/>
      <c r="DJ34" s="608"/>
      <c r="DK34" s="608"/>
      <c r="DL34" s="608"/>
      <c r="DM34" s="608"/>
      <c r="DN34" s="608"/>
      <c r="DO34" s="608"/>
      <c r="DP34" s="608"/>
      <c r="DQ34" s="609"/>
      <c r="DR34" s="648">
        <v>65</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138701760</v>
      </c>
      <c r="CN35" s="643"/>
      <c r="CO35" s="643"/>
      <c r="CP35" s="643"/>
      <c r="CQ35" s="643"/>
      <c r="CR35" s="643"/>
      <c r="CS35" s="643"/>
      <c r="CT35" s="644"/>
      <c r="CU35" s="640">
        <v>26.2</v>
      </c>
      <c r="CV35" s="641"/>
      <c r="CW35" s="641"/>
      <c r="CX35" s="642"/>
      <c r="CY35" s="627">
        <v>118593973</v>
      </c>
      <c r="CZ35" s="643"/>
      <c r="DA35" s="643"/>
      <c r="DB35" s="643"/>
      <c r="DC35" s="643"/>
      <c r="DD35" s="643"/>
      <c r="DE35" s="643"/>
      <c r="DF35" s="644"/>
      <c r="DG35" s="627">
        <v>116026002</v>
      </c>
      <c r="DH35" s="643"/>
      <c r="DI35" s="643"/>
      <c r="DJ35" s="643"/>
      <c r="DK35" s="643"/>
      <c r="DL35" s="643"/>
      <c r="DM35" s="643"/>
      <c r="DN35" s="643"/>
      <c r="DO35" s="643"/>
      <c r="DP35" s="643"/>
      <c r="DQ35" s="644"/>
      <c r="DR35" s="640">
        <v>39.299999999999997</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100148320</v>
      </c>
      <c r="CN36" s="619"/>
      <c r="CO36" s="619"/>
      <c r="CP36" s="619"/>
      <c r="CQ36" s="619"/>
      <c r="CR36" s="619"/>
      <c r="CS36" s="619"/>
      <c r="CT36" s="620"/>
      <c r="CU36" s="640">
        <v>18.899999999999999</v>
      </c>
      <c r="CV36" s="641"/>
      <c r="CW36" s="641"/>
      <c r="CX36" s="642"/>
      <c r="CY36" s="627">
        <v>83116437</v>
      </c>
      <c r="CZ36" s="643"/>
      <c r="DA36" s="643"/>
      <c r="DB36" s="643"/>
      <c r="DC36" s="643"/>
      <c r="DD36" s="643"/>
      <c r="DE36" s="643"/>
      <c r="DF36" s="644"/>
      <c r="DG36" s="627">
        <v>83116437</v>
      </c>
      <c r="DH36" s="643"/>
      <c r="DI36" s="643"/>
      <c r="DJ36" s="643"/>
      <c r="DK36" s="643"/>
      <c r="DL36" s="643"/>
      <c r="DM36" s="643"/>
      <c r="DN36" s="643"/>
      <c r="DO36" s="643"/>
      <c r="DP36" s="643"/>
      <c r="DQ36" s="644"/>
      <c r="DR36" s="640">
        <v>28.1</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11421100</v>
      </c>
      <c r="CN37" s="643"/>
      <c r="CO37" s="643"/>
      <c r="CP37" s="643"/>
      <c r="CQ37" s="643"/>
      <c r="CR37" s="643"/>
      <c r="CS37" s="643"/>
      <c r="CT37" s="644"/>
      <c r="CU37" s="640">
        <v>2.2000000000000002</v>
      </c>
      <c r="CV37" s="641"/>
      <c r="CW37" s="641"/>
      <c r="CX37" s="642"/>
      <c r="CY37" s="627">
        <v>5283897</v>
      </c>
      <c r="CZ37" s="643"/>
      <c r="DA37" s="643"/>
      <c r="DB37" s="643"/>
      <c r="DC37" s="643"/>
      <c r="DD37" s="643"/>
      <c r="DE37" s="643"/>
      <c r="DF37" s="644"/>
      <c r="DG37" s="627">
        <v>5283897</v>
      </c>
      <c r="DH37" s="643"/>
      <c r="DI37" s="643"/>
      <c r="DJ37" s="643"/>
      <c r="DK37" s="643"/>
      <c r="DL37" s="643"/>
      <c r="DM37" s="643"/>
      <c r="DN37" s="643"/>
      <c r="DO37" s="643"/>
      <c r="DP37" s="643"/>
      <c r="DQ37" s="644"/>
      <c r="DR37" s="640">
        <v>1.8</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139</v>
      </c>
      <c r="AY38" s="605"/>
      <c r="AZ38" s="605"/>
      <c r="BA38" s="605"/>
      <c r="BB38" s="605"/>
      <c r="BC38" s="606"/>
      <c r="BD38" s="645">
        <v>99</v>
      </c>
      <c r="BE38" s="613"/>
      <c r="BF38" s="613"/>
      <c r="BG38" s="613"/>
      <c r="BH38" s="613"/>
      <c r="BI38" s="613">
        <v>98</v>
      </c>
      <c r="BJ38" s="613"/>
      <c r="BK38" s="613"/>
      <c r="BL38" s="613"/>
      <c r="BM38" s="614"/>
      <c r="BN38" s="645">
        <v>99.3</v>
      </c>
      <c r="BO38" s="613"/>
      <c r="BP38" s="613"/>
      <c r="BQ38" s="613"/>
      <c r="BR38" s="613"/>
      <c r="BS38" s="613">
        <v>98.3</v>
      </c>
      <c r="BT38" s="613"/>
      <c r="BU38" s="613"/>
      <c r="BV38" s="613"/>
      <c r="BW38" s="614"/>
      <c r="BY38" s="615" t="s">
        <v>281</v>
      </c>
      <c r="BZ38" s="616"/>
      <c r="CA38" s="616"/>
      <c r="CB38" s="616"/>
      <c r="CC38" s="616"/>
      <c r="CD38" s="616"/>
      <c r="CE38" s="616"/>
      <c r="CF38" s="616"/>
      <c r="CG38" s="616"/>
      <c r="CH38" s="616"/>
      <c r="CI38" s="616"/>
      <c r="CJ38" s="616"/>
      <c r="CK38" s="616"/>
      <c r="CL38" s="617"/>
      <c r="CM38" s="618">
        <v>74318427</v>
      </c>
      <c r="CN38" s="619"/>
      <c r="CO38" s="619"/>
      <c r="CP38" s="619"/>
      <c r="CQ38" s="619"/>
      <c r="CR38" s="619"/>
      <c r="CS38" s="619"/>
      <c r="CT38" s="620"/>
      <c r="CU38" s="640">
        <v>14</v>
      </c>
      <c r="CV38" s="641"/>
      <c r="CW38" s="641"/>
      <c r="CX38" s="642"/>
      <c r="CY38" s="627">
        <v>72587949</v>
      </c>
      <c r="CZ38" s="643"/>
      <c r="DA38" s="643"/>
      <c r="DB38" s="643"/>
      <c r="DC38" s="643"/>
      <c r="DD38" s="643"/>
      <c r="DE38" s="643"/>
      <c r="DF38" s="644"/>
      <c r="DG38" s="627">
        <v>70779391</v>
      </c>
      <c r="DH38" s="643"/>
      <c r="DI38" s="643"/>
      <c r="DJ38" s="643"/>
      <c r="DK38" s="643"/>
      <c r="DL38" s="643"/>
      <c r="DM38" s="643"/>
      <c r="DN38" s="643"/>
      <c r="DO38" s="643"/>
      <c r="DP38" s="643"/>
      <c r="DQ38" s="644"/>
      <c r="DR38" s="640">
        <v>24</v>
      </c>
      <c r="DS38" s="641"/>
      <c r="DT38" s="641"/>
      <c r="DU38" s="641"/>
      <c r="DV38" s="641"/>
      <c r="DW38" s="641"/>
      <c r="DX38" s="646"/>
    </row>
    <row r="39" spans="2:128" ht="11.25" customHeight="1">
      <c r="AP39" s="666"/>
      <c r="AQ39" s="667"/>
      <c r="AR39" s="667"/>
      <c r="AS39" s="667"/>
      <c r="AT39" s="671"/>
      <c r="AU39" s="169" t="s">
        <v>282</v>
      </c>
      <c r="AV39" s="169"/>
      <c r="AW39" s="169"/>
      <c r="AX39" s="615" t="s">
        <v>283</v>
      </c>
      <c r="AY39" s="616"/>
      <c r="AZ39" s="616"/>
      <c r="BA39" s="616"/>
      <c r="BB39" s="616"/>
      <c r="BC39" s="617"/>
      <c r="BD39" s="652">
        <v>99.1</v>
      </c>
      <c r="BE39" s="624"/>
      <c r="BF39" s="624"/>
      <c r="BG39" s="624"/>
      <c r="BH39" s="624"/>
      <c r="BI39" s="624">
        <v>96.6</v>
      </c>
      <c r="BJ39" s="624"/>
      <c r="BK39" s="624"/>
      <c r="BL39" s="624"/>
      <c r="BM39" s="625"/>
      <c r="BN39" s="652">
        <v>99</v>
      </c>
      <c r="BO39" s="624"/>
      <c r="BP39" s="624"/>
      <c r="BQ39" s="624"/>
      <c r="BR39" s="624"/>
      <c r="BS39" s="624">
        <v>96.4</v>
      </c>
      <c r="BT39" s="624"/>
      <c r="BU39" s="624"/>
      <c r="BV39" s="624"/>
      <c r="BW39" s="625"/>
      <c r="BY39" s="653" t="s">
        <v>284</v>
      </c>
      <c r="BZ39" s="654"/>
      <c r="CA39" s="615" t="s">
        <v>285</v>
      </c>
      <c r="CB39" s="616"/>
      <c r="CC39" s="616"/>
      <c r="CD39" s="616"/>
      <c r="CE39" s="616"/>
      <c r="CF39" s="616"/>
      <c r="CG39" s="616"/>
      <c r="CH39" s="616"/>
      <c r="CI39" s="616"/>
      <c r="CJ39" s="616"/>
      <c r="CK39" s="616"/>
      <c r="CL39" s="617"/>
      <c r="CM39" s="618">
        <v>74310778</v>
      </c>
      <c r="CN39" s="643"/>
      <c r="CO39" s="643"/>
      <c r="CP39" s="643"/>
      <c r="CQ39" s="643"/>
      <c r="CR39" s="643"/>
      <c r="CS39" s="643"/>
      <c r="CT39" s="644"/>
      <c r="CU39" s="640">
        <v>14</v>
      </c>
      <c r="CV39" s="641"/>
      <c r="CW39" s="641"/>
      <c r="CX39" s="642"/>
      <c r="CY39" s="627">
        <v>72580300</v>
      </c>
      <c r="CZ39" s="643"/>
      <c r="DA39" s="643"/>
      <c r="DB39" s="643"/>
      <c r="DC39" s="643"/>
      <c r="DD39" s="643"/>
      <c r="DE39" s="643"/>
      <c r="DF39" s="644"/>
      <c r="DG39" s="627">
        <v>70771742</v>
      </c>
      <c r="DH39" s="643"/>
      <c r="DI39" s="643"/>
      <c r="DJ39" s="643"/>
      <c r="DK39" s="643"/>
      <c r="DL39" s="643"/>
      <c r="DM39" s="643"/>
      <c r="DN39" s="643"/>
      <c r="DO39" s="643"/>
      <c r="DP39" s="643"/>
      <c r="DQ39" s="644"/>
      <c r="DR39" s="640">
        <v>24</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100</v>
      </c>
      <c r="BE40" s="660"/>
      <c r="BF40" s="660"/>
      <c r="BG40" s="660"/>
      <c r="BH40" s="660"/>
      <c r="BI40" s="660">
        <v>99.9</v>
      </c>
      <c r="BJ40" s="660"/>
      <c r="BK40" s="660"/>
      <c r="BL40" s="660"/>
      <c r="BM40" s="661"/>
      <c r="BN40" s="659">
        <v>100</v>
      </c>
      <c r="BO40" s="660"/>
      <c r="BP40" s="660"/>
      <c r="BQ40" s="660"/>
      <c r="BR40" s="660"/>
      <c r="BS40" s="660">
        <v>99.8</v>
      </c>
      <c r="BT40" s="660"/>
      <c r="BU40" s="660"/>
      <c r="BV40" s="660"/>
      <c r="BW40" s="661"/>
      <c r="BY40" s="655"/>
      <c r="BZ40" s="656"/>
      <c r="CA40" s="615" t="s">
        <v>287</v>
      </c>
      <c r="CB40" s="616"/>
      <c r="CC40" s="616"/>
      <c r="CD40" s="616"/>
      <c r="CE40" s="616"/>
      <c r="CF40" s="616"/>
      <c r="CG40" s="616"/>
      <c r="CH40" s="616"/>
      <c r="CI40" s="616"/>
      <c r="CJ40" s="616"/>
      <c r="CK40" s="616"/>
      <c r="CL40" s="617"/>
      <c r="CM40" s="618">
        <v>64120345</v>
      </c>
      <c r="CN40" s="619"/>
      <c r="CO40" s="619"/>
      <c r="CP40" s="619"/>
      <c r="CQ40" s="619"/>
      <c r="CR40" s="619"/>
      <c r="CS40" s="619"/>
      <c r="CT40" s="620"/>
      <c r="CU40" s="640">
        <v>12.1</v>
      </c>
      <c r="CV40" s="641"/>
      <c r="CW40" s="641"/>
      <c r="CX40" s="642"/>
      <c r="CY40" s="627">
        <v>62474696</v>
      </c>
      <c r="CZ40" s="643"/>
      <c r="DA40" s="643"/>
      <c r="DB40" s="643"/>
      <c r="DC40" s="643"/>
      <c r="DD40" s="643"/>
      <c r="DE40" s="643"/>
      <c r="DF40" s="644"/>
      <c r="DG40" s="627">
        <v>60668057</v>
      </c>
      <c r="DH40" s="643"/>
      <c r="DI40" s="643"/>
      <c r="DJ40" s="643"/>
      <c r="DK40" s="643"/>
      <c r="DL40" s="643"/>
      <c r="DM40" s="643"/>
      <c r="DN40" s="643"/>
      <c r="DO40" s="643"/>
      <c r="DP40" s="643"/>
      <c r="DQ40" s="644"/>
      <c r="DR40" s="640">
        <v>20.5</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10190433</v>
      </c>
      <c r="CN41" s="643"/>
      <c r="CO41" s="643"/>
      <c r="CP41" s="643"/>
      <c r="CQ41" s="643"/>
      <c r="CR41" s="643"/>
      <c r="CS41" s="643"/>
      <c r="CT41" s="644"/>
      <c r="CU41" s="640">
        <v>1.9</v>
      </c>
      <c r="CV41" s="641"/>
      <c r="CW41" s="641"/>
      <c r="CX41" s="642"/>
      <c r="CY41" s="627">
        <v>10105604</v>
      </c>
      <c r="CZ41" s="643"/>
      <c r="DA41" s="643"/>
      <c r="DB41" s="643"/>
      <c r="DC41" s="643"/>
      <c r="DD41" s="643"/>
      <c r="DE41" s="643"/>
      <c r="DF41" s="644"/>
      <c r="DG41" s="627">
        <v>10103685</v>
      </c>
      <c r="DH41" s="643"/>
      <c r="DI41" s="643"/>
      <c r="DJ41" s="643"/>
      <c r="DK41" s="643"/>
      <c r="DL41" s="643"/>
      <c r="DM41" s="643"/>
      <c r="DN41" s="643"/>
      <c r="DO41" s="643"/>
      <c r="DP41" s="643"/>
      <c r="DQ41" s="644"/>
      <c r="DR41" s="640">
        <v>3.4</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v>7649</v>
      </c>
      <c r="CN42" s="619"/>
      <c r="CO42" s="619"/>
      <c r="CP42" s="619"/>
      <c r="CQ42" s="619"/>
      <c r="CR42" s="619"/>
      <c r="CS42" s="619"/>
      <c r="CT42" s="620"/>
      <c r="CU42" s="640">
        <v>0</v>
      </c>
      <c r="CV42" s="641"/>
      <c r="CW42" s="641"/>
      <c r="CX42" s="642"/>
      <c r="CY42" s="627">
        <v>7649</v>
      </c>
      <c r="CZ42" s="643"/>
      <c r="DA42" s="643"/>
      <c r="DB42" s="643"/>
      <c r="DC42" s="643"/>
      <c r="DD42" s="643"/>
      <c r="DE42" s="643"/>
      <c r="DF42" s="644"/>
      <c r="DG42" s="627">
        <v>7649</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196556904</v>
      </c>
      <c r="CN43" s="643"/>
      <c r="CO43" s="643"/>
      <c r="CP43" s="643"/>
      <c r="CQ43" s="643"/>
      <c r="CR43" s="643"/>
      <c r="CS43" s="643"/>
      <c r="CT43" s="644"/>
      <c r="CU43" s="640">
        <v>37.1</v>
      </c>
      <c r="CV43" s="641"/>
      <c r="CW43" s="641"/>
      <c r="CX43" s="642"/>
      <c r="CY43" s="627">
        <v>111391343</v>
      </c>
      <c r="CZ43" s="643"/>
      <c r="DA43" s="643"/>
      <c r="DB43" s="643"/>
      <c r="DC43" s="643"/>
      <c r="DD43" s="643"/>
      <c r="DE43" s="643"/>
      <c r="DF43" s="644"/>
      <c r="DG43" s="627">
        <v>81278257</v>
      </c>
      <c r="DH43" s="643"/>
      <c r="DI43" s="643"/>
      <c r="DJ43" s="643"/>
      <c r="DK43" s="643"/>
      <c r="DL43" s="643"/>
      <c r="DM43" s="643"/>
      <c r="DN43" s="643"/>
      <c r="DO43" s="643"/>
      <c r="DP43" s="643"/>
      <c r="DQ43" s="644"/>
      <c r="DR43" s="640">
        <v>27.5</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14055739</v>
      </c>
      <c r="CN44" s="619"/>
      <c r="CO44" s="619"/>
      <c r="CP44" s="619"/>
      <c r="CQ44" s="619"/>
      <c r="CR44" s="619"/>
      <c r="CS44" s="619"/>
      <c r="CT44" s="620"/>
      <c r="CU44" s="640">
        <v>2.7</v>
      </c>
      <c r="CV44" s="641"/>
      <c r="CW44" s="641"/>
      <c r="CX44" s="642"/>
      <c r="CY44" s="627">
        <v>11835800</v>
      </c>
      <c r="CZ44" s="643"/>
      <c r="DA44" s="643"/>
      <c r="DB44" s="643"/>
      <c r="DC44" s="643"/>
      <c r="DD44" s="643"/>
      <c r="DE44" s="643"/>
      <c r="DF44" s="644"/>
      <c r="DG44" s="627">
        <v>10927488</v>
      </c>
      <c r="DH44" s="643"/>
      <c r="DI44" s="643"/>
      <c r="DJ44" s="643"/>
      <c r="DK44" s="643"/>
      <c r="DL44" s="643"/>
      <c r="DM44" s="643"/>
      <c r="DN44" s="643"/>
      <c r="DO44" s="643"/>
      <c r="DP44" s="643"/>
      <c r="DQ44" s="644"/>
      <c r="DR44" s="640">
        <v>3.7</v>
      </c>
      <c r="DS44" s="641"/>
      <c r="DT44" s="641"/>
      <c r="DU44" s="641"/>
      <c r="DV44" s="641"/>
      <c r="DW44" s="641"/>
      <c r="DX44" s="64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3580561</v>
      </c>
      <c r="CN45" s="643"/>
      <c r="CO45" s="643"/>
      <c r="CP45" s="643"/>
      <c r="CQ45" s="643"/>
      <c r="CR45" s="643"/>
      <c r="CS45" s="643"/>
      <c r="CT45" s="644"/>
      <c r="CU45" s="640">
        <v>0.7</v>
      </c>
      <c r="CV45" s="641"/>
      <c r="CW45" s="641"/>
      <c r="CX45" s="642"/>
      <c r="CY45" s="627">
        <v>3383919</v>
      </c>
      <c r="CZ45" s="643"/>
      <c r="DA45" s="643"/>
      <c r="DB45" s="643"/>
      <c r="DC45" s="643"/>
      <c r="DD45" s="643"/>
      <c r="DE45" s="643"/>
      <c r="DF45" s="644"/>
      <c r="DG45" s="627">
        <v>3383919</v>
      </c>
      <c r="DH45" s="643"/>
      <c r="DI45" s="643"/>
      <c r="DJ45" s="643"/>
      <c r="DK45" s="643"/>
      <c r="DL45" s="643"/>
      <c r="DM45" s="643"/>
      <c r="DN45" s="643"/>
      <c r="DO45" s="643"/>
      <c r="DP45" s="643"/>
      <c r="DQ45" s="644"/>
      <c r="DR45" s="640">
        <v>1.1000000000000001</v>
      </c>
      <c r="DS45" s="641"/>
      <c r="DT45" s="641"/>
      <c r="DU45" s="641"/>
      <c r="DV45" s="641"/>
      <c r="DW45" s="641"/>
      <c r="DX45" s="64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103609008</v>
      </c>
      <c r="CN46" s="619"/>
      <c r="CO46" s="619"/>
      <c r="CP46" s="619"/>
      <c r="CQ46" s="619"/>
      <c r="CR46" s="619"/>
      <c r="CS46" s="619"/>
      <c r="CT46" s="620"/>
      <c r="CU46" s="640">
        <v>19.600000000000001</v>
      </c>
      <c r="CV46" s="641"/>
      <c r="CW46" s="641"/>
      <c r="CX46" s="642"/>
      <c r="CY46" s="627">
        <v>89526786</v>
      </c>
      <c r="CZ46" s="643"/>
      <c r="DA46" s="643"/>
      <c r="DB46" s="643"/>
      <c r="DC46" s="643"/>
      <c r="DD46" s="643"/>
      <c r="DE46" s="643"/>
      <c r="DF46" s="644"/>
      <c r="DG46" s="627">
        <v>66955002</v>
      </c>
      <c r="DH46" s="643"/>
      <c r="DI46" s="643"/>
      <c r="DJ46" s="643"/>
      <c r="DK46" s="643"/>
      <c r="DL46" s="643"/>
      <c r="DM46" s="643"/>
      <c r="DN46" s="643"/>
      <c r="DO46" s="643"/>
      <c r="DP46" s="643"/>
      <c r="DQ46" s="644"/>
      <c r="DR46" s="640">
        <v>22.7</v>
      </c>
      <c r="DS46" s="641"/>
      <c r="DT46" s="641"/>
      <c r="DU46" s="641"/>
      <c r="DV46" s="641"/>
      <c r="DW46" s="641"/>
      <c r="DX46" s="64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911267</v>
      </c>
      <c r="CN47" s="643"/>
      <c r="CO47" s="643"/>
      <c r="CP47" s="643"/>
      <c r="CQ47" s="643"/>
      <c r="CR47" s="643"/>
      <c r="CS47" s="643"/>
      <c r="CT47" s="644"/>
      <c r="CU47" s="640">
        <v>0.2</v>
      </c>
      <c r="CV47" s="641"/>
      <c r="CW47" s="641"/>
      <c r="CX47" s="642"/>
      <c r="CY47" s="627">
        <v>909568</v>
      </c>
      <c r="CZ47" s="643"/>
      <c r="DA47" s="643"/>
      <c r="DB47" s="643"/>
      <c r="DC47" s="643"/>
      <c r="DD47" s="643"/>
      <c r="DE47" s="643"/>
      <c r="DF47" s="644"/>
      <c r="DG47" s="627" t="s">
        <v>136</v>
      </c>
      <c r="DH47" s="643"/>
      <c r="DI47" s="643"/>
      <c r="DJ47" s="643"/>
      <c r="DK47" s="643"/>
      <c r="DL47" s="643"/>
      <c r="DM47" s="643"/>
      <c r="DN47" s="643"/>
      <c r="DO47" s="643"/>
      <c r="DP47" s="643"/>
      <c r="DQ47" s="644"/>
      <c r="DR47" s="640" t="s">
        <v>136</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7479348</v>
      </c>
      <c r="CN48" s="619"/>
      <c r="CO48" s="619"/>
      <c r="CP48" s="619"/>
      <c r="CQ48" s="619"/>
      <c r="CR48" s="619"/>
      <c r="CS48" s="619"/>
      <c r="CT48" s="620"/>
      <c r="CU48" s="640">
        <v>1.4</v>
      </c>
      <c r="CV48" s="641"/>
      <c r="CW48" s="641"/>
      <c r="CX48" s="642"/>
      <c r="CY48" s="627">
        <v>4573738</v>
      </c>
      <c r="CZ48" s="643"/>
      <c r="DA48" s="643"/>
      <c r="DB48" s="643"/>
      <c r="DC48" s="643"/>
      <c r="DD48" s="643"/>
      <c r="DE48" s="643"/>
      <c r="DF48" s="644"/>
      <c r="DG48" s="627" t="s">
        <v>136</v>
      </c>
      <c r="DH48" s="643"/>
      <c r="DI48" s="643"/>
      <c r="DJ48" s="643"/>
      <c r="DK48" s="643"/>
      <c r="DL48" s="643"/>
      <c r="DM48" s="643"/>
      <c r="DN48" s="643"/>
      <c r="DO48" s="643"/>
      <c r="DP48" s="643"/>
      <c r="DQ48" s="644"/>
      <c r="DR48" s="640" t="s">
        <v>136</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57901</v>
      </c>
      <c r="CN49" s="643"/>
      <c r="CO49" s="643"/>
      <c r="CP49" s="643"/>
      <c r="CQ49" s="643"/>
      <c r="CR49" s="643"/>
      <c r="CS49" s="643"/>
      <c r="CT49" s="644"/>
      <c r="CU49" s="640">
        <v>0</v>
      </c>
      <c r="CV49" s="641"/>
      <c r="CW49" s="641"/>
      <c r="CX49" s="642"/>
      <c r="CY49" s="627">
        <v>57901</v>
      </c>
      <c r="CZ49" s="643"/>
      <c r="DA49" s="643"/>
      <c r="DB49" s="643"/>
      <c r="DC49" s="643"/>
      <c r="DD49" s="643"/>
      <c r="DE49" s="643"/>
      <c r="DF49" s="644"/>
      <c r="DG49" s="627" t="s">
        <v>136</v>
      </c>
      <c r="DH49" s="643"/>
      <c r="DI49" s="643"/>
      <c r="DJ49" s="643"/>
      <c r="DK49" s="643"/>
      <c r="DL49" s="643"/>
      <c r="DM49" s="643"/>
      <c r="DN49" s="643"/>
      <c r="DO49" s="643"/>
      <c r="DP49" s="643"/>
      <c r="DQ49" s="644"/>
      <c r="DR49" s="640" t="s">
        <v>136</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66863080</v>
      </c>
      <c r="CN50" s="619"/>
      <c r="CO50" s="619"/>
      <c r="CP50" s="619"/>
      <c r="CQ50" s="619"/>
      <c r="CR50" s="619"/>
      <c r="CS50" s="619"/>
      <c r="CT50" s="620"/>
      <c r="CU50" s="640">
        <v>12.6</v>
      </c>
      <c r="CV50" s="641"/>
      <c r="CW50" s="641"/>
      <c r="CX50" s="642"/>
      <c r="CY50" s="627">
        <v>1103631</v>
      </c>
      <c r="CZ50" s="643"/>
      <c r="DA50" s="643"/>
      <c r="DB50" s="643"/>
      <c r="DC50" s="643"/>
      <c r="DD50" s="643"/>
      <c r="DE50" s="643"/>
      <c r="DF50" s="644"/>
      <c r="DG50" s="627">
        <v>11848</v>
      </c>
      <c r="DH50" s="643"/>
      <c r="DI50" s="643"/>
      <c r="DJ50" s="643"/>
      <c r="DK50" s="643"/>
      <c r="DL50" s="643"/>
      <c r="DM50" s="643"/>
      <c r="DN50" s="643"/>
      <c r="DO50" s="643"/>
      <c r="DP50" s="643"/>
      <c r="DQ50" s="644"/>
      <c r="DR50" s="640">
        <v>0</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136</v>
      </c>
      <c r="CN51" s="643"/>
      <c r="CO51" s="643"/>
      <c r="CP51" s="643"/>
      <c r="CQ51" s="643"/>
      <c r="CR51" s="643"/>
      <c r="CS51" s="643"/>
      <c r="CT51" s="644"/>
      <c r="CU51" s="640" t="s">
        <v>136</v>
      </c>
      <c r="CV51" s="641"/>
      <c r="CW51" s="641"/>
      <c r="CX51" s="642"/>
      <c r="CY51" s="627" t="s">
        <v>136</v>
      </c>
      <c r="CZ51" s="643"/>
      <c r="DA51" s="643"/>
      <c r="DB51" s="643"/>
      <c r="DC51" s="643"/>
      <c r="DD51" s="643"/>
      <c r="DE51" s="643"/>
      <c r="DF51" s="644"/>
      <c r="DG51" s="627" t="s">
        <v>136</v>
      </c>
      <c r="DH51" s="643"/>
      <c r="DI51" s="643"/>
      <c r="DJ51" s="643"/>
      <c r="DK51" s="643"/>
      <c r="DL51" s="643"/>
      <c r="DM51" s="643"/>
      <c r="DN51" s="643"/>
      <c r="DO51" s="643"/>
      <c r="DP51" s="643"/>
      <c r="DQ51" s="644"/>
      <c r="DR51" s="640" t="s">
        <v>136</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108382148</v>
      </c>
      <c r="CN52" s="619"/>
      <c r="CO52" s="619"/>
      <c r="CP52" s="619"/>
      <c r="CQ52" s="619"/>
      <c r="CR52" s="619"/>
      <c r="CS52" s="619"/>
      <c r="CT52" s="620"/>
      <c r="CU52" s="640">
        <v>20.5</v>
      </c>
      <c r="CV52" s="641"/>
      <c r="CW52" s="641"/>
      <c r="CX52" s="642"/>
      <c r="CY52" s="627">
        <v>14531108</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2753170</v>
      </c>
      <c r="CN53" s="619"/>
      <c r="CO53" s="619"/>
      <c r="CP53" s="619"/>
      <c r="CQ53" s="619"/>
      <c r="CR53" s="619"/>
      <c r="CS53" s="619"/>
      <c r="CT53" s="620"/>
      <c r="CU53" s="640">
        <v>0.5</v>
      </c>
      <c r="CV53" s="641"/>
      <c r="CW53" s="641"/>
      <c r="CX53" s="642"/>
      <c r="CY53" s="627">
        <v>814334</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104842733</v>
      </c>
      <c r="CN54" s="619"/>
      <c r="CO54" s="619"/>
      <c r="CP54" s="619"/>
      <c r="CQ54" s="619"/>
      <c r="CR54" s="619"/>
      <c r="CS54" s="619"/>
      <c r="CT54" s="620"/>
      <c r="CU54" s="640">
        <v>19.8</v>
      </c>
      <c r="CV54" s="641"/>
      <c r="CW54" s="641"/>
      <c r="CX54" s="642"/>
      <c r="CY54" s="627">
        <v>14503987</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65437915</v>
      </c>
      <c r="CN55" s="619"/>
      <c r="CO55" s="619"/>
      <c r="CP55" s="619"/>
      <c r="CQ55" s="619"/>
      <c r="CR55" s="619"/>
      <c r="CS55" s="619"/>
      <c r="CT55" s="620"/>
      <c r="CU55" s="640">
        <v>12.4</v>
      </c>
      <c r="CV55" s="641"/>
      <c r="CW55" s="641"/>
      <c r="CX55" s="642"/>
      <c r="CY55" s="627">
        <v>2717935</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26050241</v>
      </c>
      <c r="CN56" s="619"/>
      <c r="CO56" s="619"/>
      <c r="CP56" s="619"/>
      <c r="CQ56" s="619"/>
      <c r="CR56" s="619"/>
      <c r="CS56" s="619"/>
      <c r="CT56" s="620"/>
      <c r="CU56" s="640">
        <v>4.9000000000000004</v>
      </c>
      <c r="CV56" s="641"/>
      <c r="CW56" s="641"/>
      <c r="CX56" s="642"/>
      <c r="CY56" s="627">
        <v>11115961</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3539415</v>
      </c>
      <c r="CN57" s="619"/>
      <c r="CO57" s="619"/>
      <c r="CP57" s="619"/>
      <c r="CQ57" s="619"/>
      <c r="CR57" s="619"/>
      <c r="CS57" s="619"/>
      <c r="CT57" s="620"/>
      <c r="CU57" s="640">
        <v>0.7</v>
      </c>
      <c r="CV57" s="641"/>
      <c r="CW57" s="641"/>
      <c r="CX57" s="642"/>
      <c r="CY57" s="627">
        <v>27121</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136</v>
      </c>
      <c r="CN58" s="619"/>
      <c r="CO58" s="619"/>
      <c r="CP58" s="619"/>
      <c r="CQ58" s="619"/>
      <c r="CR58" s="619"/>
      <c r="CS58" s="619"/>
      <c r="CT58" s="620"/>
      <c r="CU58" s="640" t="s">
        <v>136</v>
      </c>
      <c r="CV58" s="641"/>
      <c r="CW58" s="641"/>
      <c r="CX58" s="642"/>
      <c r="CY58" s="627" t="s">
        <v>136</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529380339</v>
      </c>
      <c r="CN59" s="680"/>
      <c r="CO59" s="680"/>
      <c r="CP59" s="680"/>
      <c r="CQ59" s="680"/>
      <c r="CR59" s="680"/>
      <c r="CS59" s="680"/>
      <c r="CT59" s="681"/>
      <c r="CU59" s="682">
        <v>100</v>
      </c>
      <c r="CV59" s="683"/>
      <c r="CW59" s="683"/>
      <c r="CX59" s="684"/>
      <c r="CY59" s="685">
        <v>322388270</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311</v>
      </c>
      <c r="DK2" s="724"/>
      <c r="DL2" s="724"/>
      <c r="DM2" s="724"/>
      <c r="DN2" s="724"/>
      <c r="DO2" s="725"/>
      <c r="DP2" s="194"/>
      <c r="DQ2" s="723" t="s">
        <v>312</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315</v>
      </c>
      <c r="B5" s="718"/>
      <c r="C5" s="718"/>
      <c r="D5" s="718"/>
      <c r="E5" s="718"/>
      <c r="F5" s="718"/>
      <c r="G5" s="718"/>
      <c r="H5" s="718"/>
      <c r="I5" s="718"/>
      <c r="J5" s="718"/>
      <c r="K5" s="718"/>
      <c r="L5" s="718"/>
      <c r="M5" s="718"/>
      <c r="N5" s="718"/>
      <c r="O5" s="718"/>
      <c r="P5" s="719"/>
      <c r="Q5" s="694" t="s">
        <v>316</v>
      </c>
      <c r="R5" s="695"/>
      <c r="S5" s="695"/>
      <c r="T5" s="695"/>
      <c r="U5" s="696"/>
      <c r="V5" s="694" t="s">
        <v>317</v>
      </c>
      <c r="W5" s="695"/>
      <c r="X5" s="695"/>
      <c r="Y5" s="695"/>
      <c r="Z5" s="696"/>
      <c r="AA5" s="694" t="s">
        <v>318</v>
      </c>
      <c r="AB5" s="695"/>
      <c r="AC5" s="695"/>
      <c r="AD5" s="695"/>
      <c r="AE5" s="695"/>
      <c r="AF5" s="727"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7" t="s">
        <v>323</v>
      </c>
      <c r="BR5" s="718"/>
      <c r="BS5" s="718"/>
      <c r="BT5" s="718"/>
      <c r="BU5" s="718"/>
      <c r="BV5" s="718"/>
      <c r="BW5" s="718"/>
      <c r="BX5" s="718"/>
      <c r="BY5" s="718"/>
      <c r="BZ5" s="718"/>
      <c r="CA5" s="718"/>
      <c r="CB5" s="718"/>
      <c r="CC5" s="718"/>
      <c r="CD5" s="718"/>
      <c r="CE5" s="718"/>
      <c r="CF5" s="718"/>
      <c r="CG5" s="719"/>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332</v>
      </c>
      <c r="C7" s="709"/>
      <c r="D7" s="709"/>
      <c r="E7" s="709"/>
      <c r="F7" s="709"/>
      <c r="G7" s="709"/>
      <c r="H7" s="709"/>
      <c r="I7" s="709"/>
      <c r="J7" s="709"/>
      <c r="K7" s="709"/>
      <c r="L7" s="709"/>
      <c r="M7" s="709"/>
      <c r="N7" s="709"/>
      <c r="O7" s="709"/>
      <c r="P7" s="710"/>
      <c r="Q7" s="711">
        <v>554030</v>
      </c>
      <c r="R7" s="712"/>
      <c r="S7" s="712"/>
      <c r="T7" s="712"/>
      <c r="U7" s="712"/>
      <c r="V7" s="712">
        <v>545743</v>
      </c>
      <c r="W7" s="712"/>
      <c r="X7" s="712"/>
      <c r="Y7" s="712"/>
      <c r="Z7" s="712"/>
      <c r="AA7" s="712">
        <v>8287</v>
      </c>
      <c r="AB7" s="712"/>
      <c r="AC7" s="712"/>
      <c r="AD7" s="712"/>
      <c r="AE7" s="713"/>
      <c r="AF7" s="714">
        <v>3650</v>
      </c>
      <c r="AG7" s="715"/>
      <c r="AH7" s="715"/>
      <c r="AI7" s="715"/>
      <c r="AJ7" s="716"/>
      <c r="AK7" s="751">
        <v>7736</v>
      </c>
      <c r="AL7" s="752"/>
      <c r="AM7" s="752"/>
      <c r="AN7" s="752"/>
      <c r="AO7" s="752"/>
      <c r="AP7" s="752">
        <v>1013626</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t="s">
        <v>545</v>
      </c>
      <c r="BS7" s="755" t="s">
        <v>518</v>
      </c>
      <c r="BT7" s="756"/>
      <c r="BU7" s="756"/>
      <c r="BV7" s="756"/>
      <c r="BW7" s="756"/>
      <c r="BX7" s="756"/>
      <c r="BY7" s="756"/>
      <c r="BZ7" s="756"/>
      <c r="CA7" s="756"/>
      <c r="CB7" s="756"/>
      <c r="CC7" s="756"/>
      <c r="CD7" s="756"/>
      <c r="CE7" s="756"/>
      <c r="CF7" s="756"/>
      <c r="CG7" s="757"/>
      <c r="CH7" s="748">
        <v>324</v>
      </c>
      <c r="CI7" s="749"/>
      <c r="CJ7" s="749"/>
      <c r="CK7" s="749"/>
      <c r="CL7" s="750"/>
      <c r="CM7" s="748">
        <v>-19023</v>
      </c>
      <c r="CN7" s="749"/>
      <c r="CO7" s="749"/>
      <c r="CP7" s="749"/>
      <c r="CQ7" s="750"/>
      <c r="CR7" s="748">
        <v>50</v>
      </c>
      <c r="CS7" s="749"/>
      <c r="CT7" s="749"/>
      <c r="CU7" s="749"/>
      <c r="CV7" s="750"/>
      <c r="CW7" s="748">
        <v>9</v>
      </c>
      <c r="CX7" s="749"/>
      <c r="CY7" s="749"/>
      <c r="CZ7" s="749"/>
      <c r="DA7" s="750"/>
      <c r="DB7" s="748">
        <v>13261</v>
      </c>
      <c r="DC7" s="749"/>
      <c r="DD7" s="749"/>
      <c r="DE7" s="749"/>
      <c r="DF7" s="750"/>
      <c r="DG7" s="748">
        <v>23061</v>
      </c>
      <c r="DH7" s="749"/>
      <c r="DI7" s="749"/>
      <c r="DJ7" s="749"/>
      <c r="DK7" s="750"/>
      <c r="DL7" s="748" t="s">
        <v>463</v>
      </c>
      <c r="DM7" s="749"/>
      <c r="DN7" s="749"/>
      <c r="DO7" s="749"/>
      <c r="DP7" s="750"/>
      <c r="DQ7" s="748">
        <v>21964</v>
      </c>
      <c r="DR7" s="749"/>
      <c r="DS7" s="749"/>
      <c r="DT7" s="749"/>
      <c r="DU7" s="750"/>
      <c r="DV7" s="729"/>
      <c r="DW7" s="730"/>
      <c r="DX7" s="730"/>
      <c r="DY7" s="730"/>
      <c r="DZ7" s="731"/>
      <c r="EA7" s="199"/>
    </row>
    <row r="8" spans="1:131" s="200" customFormat="1" ht="26.25" customHeight="1">
      <c r="A8" s="206">
        <v>2</v>
      </c>
      <c r="B8" s="732" t="s">
        <v>333</v>
      </c>
      <c r="C8" s="733"/>
      <c r="D8" s="733"/>
      <c r="E8" s="733"/>
      <c r="F8" s="733"/>
      <c r="G8" s="733"/>
      <c r="H8" s="733"/>
      <c r="I8" s="733"/>
      <c r="J8" s="733"/>
      <c r="K8" s="733"/>
      <c r="L8" s="733"/>
      <c r="M8" s="733"/>
      <c r="N8" s="733"/>
      <c r="O8" s="733"/>
      <c r="P8" s="734"/>
      <c r="Q8" s="735">
        <v>1033</v>
      </c>
      <c r="R8" s="736"/>
      <c r="S8" s="736"/>
      <c r="T8" s="736"/>
      <c r="U8" s="736"/>
      <c r="V8" s="736">
        <v>175</v>
      </c>
      <c r="W8" s="736"/>
      <c r="X8" s="736"/>
      <c r="Y8" s="736"/>
      <c r="Z8" s="736"/>
      <c r="AA8" s="736">
        <v>858</v>
      </c>
      <c r="AB8" s="736"/>
      <c r="AC8" s="736"/>
      <c r="AD8" s="736"/>
      <c r="AE8" s="737"/>
      <c r="AF8" s="738" t="s">
        <v>136</v>
      </c>
      <c r="AG8" s="739"/>
      <c r="AH8" s="739"/>
      <c r="AI8" s="739"/>
      <c r="AJ8" s="740"/>
      <c r="AK8" s="741" t="s">
        <v>463</v>
      </c>
      <c r="AL8" s="742"/>
      <c r="AM8" s="742"/>
      <c r="AN8" s="742"/>
      <c r="AO8" s="742"/>
      <c r="AP8" s="742">
        <v>168</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519</v>
      </c>
      <c r="BT8" s="746"/>
      <c r="BU8" s="746"/>
      <c r="BV8" s="746"/>
      <c r="BW8" s="746"/>
      <c r="BX8" s="746"/>
      <c r="BY8" s="746"/>
      <c r="BZ8" s="746"/>
      <c r="CA8" s="746"/>
      <c r="CB8" s="746"/>
      <c r="CC8" s="746"/>
      <c r="CD8" s="746"/>
      <c r="CE8" s="746"/>
      <c r="CF8" s="746"/>
      <c r="CG8" s="747"/>
      <c r="CH8" s="758" t="s">
        <v>463</v>
      </c>
      <c r="CI8" s="759"/>
      <c r="CJ8" s="759"/>
      <c r="CK8" s="759"/>
      <c r="CL8" s="760"/>
      <c r="CM8" s="758">
        <v>-349</v>
      </c>
      <c r="CN8" s="759"/>
      <c r="CO8" s="759"/>
      <c r="CP8" s="759"/>
      <c r="CQ8" s="760"/>
      <c r="CR8" s="758">
        <v>5</v>
      </c>
      <c r="CS8" s="759"/>
      <c r="CT8" s="759"/>
      <c r="CU8" s="759"/>
      <c r="CV8" s="760"/>
      <c r="CW8" s="758">
        <v>3</v>
      </c>
      <c r="CX8" s="759"/>
      <c r="CY8" s="759"/>
      <c r="CZ8" s="759"/>
      <c r="DA8" s="760"/>
      <c r="DB8" s="758">
        <v>424</v>
      </c>
      <c r="DC8" s="759"/>
      <c r="DD8" s="759"/>
      <c r="DE8" s="759"/>
      <c r="DF8" s="760"/>
      <c r="DG8" s="758" t="s">
        <v>463</v>
      </c>
      <c r="DH8" s="759"/>
      <c r="DI8" s="759"/>
      <c r="DJ8" s="759"/>
      <c r="DK8" s="760"/>
      <c r="DL8" s="758" t="s">
        <v>463</v>
      </c>
      <c r="DM8" s="759"/>
      <c r="DN8" s="759"/>
      <c r="DO8" s="759"/>
      <c r="DP8" s="760"/>
      <c r="DQ8" s="758" t="s">
        <v>463</v>
      </c>
      <c r="DR8" s="759"/>
      <c r="DS8" s="759"/>
      <c r="DT8" s="759"/>
      <c r="DU8" s="760"/>
      <c r="DV8" s="761"/>
      <c r="DW8" s="762"/>
      <c r="DX8" s="762"/>
      <c r="DY8" s="762"/>
      <c r="DZ8" s="763"/>
      <c r="EA8" s="199"/>
    </row>
    <row r="9" spans="1:131" s="200" customFormat="1" ht="26.25" customHeight="1">
      <c r="A9" s="206">
        <v>3</v>
      </c>
      <c r="B9" s="732" t="s">
        <v>334</v>
      </c>
      <c r="C9" s="733"/>
      <c r="D9" s="733"/>
      <c r="E9" s="733"/>
      <c r="F9" s="733"/>
      <c r="G9" s="733"/>
      <c r="H9" s="733"/>
      <c r="I9" s="733"/>
      <c r="J9" s="733"/>
      <c r="K9" s="733"/>
      <c r="L9" s="733"/>
      <c r="M9" s="733"/>
      <c r="N9" s="733"/>
      <c r="O9" s="733"/>
      <c r="P9" s="734"/>
      <c r="Q9" s="735">
        <v>998</v>
      </c>
      <c r="R9" s="736"/>
      <c r="S9" s="736"/>
      <c r="T9" s="736"/>
      <c r="U9" s="736"/>
      <c r="V9" s="736">
        <v>773</v>
      </c>
      <c r="W9" s="736"/>
      <c r="X9" s="736"/>
      <c r="Y9" s="736"/>
      <c r="Z9" s="736"/>
      <c r="AA9" s="736">
        <v>224</v>
      </c>
      <c r="AB9" s="736"/>
      <c r="AC9" s="736"/>
      <c r="AD9" s="736"/>
      <c r="AE9" s="737"/>
      <c r="AF9" s="738" t="s">
        <v>136</v>
      </c>
      <c r="AG9" s="739"/>
      <c r="AH9" s="739"/>
      <c r="AI9" s="739"/>
      <c r="AJ9" s="740"/>
      <c r="AK9" s="741">
        <v>617</v>
      </c>
      <c r="AL9" s="742"/>
      <c r="AM9" s="742"/>
      <c r="AN9" s="742"/>
      <c r="AO9" s="742"/>
      <c r="AP9" s="742">
        <v>5739</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520</v>
      </c>
      <c r="BT9" s="746"/>
      <c r="BU9" s="746"/>
      <c r="BV9" s="746"/>
      <c r="BW9" s="746"/>
      <c r="BX9" s="746"/>
      <c r="BY9" s="746"/>
      <c r="BZ9" s="746"/>
      <c r="CA9" s="746"/>
      <c r="CB9" s="746"/>
      <c r="CC9" s="746"/>
      <c r="CD9" s="746"/>
      <c r="CE9" s="746"/>
      <c r="CF9" s="746"/>
      <c r="CG9" s="747"/>
      <c r="CH9" s="758">
        <v>-14</v>
      </c>
      <c r="CI9" s="759"/>
      <c r="CJ9" s="759"/>
      <c r="CK9" s="759"/>
      <c r="CL9" s="760"/>
      <c r="CM9" s="758">
        <v>598</v>
      </c>
      <c r="CN9" s="759"/>
      <c r="CO9" s="759"/>
      <c r="CP9" s="759"/>
      <c r="CQ9" s="760"/>
      <c r="CR9" s="758">
        <v>200</v>
      </c>
      <c r="CS9" s="759"/>
      <c r="CT9" s="759"/>
      <c r="CU9" s="759"/>
      <c r="CV9" s="760"/>
      <c r="CW9" s="758" t="s">
        <v>463</v>
      </c>
      <c r="CX9" s="759"/>
      <c r="CY9" s="759"/>
      <c r="CZ9" s="759"/>
      <c r="DA9" s="760"/>
      <c r="DB9" s="758" t="s">
        <v>463</v>
      </c>
      <c r="DC9" s="759"/>
      <c r="DD9" s="759"/>
      <c r="DE9" s="759"/>
      <c r="DF9" s="760"/>
      <c r="DG9" s="758" t="s">
        <v>463</v>
      </c>
      <c r="DH9" s="759"/>
      <c r="DI9" s="759"/>
      <c r="DJ9" s="759"/>
      <c r="DK9" s="760"/>
      <c r="DL9" s="758" t="s">
        <v>463</v>
      </c>
      <c r="DM9" s="759"/>
      <c r="DN9" s="759"/>
      <c r="DO9" s="759"/>
      <c r="DP9" s="760"/>
      <c r="DQ9" s="758" t="s">
        <v>463</v>
      </c>
      <c r="DR9" s="759"/>
      <c r="DS9" s="759"/>
      <c r="DT9" s="759"/>
      <c r="DU9" s="760"/>
      <c r="DV9" s="761"/>
      <c r="DW9" s="762"/>
      <c r="DX9" s="762"/>
      <c r="DY9" s="762"/>
      <c r="DZ9" s="763"/>
      <c r="EA9" s="199"/>
    </row>
    <row r="10" spans="1:131" s="200" customFormat="1" ht="26.25" customHeight="1">
      <c r="A10" s="206">
        <v>4</v>
      </c>
      <c r="B10" s="732" t="s">
        <v>335</v>
      </c>
      <c r="C10" s="733"/>
      <c r="D10" s="733"/>
      <c r="E10" s="733"/>
      <c r="F10" s="733"/>
      <c r="G10" s="733"/>
      <c r="H10" s="733"/>
      <c r="I10" s="733"/>
      <c r="J10" s="733"/>
      <c r="K10" s="733"/>
      <c r="L10" s="733"/>
      <c r="M10" s="733"/>
      <c r="N10" s="733"/>
      <c r="O10" s="733"/>
      <c r="P10" s="734"/>
      <c r="Q10" s="735">
        <v>218</v>
      </c>
      <c r="R10" s="736"/>
      <c r="S10" s="736"/>
      <c r="T10" s="736"/>
      <c r="U10" s="736"/>
      <c r="V10" s="736">
        <v>124</v>
      </c>
      <c r="W10" s="736"/>
      <c r="X10" s="736"/>
      <c r="Y10" s="736"/>
      <c r="Z10" s="736"/>
      <c r="AA10" s="736">
        <v>95</v>
      </c>
      <c r="AB10" s="736"/>
      <c r="AC10" s="736"/>
      <c r="AD10" s="736"/>
      <c r="AE10" s="737"/>
      <c r="AF10" s="738" t="s">
        <v>136</v>
      </c>
      <c r="AG10" s="739"/>
      <c r="AH10" s="739"/>
      <c r="AI10" s="739"/>
      <c r="AJ10" s="740"/>
      <c r="AK10" s="741">
        <v>10</v>
      </c>
      <c r="AL10" s="742"/>
      <c r="AM10" s="742"/>
      <c r="AN10" s="742"/>
      <c r="AO10" s="742"/>
      <c r="AP10" s="742">
        <v>468</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521</v>
      </c>
      <c r="BT10" s="746"/>
      <c r="BU10" s="746"/>
      <c r="BV10" s="746"/>
      <c r="BW10" s="746"/>
      <c r="BX10" s="746"/>
      <c r="BY10" s="746"/>
      <c r="BZ10" s="746"/>
      <c r="CA10" s="746"/>
      <c r="CB10" s="746"/>
      <c r="CC10" s="746"/>
      <c r="CD10" s="746"/>
      <c r="CE10" s="746"/>
      <c r="CF10" s="746"/>
      <c r="CG10" s="747"/>
      <c r="CH10" s="758">
        <v>-10</v>
      </c>
      <c r="CI10" s="759"/>
      <c r="CJ10" s="759"/>
      <c r="CK10" s="759"/>
      <c r="CL10" s="760"/>
      <c r="CM10" s="758">
        <v>289</v>
      </c>
      <c r="CN10" s="759"/>
      <c r="CO10" s="759"/>
      <c r="CP10" s="759"/>
      <c r="CQ10" s="760"/>
      <c r="CR10" s="758">
        <v>132</v>
      </c>
      <c r="CS10" s="759"/>
      <c r="CT10" s="759"/>
      <c r="CU10" s="759"/>
      <c r="CV10" s="760"/>
      <c r="CW10" s="758" t="s">
        <v>463</v>
      </c>
      <c r="CX10" s="759"/>
      <c r="CY10" s="759"/>
      <c r="CZ10" s="759"/>
      <c r="DA10" s="760"/>
      <c r="DB10" s="758" t="s">
        <v>463</v>
      </c>
      <c r="DC10" s="759"/>
      <c r="DD10" s="759"/>
      <c r="DE10" s="759"/>
      <c r="DF10" s="760"/>
      <c r="DG10" s="758" t="s">
        <v>463</v>
      </c>
      <c r="DH10" s="759"/>
      <c r="DI10" s="759"/>
      <c r="DJ10" s="759"/>
      <c r="DK10" s="760"/>
      <c r="DL10" s="758" t="s">
        <v>463</v>
      </c>
      <c r="DM10" s="759"/>
      <c r="DN10" s="759"/>
      <c r="DO10" s="759"/>
      <c r="DP10" s="760"/>
      <c r="DQ10" s="758" t="s">
        <v>463</v>
      </c>
      <c r="DR10" s="759"/>
      <c r="DS10" s="759"/>
      <c r="DT10" s="759"/>
      <c r="DU10" s="760"/>
      <c r="DV10" s="761"/>
      <c r="DW10" s="762"/>
      <c r="DX10" s="762"/>
      <c r="DY10" s="762"/>
      <c r="DZ10" s="763"/>
      <c r="EA10" s="199"/>
    </row>
    <row r="11" spans="1:131" s="200" customFormat="1" ht="26.25" customHeight="1">
      <c r="A11" s="206">
        <v>5</v>
      </c>
      <c r="B11" s="732" t="s">
        <v>336</v>
      </c>
      <c r="C11" s="733"/>
      <c r="D11" s="733"/>
      <c r="E11" s="733"/>
      <c r="F11" s="733"/>
      <c r="G11" s="733"/>
      <c r="H11" s="733"/>
      <c r="I11" s="733"/>
      <c r="J11" s="733"/>
      <c r="K11" s="733"/>
      <c r="L11" s="733"/>
      <c r="M11" s="733"/>
      <c r="N11" s="733"/>
      <c r="O11" s="733"/>
      <c r="P11" s="734"/>
      <c r="Q11" s="735">
        <v>253</v>
      </c>
      <c r="R11" s="736"/>
      <c r="S11" s="736"/>
      <c r="T11" s="736"/>
      <c r="U11" s="736"/>
      <c r="V11" s="736">
        <v>207</v>
      </c>
      <c r="W11" s="736"/>
      <c r="X11" s="736"/>
      <c r="Y11" s="736"/>
      <c r="Z11" s="736"/>
      <c r="AA11" s="736">
        <v>46</v>
      </c>
      <c r="AB11" s="736"/>
      <c r="AC11" s="736"/>
      <c r="AD11" s="736"/>
      <c r="AE11" s="737"/>
      <c r="AF11" s="738" t="s">
        <v>136</v>
      </c>
      <c r="AG11" s="739"/>
      <c r="AH11" s="739"/>
      <c r="AI11" s="739"/>
      <c r="AJ11" s="740"/>
      <c r="AK11" s="741" t="s">
        <v>463</v>
      </c>
      <c r="AL11" s="742"/>
      <c r="AM11" s="742"/>
      <c r="AN11" s="742"/>
      <c r="AO11" s="742"/>
      <c r="AP11" s="742" t="s">
        <v>463</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522</v>
      </c>
      <c r="BT11" s="746"/>
      <c r="BU11" s="746"/>
      <c r="BV11" s="746"/>
      <c r="BW11" s="746"/>
      <c r="BX11" s="746"/>
      <c r="BY11" s="746"/>
      <c r="BZ11" s="746"/>
      <c r="CA11" s="746"/>
      <c r="CB11" s="746"/>
      <c r="CC11" s="746"/>
      <c r="CD11" s="746"/>
      <c r="CE11" s="746"/>
      <c r="CF11" s="746"/>
      <c r="CG11" s="747"/>
      <c r="CH11" s="758">
        <v>-7</v>
      </c>
      <c r="CI11" s="759"/>
      <c r="CJ11" s="759"/>
      <c r="CK11" s="759"/>
      <c r="CL11" s="760"/>
      <c r="CM11" s="758">
        <v>407</v>
      </c>
      <c r="CN11" s="759"/>
      <c r="CO11" s="759"/>
      <c r="CP11" s="759"/>
      <c r="CQ11" s="760"/>
      <c r="CR11" s="758">
        <v>157</v>
      </c>
      <c r="CS11" s="759"/>
      <c r="CT11" s="759"/>
      <c r="CU11" s="759"/>
      <c r="CV11" s="760"/>
      <c r="CW11" s="758">
        <v>33</v>
      </c>
      <c r="CX11" s="759"/>
      <c r="CY11" s="759"/>
      <c r="CZ11" s="759"/>
      <c r="DA11" s="760"/>
      <c r="DB11" s="758" t="s">
        <v>463</v>
      </c>
      <c r="DC11" s="759"/>
      <c r="DD11" s="759"/>
      <c r="DE11" s="759"/>
      <c r="DF11" s="760"/>
      <c r="DG11" s="758" t="s">
        <v>463</v>
      </c>
      <c r="DH11" s="759"/>
      <c r="DI11" s="759"/>
      <c r="DJ11" s="759"/>
      <c r="DK11" s="760"/>
      <c r="DL11" s="758" t="s">
        <v>463</v>
      </c>
      <c r="DM11" s="759"/>
      <c r="DN11" s="759"/>
      <c r="DO11" s="759"/>
      <c r="DP11" s="760"/>
      <c r="DQ11" s="758" t="s">
        <v>463</v>
      </c>
      <c r="DR11" s="759"/>
      <c r="DS11" s="759"/>
      <c r="DT11" s="759"/>
      <c r="DU11" s="760"/>
      <c r="DV11" s="761"/>
      <c r="DW11" s="762"/>
      <c r="DX11" s="762"/>
      <c r="DY11" s="762"/>
      <c r="DZ11" s="763"/>
      <c r="EA11" s="199"/>
    </row>
    <row r="12" spans="1:131" s="200" customFormat="1" ht="26.25" customHeight="1">
      <c r="A12" s="206">
        <v>6</v>
      </c>
      <c r="B12" s="732" t="s">
        <v>337</v>
      </c>
      <c r="C12" s="733"/>
      <c r="D12" s="733"/>
      <c r="E12" s="733"/>
      <c r="F12" s="733"/>
      <c r="G12" s="733"/>
      <c r="H12" s="733"/>
      <c r="I12" s="733"/>
      <c r="J12" s="733"/>
      <c r="K12" s="733"/>
      <c r="L12" s="733"/>
      <c r="M12" s="733"/>
      <c r="N12" s="733"/>
      <c r="O12" s="733"/>
      <c r="P12" s="734"/>
      <c r="Q12" s="735">
        <v>212</v>
      </c>
      <c r="R12" s="736"/>
      <c r="S12" s="736"/>
      <c r="T12" s="736"/>
      <c r="U12" s="736"/>
      <c r="V12" s="736">
        <v>180</v>
      </c>
      <c r="W12" s="736"/>
      <c r="X12" s="736"/>
      <c r="Y12" s="736"/>
      <c r="Z12" s="736"/>
      <c r="AA12" s="736">
        <v>32</v>
      </c>
      <c r="AB12" s="736"/>
      <c r="AC12" s="736"/>
      <c r="AD12" s="736"/>
      <c r="AE12" s="737"/>
      <c r="AF12" s="738">
        <v>32</v>
      </c>
      <c r="AG12" s="739"/>
      <c r="AH12" s="739"/>
      <c r="AI12" s="739"/>
      <c r="AJ12" s="740"/>
      <c r="AK12" s="741" t="s">
        <v>463</v>
      </c>
      <c r="AL12" s="742"/>
      <c r="AM12" s="742"/>
      <c r="AN12" s="742"/>
      <c r="AO12" s="742"/>
      <c r="AP12" s="742" t="s">
        <v>463</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523</v>
      </c>
      <c r="BT12" s="746"/>
      <c r="BU12" s="746"/>
      <c r="BV12" s="746"/>
      <c r="BW12" s="746"/>
      <c r="BX12" s="746"/>
      <c r="BY12" s="746"/>
      <c r="BZ12" s="746"/>
      <c r="CA12" s="746"/>
      <c r="CB12" s="746"/>
      <c r="CC12" s="746"/>
      <c r="CD12" s="746"/>
      <c r="CE12" s="746"/>
      <c r="CF12" s="746"/>
      <c r="CG12" s="747"/>
      <c r="CH12" s="758" t="s">
        <v>463</v>
      </c>
      <c r="CI12" s="759"/>
      <c r="CJ12" s="759"/>
      <c r="CK12" s="759"/>
      <c r="CL12" s="760"/>
      <c r="CM12" s="758">
        <v>10</v>
      </c>
      <c r="CN12" s="759"/>
      <c r="CO12" s="759"/>
      <c r="CP12" s="759"/>
      <c r="CQ12" s="760"/>
      <c r="CR12" s="758">
        <v>5</v>
      </c>
      <c r="CS12" s="759"/>
      <c r="CT12" s="759"/>
      <c r="CU12" s="759"/>
      <c r="CV12" s="760"/>
      <c r="CW12" s="758" t="s">
        <v>463</v>
      </c>
      <c r="CX12" s="759"/>
      <c r="CY12" s="759"/>
      <c r="CZ12" s="759"/>
      <c r="DA12" s="760"/>
      <c r="DB12" s="758" t="s">
        <v>463</v>
      </c>
      <c r="DC12" s="759"/>
      <c r="DD12" s="759"/>
      <c r="DE12" s="759"/>
      <c r="DF12" s="760"/>
      <c r="DG12" s="758" t="s">
        <v>463</v>
      </c>
      <c r="DH12" s="759"/>
      <c r="DI12" s="759"/>
      <c r="DJ12" s="759"/>
      <c r="DK12" s="760"/>
      <c r="DL12" s="758" t="s">
        <v>463</v>
      </c>
      <c r="DM12" s="759"/>
      <c r="DN12" s="759"/>
      <c r="DO12" s="759"/>
      <c r="DP12" s="760"/>
      <c r="DQ12" s="758" t="s">
        <v>463</v>
      </c>
      <c r="DR12" s="759"/>
      <c r="DS12" s="759"/>
      <c r="DT12" s="759"/>
      <c r="DU12" s="760"/>
      <c r="DV12" s="761"/>
      <c r="DW12" s="762"/>
      <c r="DX12" s="762"/>
      <c r="DY12" s="762"/>
      <c r="DZ12" s="763"/>
      <c r="EA12" s="199"/>
    </row>
    <row r="13" spans="1:131" s="200" customFormat="1" ht="26.25" customHeight="1">
      <c r="A13" s="206">
        <v>7</v>
      </c>
      <c r="B13" s="732" t="s">
        <v>338</v>
      </c>
      <c r="C13" s="733"/>
      <c r="D13" s="733"/>
      <c r="E13" s="733"/>
      <c r="F13" s="733"/>
      <c r="G13" s="733"/>
      <c r="H13" s="733"/>
      <c r="I13" s="733"/>
      <c r="J13" s="733"/>
      <c r="K13" s="733"/>
      <c r="L13" s="733"/>
      <c r="M13" s="733"/>
      <c r="N13" s="733"/>
      <c r="O13" s="733"/>
      <c r="P13" s="734"/>
      <c r="Q13" s="735">
        <v>3050</v>
      </c>
      <c r="R13" s="736"/>
      <c r="S13" s="736"/>
      <c r="T13" s="736"/>
      <c r="U13" s="736"/>
      <c r="V13" s="736">
        <v>741</v>
      </c>
      <c r="W13" s="736"/>
      <c r="X13" s="736"/>
      <c r="Y13" s="736"/>
      <c r="Z13" s="736"/>
      <c r="AA13" s="736">
        <v>2309</v>
      </c>
      <c r="AB13" s="736"/>
      <c r="AC13" s="736"/>
      <c r="AD13" s="736"/>
      <c r="AE13" s="737"/>
      <c r="AF13" s="738" t="s">
        <v>136</v>
      </c>
      <c r="AG13" s="739"/>
      <c r="AH13" s="739"/>
      <c r="AI13" s="739"/>
      <c r="AJ13" s="740"/>
      <c r="AK13" s="741" t="s">
        <v>463</v>
      </c>
      <c r="AL13" s="742"/>
      <c r="AM13" s="742"/>
      <c r="AN13" s="742"/>
      <c r="AO13" s="742"/>
      <c r="AP13" s="742" t="s">
        <v>463</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524</v>
      </c>
      <c r="BT13" s="746"/>
      <c r="BU13" s="746"/>
      <c r="BV13" s="746"/>
      <c r="BW13" s="746"/>
      <c r="BX13" s="746"/>
      <c r="BY13" s="746"/>
      <c r="BZ13" s="746"/>
      <c r="CA13" s="746"/>
      <c r="CB13" s="746"/>
      <c r="CC13" s="746"/>
      <c r="CD13" s="746"/>
      <c r="CE13" s="746"/>
      <c r="CF13" s="746"/>
      <c r="CG13" s="747"/>
      <c r="CH13" s="758">
        <v>-1</v>
      </c>
      <c r="CI13" s="759"/>
      <c r="CJ13" s="759"/>
      <c r="CK13" s="759"/>
      <c r="CL13" s="760"/>
      <c r="CM13" s="758">
        <v>58</v>
      </c>
      <c r="CN13" s="759"/>
      <c r="CO13" s="759"/>
      <c r="CP13" s="759"/>
      <c r="CQ13" s="760"/>
      <c r="CR13" s="758">
        <v>26</v>
      </c>
      <c r="CS13" s="759"/>
      <c r="CT13" s="759"/>
      <c r="CU13" s="759"/>
      <c r="CV13" s="760"/>
      <c r="CW13" s="758" t="s">
        <v>463</v>
      </c>
      <c r="CX13" s="759"/>
      <c r="CY13" s="759"/>
      <c r="CZ13" s="759"/>
      <c r="DA13" s="760"/>
      <c r="DB13" s="758" t="s">
        <v>463</v>
      </c>
      <c r="DC13" s="759"/>
      <c r="DD13" s="759"/>
      <c r="DE13" s="759"/>
      <c r="DF13" s="760"/>
      <c r="DG13" s="758" t="s">
        <v>463</v>
      </c>
      <c r="DH13" s="759"/>
      <c r="DI13" s="759"/>
      <c r="DJ13" s="759"/>
      <c r="DK13" s="760"/>
      <c r="DL13" s="758" t="s">
        <v>463</v>
      </c>
      <c r="DM13" s="759"/>
      <c r="DN13" s="759"/>
      <c r="DO13" s="759"/>
      <c r="DP13" s="760"/>
      <c r="DQ13" s="758" t="s">
        <v>463</v>
      </c>
      <c r="DR13" s="759"/>
      <c r="DS13" s="759"/>
      <c r="DT13" s="759"/>
      <c r="DU13" s="760"/>
      <c r="DV13" s="761"/>
      <c r="DW13" s="762"/>
      <c r="DX13" s="762"/>
      <c r="DY13" s="762"/>
      <c r="DZ13" s="763"/>
      <c r="EA13" s="199"/>
    </row>
    <row r="14" spans="1:131" s="200" customFormat="1" ht="26.25" customHeight="1">
      <c r="A14" s="206">
        <v>8</v>
      </c>
      <c r="B14" s="732" t="s">
        <v>339</v>
      </c>
      <c r="C14" s="733"/>
      <c r="D14" s="733"/>
      <c r="E14" s="733"/>
      <c r="F14" s="733"/>
      <c r="G14" s="733"/>
      <c r="H14" s="733"/>
      <c r="I14" s="733"/>
      <c r="J14" s="733"/>
      <c r="K14" s="733"/>
      <c r="L14" s="733"/>
      <c r="M14" s="733"/>
      <c r="N14" s="733"/>
      <c r="O14" s="733"/>
      <c r="P14" s="734"/>
      <c r="Q14" s="735">
        <v>1443</v>
      </c>
      <c r="R14" s="736"/>
      <c r="S14" s="736"/>
      <c r="T14" s="736"/>
      <c r="U14" s="736"/>
      <c r="V14" s="736">
        <v>1443</v>
      </c>
      <c r="W14" s="736"/>
      <c r="X14" s="736"/>
      <c r="Y14" s="736"/>
      <c r="Z14" s="736"/>
      <c r="AA14" s="736" t="s">
        <v>463</v>
      </c>
      <c r="AB14" s="736"/>
      <c r="AC14" s="736"/>
      <c r="AD14" s="736"/>
      <c r="AE14" s="737"/>
      <c r="AF14" s="738" t="s">
        <v>136</v>
      </c>
      <c r="AG14" s="739"/>
      <c r="AH14" s="739"/>
      <c r="AI14" s="739"/>
      <c r="AJ14" s="740"/>
      <c r="AK14" s="741" t="s">
        <v>463</v>
      </c>
      <c r="AL14" s="742"/>
      <c r="AM14" s="742"/>
      <c r="AN14" s="742"/>
      <c r="AO14" s="742"/>
      <c r="AP14" s="742" t="s">
        <v>463</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525</v>
      </c>
      <c r="BT14" s="746"/>
      <c r="BU14" s="746"/>
      <c r="BV14" s="746"/>
      <c r="BW14" s="746"/>
      <c r="BX14" s="746"/>
      <c r="BY14" s="746"/>
      <c r="BZ14" s="746"/>
      <c r="CA14" s="746"/>
      <c r="CB14" s="746"/>
      <c r="CC14" s="746"/>
      <c r="CD14" s="746"/>
      <c r="CE14" s="746"/>
      <c r="CF14" s="746"/>
      <c r="CG14" s="747"/>
      <c r="CH14" s="758" t="s">
        <v>463</v>
      </c>
      <c r="CI14" s="759"/>
      <c r="CJ14" s="759"/>
      <c r="CK14" s="759"/>
      <c r="CL14" s="760"/>
      <c r="CM14" s="758">
        <v>160</v>
      </c>
      <c r="CN14" s="759"/>
      <c r="CO14" s="759"/>
      <c r="CP14" s="759"/>
      <c r="CQ14" s="760"/>
      <c r="CR14" s="758">
        <v>9</v>
      </c>
      <c r="CS14" s="759"/>
      <c r="CT14" s="759"/>
      <c r="CU14" s="759"/>
      <c r="CV14" s="760"/>
      <c r="CW14" s="758">
        <v>8</v>
      </c>
      <c r="CX14" s="759"/>
      <c r="CY14" s="759"/>
      <c r="CZ14" s="759"/>
      <c r="DA14" s="760"/>
      <c r="DB14" s="758" t="s">
        <v>463</v>
      </c>
      <c r="DC14" s="759"/>
      <c r="DD14" s="759"/>
      <c r="DE14" s="759"/>
      <c r="DF14" s="760"/>
      <c r="DG14" s="758" t="s">
        <v>463</v>
      </c>
      <c r="DH14" s="759"/>
      <c r="DI14" s="759"/>
      <c r="DJ14" s="759"/>
      <c r="DK14" s="760"/>
      <c r="DL14" s="758" t="s">
        <v>463</v>
      </c>
      <c r="DM14" s="759"/>
      <c r="DN14" s="759"/>
      <c r="DO14" s="759"/>
      <c r="DP14" s="760"/>
      <c r="DQ14" s="758" t="s">
        <v>463</v>
      </c>
      <c r="DR14" s="759"/>
      <c r="DS14" s="759"/>
      <c r="DT14" s="759"/>
      <c r="DU14" s="760"/>
      <c r="DV14" s="761"/>
      <c r="DW14" s="762"/>
      <c r="DX14" s="762"/>
      <c r="DY14" s="762"/>
      <c r="DZ14" s="763"/>
      <c r="EA14" s="199"/>
    </row>
    <row r="15" spans="1:131" s="200" customFormat="1" ht="26.25" customHeight="1">
      <c r="A15" s="206">
        <v>9</v>
      </c>
      <c r="B15" s="732" t="s">
        <v>340</v>
      </c>
      <c r="C15" s="733"/>
      <c r="D15" s="733"/>
      <c r="E15" s="733"/>
      <c r="F15" s="733"/>
      <c r="G15" s="733"/>
      <c r="H15" s="733"/>
      <c r="I15" s="733"/>
      <c r="J15" s="733"/>
      <c r="K15" s="733"/>
      <c r="L15" s="733"/>
      <c r="M15" s="733"/>
      <c r="N15" s="733"/>
      <c r="O15" s="733"/>
      <c r="P15" s="734"/>
      <c r="Q15" s="735">
        <v>776</v>
      </c>
      <c r="R15" s="736"/>
      <c r="S15" s="736"/>
      <c r="T15" s="736"/>
      <c r="U15" s="736"/>
      <c r="V15" s="736">
        <v>775</v>
      </c>
      <c r="W15" s="736"/>
      <c r="X15" s="736"/>
      <c r="Y15" s="736"/>
      <c r="Z15" s="736"/>
      <c r="AA15" s="736">
        <v>1</v>
      </c>
      <c r="AB15" s="736"/>
      <c r="AC15" s="736"/>
      <c r="AD15" s="736"/>
      <c r="AE15" s="737"/>
      <c r="AF15" s="738">
        <v>1</v>
      </c>
      <c r="AG15" s="739"/>
      <c r="AH15" s="739"/>
      <c r="AI15" s="739"/>
      <c r="AJ15" s="740"/>
      <c r="AK15" s="741" t="s">
        <v>463</v>
      </c>
      <c r="AL15" s="742"/>
      <c r="AM15" s="742"/>
      <c r="AN15" s="742"/>
      <c r="AO15" s="742"/>
      <c r="AP15" s="742">
        <v>759</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526</v>
      </c>
      <c r="BT15" s="746"/>
      <c r="BU15" s="746"/>
      <c r="BV15" s="746"/>
      <c r="BW15" s="746"/>
      <c r="BX15" s="746"/>
      <c r="BY15" s="746"/>
      <c r="BZ15" s="746"/>
      <c r="CA15" s="746"/>
      <c r="CB15" s="746"/>
      <c r="CC15" s="746"/>
      <c r="CD15" s="746"/>
      <c r="CE15" s="746"/>
      <c r="CF15" s="746"/>
      <c r="CG15" s="747"/>
      <c r="CH15" s="758">
        <v>19</v>
      </c>
      <c r="CI15" s="759"/>
      <c r="CJ15" s="759"/>
      <c r="CK15" s="759"/>
      <c r="CL15" s="760"/>
      <c r="CM15" s="758">
        <v>1074</v>
      </c>
      <c r="CN15" s="759"/>
      <c r="CO15" s="759"/>
      <c r="CP15" s="759"/>
      <c r="CQ15" s="760"/>
      <c r="CR15" s="758">
        <v>5</v>
      </c>
      <c r="CS15" s="759"/>
      <c r="CT15" s="759"/>
      <c r="CU15" s="759"/>
      <c r="CV15" s="760"/>
      <c r="CW15" s="758">
        <v>269</v>
      </c>
      <c r="CX15" s="759"/>
      <c r="CY15" s="759"/>
      <c r="CZ15" s="759"/>
      <c r="DA15" s="760"/>
      <c r="DB15" s="758">
        <v>8300</v>
      </c>
      <c r="DC15" s="759"/>
      <c r="DD15" s="759"/>
      <c r="DE15" s="759"/>
      <c r="DF15" s="760"/>
      <c r="DG15" s="758" t="s">
        <v>463</v>
      </c>
      <c r="DH15" s="759"/>
      <c r="DI15" s="759"/>
      <c r="DJ15" s="759"/>
      <c r="DK15" s="760"/>
      <c r="DL15" s="758" t="s">
        <v>463</v>
      </c>
      <c r="DM15" s="759"/>
      <c r="DN15" s="759"/>
      <c r="DO15" s="759"/>
      <c r="DP15" s="760"/>
      <c r="DQ15" s="758" t="s">
        <v>463</v>
      </c>
      <c r="DR15" s="759"/>
      <c r="DS15" s="759"/>
      <c r="DT15" s="759"/>
      <c r="DU15" s="760"/>
      <c r="DV15" s="761"/>
      <c r="DW15" s="762"/>
      <c r="DX15" s="762"/>
      <c r="DY15" s="762"/>
      <c r="DZ15" s="763"/>
      <c r="EA15" s="199"/>
    </row>
    <row r="16" spans="1:131" s="200" customFormat="1" ht="26.25" customHeight="1">
      <c r="A16" s="206">
        <v>10</v>
      </c>
      <c r="B16" s="732" t="s">
        <v>341</v>
      </c>
      <c r="C16" s="733"/>
      <c r="D16" s="733"/>
      <c r="E16" s="733"/>
      <c r="F16" s="733"/>
      <c r="G16" s="733"/>
      <c r="H16" s="733"/>
      <c r="I16" s="733"/>
      <c r="J16" s="733"/>
      <c r="K16" s="733"/>
      <c r="L16" s="733"/>
      <c r="M16" s="733"/>
      <c r="N16" s="733"/>
      <c r="O16" s="733"/>
      <c r="P16" s="734"/>
      <c r="Q16" s="735">
        <v>106593</v>
      </c>
      <c r="R16" s="736"/>
      <c r="S16" s="736"/>
      <c r="T16" s="736"/>
      <c r="U16" s="736"/>
      <c r="V16" s="736">
        <v>106593</v>
      </c>
      <c r="W16" s="736"/>
      <c r="X16" s="736"/>
      <c r="Y16" s="736"/>
      <c r="Z16" s="736"/>
      <c r="AA16" s="736" t="s">
        <v>463</v>
      </c>
      <c r="AB16" s="736"/>
      <c r="AC16" s="736"/>
      <c r="AD16" s="736"/>
      <c r="AE16" s="737"/>
      <c r="AF16" s="738" t="s">
        <v>136</v>
      </c>
      <c r="AG16" s="739"/>
      <c r="AH16" s="739"/>
      <c r="AI16" s="739"/>
      <c r="AJ16" s="740"/>
      <c r="AK16" s="741">
        <v>73929</v>
      </c>
      <c r="AL16" s="742"/>
      <c r="AM16" s="742"/>
      <c r="AN16" s="742"/>
      <c r="AO16" s="742"/>
      <c r="AP16" s="742" t="s">
        <v>463</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527</v>
      </c>
      <c r="BT16" s="746"/>
      <c r="BU16" s="746"/>
      <c r="BV16" s="746"/>
      <c r="BW16" s="746"/>
      <c r="BX16" s="746"/>
      <c r="BY16" s="746"/>
      <c r="BZ16" s="746"/>
      <c r="CA16" s="746"/>
      <c r="CB16" s="746"/>
      <c r="CC16" s="746"/>
      <c r="CD16" s="746"/>
      <c r="CE16" s="746"/>
      <c r="CF16" s="746"/>
      <c r="CG16" s="747"/>
      <c r="CH16" s="758">
        <v>-1</v>
      </c>
      <c r="CI16" s="759"/>
      <c r="CJ16" s="759"/>
      <c r="CK16" s="759"/>
      <c r="CL16" s="760"/>
      <c r="CM16" s="758">
        <v>9</v>
      </c>
      <c r="CN16" s="759"/>
      <c r="CO16" s="759"/>
      <c r="CP16" s="759"/>
      <c r="CQ16" s="760"/>
      <c r="CR16" s="758">
        <v>3</v>
      </c>
      <c r="CS16" s="759"/>
      <c r="CT16" s="759"/>
      <c r="CU16" s="759"/>
      <c r="CV16" s="760"/>
      <c r="CW16" s="758" t="s">
        <v>463</v>
      </c>
      <c r="CX16" s="759"/>
      <c r="CY16" s="759"/>
      <c r="CZ16" s="759"/>
      <c r="DA16" s="760"/>
      <c r="DB16" s="758" t="s">
        <v>463</v>
      </c>
      <c r="DC16" s="759"/>
      <c r="DD16" s="759"/>
      <c r="DE16" s="759"/>
      <c r="DF16" s="760"/>
      <c r="DG16" s="758" t="s">
        <v>463</v>
      </c>
      <c r="DH16" s="759"/>
      <c r="DI16" s="759"/>
      <c r="DJ16" s="759"/>
      <c r="DK16" s="760"/>
      <c r="DL16" s="758" t="s">
        <v>463</v>
      </c>
      <c r="DM16" s="759"/>
      <c r="DN16" s="759"/>
      <c r="DO16" s="759"/>
      <c r="DP16" s="760"/>
      <c r="DQ16" s="758" t="s">
        <v>463</v>
      </c>
      <c r="DR16" s="759"/>
      <c r="DS16" s="759"/>
      <c r="DT16" s="759"/>
      <c r="DU16" s="760"/>
      <c r="DV16" s="761"/>
      <c r="DW16" s="762"/>
      <c r="DX16" s="762"/>
      <c r="DY16" s="762"/>
      <c r="DZ16" s="763"/>
      <c r="EA16" s="199"/>
    </row>
    <row r="17" spans="1:131" s="200" customFormat="1" ht="26.25" customHeight="1">
      <c r="A17" s="206">
        <v>11</v>
      </c>
      <c r="B17" s="732"/>
      <c r="C17" s="733"/>
      <c r="D17" s="733"/>
      <c r="E17" s="733"/>
      <c r="F17" s="733"/>
      <c r="G17" s="733"/>
      <c r="H17" s="733"/>
      <c r="I17" s="733"/>
      <c r="J17" s="733"/>
      <c r="K17" s="733"/>
      <c r="L17" s="733"/>
      <c r="M17" s="733"/>
      <c r="N17" s="733"/>
      <c r="O17" s="733"/>
      <c r="P17" s="734"/>
      <c r="Q17" s="735"/>
      <c r="R17" s="736"/>
      <c r="S17" s="736"/>
      <c r="T17" s="736"/>
      <c r="U17" s="736"/>
      <c r="V17" s="736"/>
      <c r="W17" s="736"/>
      <c r="X17" s="736"/>
      <c r="Y17" s="736"/>
      <c r="Z17" s="736"/>
      <c r="AA17" s="736"/>
      <c r="AB17" s="736"/>
      <c r="AC17" s="736"/>
      <c r="AD17" s="736"/>
      <c r="AE17" s="737"/>
      <c r="AF17" s="738"/>
      <c r="AG17" s="739"/>
      <c r="AH17" s="739"/>
      <c r="AI17" s="739"/>
      <c r="AJ17" s="740"/>
      <c r="AK17" s="741"/>
      <c r="AL17" s="742"/>
      <c r="AM17" s="742"/>
      <c r="AN17" s="742"/>
      <c r="AO17" s="742"/>
      <c r="AP17" s="742"/>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528</v>
      </c>
      <c r="BT17" s="746"/>
      <c r="BU17" s="746"/>
      <c r="BV17" s="746"/>
      <c r="BW17" s="746"/>
      <c r="BX17" s="746"/>
      <c r="BY17" s="746"/>
      <c r="BZ17" s="746"/>
      <c r="CA17" s="746"/>
      <c r="CB17" s="746"/>
      <c r="CC17" s="746"/>
      <c r="CD17" s="746"/>
      <c r="CE17" s="746"/>
      <c r="CF17" s="746"/>
      <c r="CG17" s="747"/>
      <c r="CH17" s="758">
        <v>-15</v>
      </c>
      <c r="CI17" s="759"/>
      <c r="CJ17" s="759"/>
      <c r="CK17" s="759"/>
      <c r="CL17" s="760"/>
      <c r="CM17" s="758">
        <v>75</v>
      </c>
      <c r="CN17" s="759"/>
      <c r="CO17" s="759"/>
      <c r="CP17" s="759"/>
      <c r="CQ17" s="760"/>
      <c r="CR17" s="758">
        <v>20</v>
      </c>
      <c r="CS17" s="759"/>
      <c r="CT17" s="759"/>
      <c r="CU17" s="759"/>
      <c r="CV17" s="760"/>
      <c r="CW17" s="758" t="s">
        <v>463</v>
      </c>
      <c r="CX17" s="759"/>
      <c r="CY17" s="759"/>
      <c r="CZ17" s="759"/>
      <c r="DA17" s="760"/>
      <c r="DB17" s="758" t="s">
        <v>463</v>
      </c>
      <c r="DC17" s="759"/>
      <c r="DD17" s="759"/>
      <c r="DE17" s="759"/>
      <c r="DF17" s="760"/>
      <c r="DG17" s="758" t="s">
        <v>463</v>
      </c>
      <c r="DH17" s="759"/>
      <c r="DI17" s="759"/>
      <c r="DJ17" s="759"/>
      <c r="DK17" s="760"/>
      <c r="DL17" s="758" t="s">
        <v>463</v>
      </c>
      <c r="DM17" s="759"/>
      <c r="DN17" s="759"/>
      <c r="DO17" s="759"/>
      <c r="DP17" s="760"/>
      <c r="DQ17" s="758" t="s">
        <v>463</v>
      </c>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t="s">
        <v>546</v>
      </c>
      <c r="BS18" s="745" t="s">
        <v>529</v>
      </c>
      <c r="BT18" s="746"/>
      <c r="BU18" s="746"/>
      <c r="BV18" s="746"/>
      <c r="BW18" s="746"/>
      <c r="BX18" s="746"/>
      <c r="BY18" s="746"/>
      <c r="BZ18" s="746"/>
      <c r="CA18" s="746"/>
      <c r="CB18" s="746"/>
      <c r="CC18" s="746"/>
      <c r="CD18" s="746"/>
      <c r="CE18" s="746"/>
      <c r="CF18" s="746"/>
      <c r="CG18" s="747"/>
      <c r="CH18" s="758">
        <v>-3</v>
      </c>
      <c r="CI18" s="759"/>
      <c r="CJ18" s="759"/>
      <c r="CK18" s="759"/>
      <c r="CL18" s="760"/>
      <c r="CM18" s="758">
        <v>163</v>
      </c>
      <c r="CN18" s="759"/>
      <c r="CO18" s="759"/>
      <c r="CP18" s="759"/>
      <c r="CQ18" s="760"/>
      <c r="CR18" s="758">
        <v>1</v>
      </c>
      <c r="CS18" s="759"/>
      <c r="CT18" s="759"/>
      <c r="CU18" s="759"/>
      <c r="CV18" s="760"/>
      <c r="CW18" s="758">
        <v>34</v>
      </c>
      <c r="CX18" s="759"/>
      <c r="CY18" s="759"/>
      <c r="CZ18" s="759"/>
      <c r="DA18" s="760"/>
      <c r="DB18" s="758">
        <v>218</v>
      </c>
      <c r="DC18" s="759"/>
      <c r="DD18" s="759"/>
      <c r="DE18" s="759"/>
      <c r="DF18" s="760"/>
      <c r="DG18" s="758" t="s">
        <v>463</v>
      </c>
      <c r="DH18" s="759"/>
      <c r="DI18" s="759"/>
      <c r="DJ18" s="759"/>
      <c r="DK18" s="760"/>
      <c r="DL18" s="758">
        <v>15</v>
      </c>
      <c r="DM18" s="759"/>
      <c r="DN18" s="759"/>
      <c r="DO18" s="759"/>
      <c r="DP18" s="760"/>
      <c r="DQ18" s="758">
        <v>13</v>
      </c>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530</v>
      </c>
      <c r="BT19" s="746"/>
      <c r="BU19" s="746"/>
      <c r="BV19" s="746"/>
      <c r="BW19" s="746"/>
      <c r="BX19" s="746"/>
      <c r="BY19" s="746"/>
      <c r="BZ19" s="746"/>
      <c r="CA19" s="746"/>
      <c r="CB19" s="746"/>
      <c r="CC19" s="746"/>
      <c r="CD19" s="746"/>
      <c r="CE19" s="746"/>
      <c r="CF19" s="746"/>
      <c r="CG19" s="747"/>
      <c r="CH19" s="758">
        <v>-1</v>
      </c>
      <c r="CI19" s="759"/>
      <c r="CJ19" s="759"/>
      <c r="CK19" s="759"/>
      <c r="CL19" s="760"/>
      <c r="CM19" s="758">
        <v>93</v>
      </c>
      <c r="CN19" s="759"/>
      <c r="CO19" s="759"/>
      <c r="CP19" s="759"/>
      <c r="CQ19" s="760"/>
      <c r="CR19" s="758">
        <v>15</v>
      </c>
      <c r="CS19" s="759"/>
      <c r="CT19" s="759"/>
      <c r="CU19" s="759"/>
      <c r="CV19" s="760"/>
      <c r="CW19" s="758" t="s">
        <v>463</v>
      </c>
      <c r="CX19" s="759"/>
      <c r="CY19" s="759"/>
      <c r="CZ19" s="759"/>
      <c r="DA19" s="760"/>
      <c r="DB19" s="758" t="s">
        <v>463</v>
      </c>
      <c r="DC19" s="759"/>
      <c r="DD19" s="759"/>
      <c r="DE19" s="759"/>
      <c r="DF19" s="760"/>
      <c r="DG19" s="758" t="s">
        <v>463</v>
      </c>
      <c r="DH19" s="759"/>
      <c r="DI19" s="759"/>
      <c r="DJ19" s="759"/>
      <c r="DK19" s="760"/>
      <c r="DL19" s="758" t="s">
        <v>463</v>
      </c>
      <c r="DM19" s="759"/>
      <c r="DN19" s="759"/>
      <c r="DO19" s="759"/>
      <c r="DP19" s="760"/>
      <c r="DQ19" s="758" t="s">
        <v>463</v>
      </c>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t="s">
        <v>546</v>
      </c>
      <c r="BS20" s="745" t="s">
        <v>531</v>
      </c>
      <c r="BT20" s="746"/>
      <c r="BU20" s="746"/>
      <c r="BV20" s="746"/>
      <c r="BW20" s="746"/>
      <c r="BX20" s="746"/>
      <c r="BY20" s="746"/>
      <c r="BZ20" s="746"/>
      <c r="CA20" s="746"/>
      <c r="CB20" s="746"/>
      <c r="CC20" s="746"/>
      <c r="CD20" s="746"/>
      <c r="CE20" s="746"/>
      <c r="CF20" s="746"/>
      <c r="CG20" s="747"/>
      <c r="CH20" s="758">
        <v>-4</v>
      </c>
      <c r="CI20" s="759"/>
      <c r="CJ20" s="759"/>
      <c r="CK20" s="759"/>
      <c r="CL20" s="760"/>
      <c r="CM20" s="758">
        <v>77</v>
      </c>
      <c r="CN20" s="759"/>
      <c r="CO20" s="759"/>
      <c r="CP20" s="759"/>
      <c r="CQ20" s="760"/>
      <c r="CR20" s="758">
        <v>10</v>
      </c>
      <c r="CS20" s="759"/>
      <c r="CT20" s="759"/>
      <c r="CU20" s="759"/>
      <c r="CV20" s="760"/>
      <c r="CW20" s="758">
        <v>33</v>
      </c>
      <c r="CX20" s="759"/>
      <c r="CY20" s="759"/>
      <c r="CZ20" s="759"/>
      <c r="DA20" s="760"/>
      <c r="DB20" s="758">
        <v>9543</v>
      </c>
      <c r="DC20" s="759"/>
      <c r="DD20" s="759"/>
      <c r="DE20" s="759"/>
      <c r="DF20" s="760"/>
      <c r="DG20" s="758" t="s">
        <v>463</v>
      </c>
      <c r="DH20" s="759"/>
      <c r="DI20" s="759"/>
      <c r="DJ20" s="759"/>
      <c r="DK20" s="760"/>
      <c r="DL20" s="758">
        <v>3506</v>
      </c>
      <c r="DM20" s="759"/>
      <c r="DN20" s="759"/>
      <c r="DO20" s="759"/>
      <c r="DP20" s="760"/>
      <c r="DQ20" s="758">
        <v>3155</v>
      </c>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45" t="s">
        <v>532</v>
      </c>
      <c r="BT21" s="746"/>
      <c r="BU21" s="746"/>
      <c r="BV21" s="746"/>
      <c r="BW21" s="746"/>
      <c r="BX21" s="746"/>
      <c r="BY21" s="746"/>
      <c r="BZ21" s="746"/>
      <c r="CA21" s="746"/>
      <c r="CB21" s="746"/>
      <c r="CC21" s="746"/>
      <c r="CD21" s="746"/>
      <c r="CE21" s="746"/>
      <c r="CF21" s="746"/>
      <c r="CG21" s="747"/>
      <c r="CH21" s="758">
        <v>-3</v>
      </c>
      <c r="CI21" s="759"/>
      <c r="CJ21" s="759"/>
      <c r="CK21" s="759"/>
      <c r="CL21" s="760"/>
      <c r="CM21" s="758">
        <v>1365</v>
      </c>
      <c r="CN21" s="759"/>
      <c r="CO21" s="759"/>
      <c r="CP21" s="759"/>
      <c r="CQ21" s="760"/>
      <c r="CR21" s="758">
        <v>931</v>
      </c>
      <c r="CS21" s="759"/>
      <c r="CT21" s="759"/>
      <c r="CU21" s="759"/>
      <c r="CV21" s="760"/>
      <c r="CW21" s="758" t="s">
        <v>463</v>
      </c>
      <c r="CX21" s="759"/>
      <c r="CY21" s="759"/>
      <c r="CZ21" s="759"/>
      <c r="DA21" s="760"/>
      <c r="DB21" s="758" t="s">
        <v>463</v>
      </c>
      <c r="DC21" s="759"/>
      <c r="DD21" s="759"/>
      <c r="DE21" s="759"/>
      <c r="DF21" s="760"/>
      <c r="DG21" s="758" t="s">
        <v>463</v>
      </c>
      <c r="DH21" s="759"/>
      <c r="DI21" s="759"/>
      <c r="DJ21" s="759"/>
      <c r="DK21" s="760"/>
      <c r="DL21" s="758" t="s">
        <v>463</v>
      </c>
      <c r="DM21" s="759"/>
      <c r="DN21" s="759"/>
      <c r="DO21" s="759"/>
      <c r="DP21" s="760"/>
      <c r="DQ21" s="758" t="s">
        <v>463</v>
      </c>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342</v>
      </c>
      <c r="BA22" s="789"/>
      <c r="BB22" s="789"/>
      <c r="BC22" s="789"/>
      <c r="BD22" s="790"/>
      <c r="BE22" s="198"/>
      <c r="BF22" s="198"/>
      <c r="BG22" s="198"/>
      <c r="BH22" s="198"/>
      <c r="BI22" s="198"/>
      <c r="BJ22" s="198"/>
      <c r="BK22" s="198"/>
      <c r="BL22" s="198"/>
      <c r="BM22" s="198"/>
      <c r="BN22" s="198"/>
      <c r="BO22" s="198"/>
      <c r="BP22" s="198"/>
      <c r="BQ22" s="207">
        <v>16</v>
      </c>
      <c r="BR22" s="208"/>
      <c r="BS22" s="745" t="s">
        <v>533</v>
      </c>
      <c r="BT22" s="746"/>
      <c r="BU22" s="746"/>
      <c r="BV22" s="746"/>
      <c r="BW22" s="746"/>
      <c r="BX22" s="746"/>
      <c r="BY22" s="746"/>
      <c r="BZ22" s="746"/>
      <c r="CA22" s="746"/>
      <c r="CB22" s="746"/>
      <c r="CC22" s="746"/>
      <c r="CD22" s="746"/>
      <c r="CE22" s="746"/>
      <c r="CF22" s="746"/>
      <c r="CG22" s="747"/>
      <c r="CH22" s="758" t="s">
        <v>463</v>
      </c>
      <c r="CI22" s="759"/>
      <c r="CJ22" s="759"/>
      <c r="CK22" s="759"/>
      <c r="CL22" s="760"/>
      <c r="CM22" s="758">
        <v>43</v>
      </c>
      <c r="CN22" s="759"/>
      <c r="CO22" s="759"/>
      <c r="CP22" s="759"/>
      <c r="CQ22" s="760"/>
      <c r="CR22" s="758">
        <v>13</v>
      </c>
      <c r="CS22" s="759"/>
      <c r="CT22" s="759"/>
      <c r="CU22" s="759"/>
      <c r="CV22" s="760"/>
      <c r="CW22" s="758" t="s">
        <v>463</v>
      </c>
      <c r="CX22" s="759"/>
      <c r="CY22" s="759"/>
      <c r="CZ22" s="759"/>
      <c r="DA22" s="760"/>
      <c r="DB22" s="758" t="s">
        <v>463</v>
      </c>
      <c r="DC22" s="759"/>
      <c r="DD22" s="759"/>
      <c r="DE22" s="759"/>
      <c r="DF22" s="760"/>
      <c r="DG22" s="758" t="s">
        <v>463</v>
      </c>
      <c r="DH22" s="759"/>
      <c r="DI22" s="759"/>
      <c r="DJ22" s="759"/>
      <c r="DK22" s="760"/>
      <c r="DL22" s="758" t="s">
        <v>463</v>
      </c>
      <c r="DM22" s="759"/>
      <c r="DN22" s="759"/>
      <c r="DO22" s="759"/>
      <c r="DP22" s="760"/>
      <c r="DQ22" s="758" t="s">
        <v>463</v>
      </c>
      <c r="DR22" s="759"/>
      <c r="DS22" s="759"/>
      <c r="DT22" s="759"/>
      <c r="DU22" s="760"/>
      <c r="DV22" s="761"/>
      <c r="DW22" s="762"/>
      <c r="DX22" s="762"/>
      <c r="DY22" s="762"/>
      <c r="DZ22" s="763"/>
      <c r="EA22" s="199"/>
    </row>
    <row r="23" spans="1:131" s="200" customFormat="1" ht="26.25" customHeight="1" thickBot="1">
      <c r="A23" s="209" t="s">
        <v>343</v>
      </c>
      <c r="B23" s="773" t="s">
        <v>344</v>
      </c>
      <c r="C23" s="774"/>
      <c r="D23" s="774"/>
      <c r="E23" s="774"/>
      <c r="F23" s="774"/>
      <c r="G23" s="774"/>
      <c r="H23" s="774"/>
      <c r="I23" s="774"/>
      <c r="J23" s="774"/>
      <c r="K23" s="774"/>
      <c r="L23" s="774"/>
      <c r="M23" s="774"/>
      <c r="N23" s="774"/>
      <c r="O23" s="774"/>
      <c r="P23" s="775"/>
      <c r="Q23" s="776">
        <v>542674</v>
      </c>
      <c r="R23" s="777"/>
      <c r="S23" s="777"/>
      <c r="T23" s="777"/>
      <c r="U23" s="777"/>
      <c r="V23" s="777">
        <v>530823</v>
      </c>
      <c r="W23" s="777"/>
      <c r="X23" s="777"/>
      <c r="Y23" s="777"/>
      <c r="Z23" s="777"/>
      <c r="AA23" s="777">
        <v>11851</v>
      </c>
      <c r="AB23" s="777"/>
      <c r="AC23" s="777"/>
      <c r="AD23" s="777"/>
      <c r="AE23" s="778"/>
      <c r="AF23" s="779">
        <v>3682</v>
      </c>
      <c r="AG23" s="777"/>
      <c r="AH23" s="777"/>
      <c r="AI23" s="777"/>
      <c r="AJ23" s="780"/>
      <c r="AK23" s="781"/>
      <c r="AL23" s="782"/>
      <c r="AM23" s="782"/>
      <c r="AN23" s="782"/>
      <c r="AO23" s="782"/>
      <c r="AP23" s="777">
        <v>1020761</v>
      </c>
      <c r="AQ23" s="777"/>
      <c r="AR23" s="777"/>
      <c r="AS23" s="777"/>
      <c r="AT23" s="777"/>
      <c r="AU23" s="783"/>
      <c r="AV23" s="783"/>
      <c r="AW23" s="783"/>
      <c r="AX23" s="783"/>
      <c r="AY23" s="784"/>
      <c r="AZ23" s="792" t="s">
        <v>516</v>
      </c>
      <c r="BA23" s="793"/>
      <c r="BB23" s="793"/>
      <c r="BC23" s="793"/>
      <c r="BD23" s="794"/>
      <c r="BE23" s="198"/>
      <c r="BF23" s="198"/>
      <c r="BG23" s="198"/>
      <c r="BH23" s="198"/>
      <c r="BI23" s="198"/>
      <c r="BJ23" s="198"/>
      <c r="BK23" s="198"/>
      <c r="BL23" s="198"/>
      <c r="BM23" s="198"/>
      <c r="BN23" s="198"/>
      <c r="BO23" s="198"/>
      <c r="BP23" s="198"/>
      <c r="BQ23" s="207">
        <v>17</v>
      </c>
      <c r="BR23" s="208"/>
      <c r="BS23" s="745" t="s">
        <v>534</v>
      </c>
      <c r="BT23" s="746"/>
      <c r="BU23" s="746"/>
      <c r="BV23" s="746"/>
      <c r="BW23" s="746"/>
      <c r="BX23" s="746"/>
      <c r="BY23" s="746"/>
      <c r="BZ23" s="746"/>
      <c r="CA23" s="746"/>
      <c r="CB23" s="746"/>
      <c r="CC23" s="746"/>
      <c r="CD23" s="746"/>
      <c r="CE23" s="746"/>
      <c r="CF23" s="746"/>
      <c r="CG23" s="747"/>
      <c r="CH23" s="758">
        <v>4</v>
      </c>
      <c r="CI23" s="759"/>
      <c r="CJ23" s="759"/>
      <c r="CK23" s="759"/>
      <c r="CL23" s="760"/>
      <c r="CM23" s="758">
        <v>469</v>
      </c>
      <c r="CN23" s="759"/>
      <c r="CO23" s="759"/>
      <c r="CP23" s="759"/>
      <c r="CQ23" s="760"/>
      <c r="CR23" s="758">
        <v>150</v>
      </c>
      <c r="CS23" s="759"/>
      <c r="CT23" s="759"/>
      <c r="CU23" s="759"/>
      <c r="CV23" s="760"/>
      <c r="CW23" s="758" t="s">
        <v>463</v>
      </c>
      <c r="CX23" s="759"/>
      <c r="CY23" s="759"/>
      <c r="CZ23" s="759"/>
      <c r="DA23" s="760"/>
      <c r="DB23" s="758" t="s">
        <v>463</v>
      </c>
      <c r="DC23" s="759"/>
      <c r="DD23" s="759"/>
      <c r="DE23" s="759"/>
      <c r="DF23" s="760"/>
      <c r="DG23" s="758" t="s">
        <v>463</v>
      </c>
      <c r="DH23" s="759"/>
      <c r="DI23" s="759"/>
      <c r="DJ23" s="759"/>
      <c r="DK23" s="760"/>
      <c r="DL23" s="758" t="s">
        <v>463</v>
      </c>
      <c r="DM23" s="759"/>
      <c r="DN23" s="759"/>
      <c r="DO23" s="759"/>
      <c r="DP23" s="760"/>
      <c r="DQ23" s="758" t="s">
        <v>463</v>
      </c>
      <c r="DR23" s="759"/>
      <c r="DS23" s="759"/>
      <c r="DT23" s="759"/>
      <c r="DU23" s="760"/>
      <c r="DV23" s="761"/>
      <c r="DW23" s="762"/>
      <c r="DX23" s="762"/>
      <c r="DY23" s="762"/>
      <c r="DZ23" s="763"/>
      <c r="EA23" s="199"/>
    </row>
    <row r="24" spans="1:131" s="200" customFormat="1" ht="26.25" customHeight="1">
      <c r="A24" s="791" t="s">
        <v>345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45" t="s">
        <v>535</v>
      </c>
      <c r="BT24" s="746"/>
      <c r="BU24" s="746"/>
      <c r="BV24" s="746"/>
      <c r="BW24" s="746"/>
      <c r="BX24" s="746"/>
      <c r="BY24" s="746"/>
      <c r="BZ24" s="746"/>
      <c r="CA24" s="746"/>
      <c r="CB24" s="746"/>
      <c r="CC24" s="746"/>
      <c r="CD24" s="746"/>
      <c r="CE24" s="746"/>
      <c r="CF24" s="746"/>
      <c r="CG24" s="747"/>
      <c r="CH24" s="758">
        <v>2</v>
      </c>
      <c r="CI24" s="759"/>
      <c r="CJ24" s="759"/>
      <c r="CK24" s="759"/>
      <c r="CL24" s="760"/>
      <c r="CM24" s="758">
        <v>38</v>
      </c>
      <c r="CN24" s="759"/>
      <c r="CO24" s="759"/>
      <c r="CP24" s="759"/>
      <c r="CQ24" s="760"/>
      <c r="CR24" s="758">
        <v>10</v>
      </c>
      <c r="CS24" s="759"/>
      <c r="CT24" s="759"/>
      <c r="CU24" s="759"/>
      <c r="CV24" s="760"/>
      <c r="CW24" s="758">
        <v>5</v>
      </c>
      <c r="CX24" s="759"/>
      <c r="CY24" s="759"/>
      <c r="CZ24" s="759"/>
      <c r="DA24" s="760"/>
      <c r="DB24" s="758" t="s">
        <v>463</v>
      </c>
      <c r="DC24" s="759"/>
      <c r="DD24" s="759"/>
      <c r="DE24" s="759"/>
      <c r="DF24" s="760"/>
      <c r="DG24" s="758" t="s">
        <v>463</v>
      </c>
      <c r="DH24" s="759"/>
      <c r="DI24" s="759"/>
      <c r="DJ24" s="759"/>
      <c r="DK24" s="760"/>
      <c r="DL24" s="758" t="s">
        <v>463</v>
      </c>
      <c r="DM24" s="759"/>
      <c r="DN24" s="759"/>
      <c r="DO24" s="759"/>
      <c r="DP24" s="760"/>
      <c r="DQ24" s="758" t="s">
        <v>463</v>
      </c>
      <c r="DR24" s="759"/>
      <c r="DS24" s="759"/>
      <c r="DT24" s="759"/>
      <c r="DU24" s="760"/>
      <c r="DV24" s="761"/>
      <c r="DW24" s="762"/>
      <c r="DX24" s="762"/>
      <c r="DY24" s="762"/>
      <c r="DZ24" s="763"/>
      <c r="EA24" s="199"/>
    </row>
    <row r="25" spans="1:131" s="192" customFormat="1" ht="26.25" customHeight="1" thickBot="1">
      <c r="A25" s="726" t="s">
        <v>346</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536</v>
      </c>
      <c r="BT25" s="746"/>
      <c r="BU25" s="746"/>
      <c r="BV25" s="746"/>
      <c r="BW25" s="746"/>
      <c r="BX25" s="746"/>
      <c r="BY25" s="746"/>
      <c r="BZ25" s="746"/>
      <c r="CA25" s="746"/>
      <c r="CB25" s="746"/>
      <c r="CC25" s="746"/>
      <c r="CD25" s="746"/>
      <c r="CE25" s="746"/>
      <c r="CF25" s="746"/>
      <c r="CG25" s="747"/>
      <c r="CH25" s="758">
        <v>1</v>
      </c>
      <c r="CI25" s="759"/>
      <c r="CJ25" s="759"/>
      <c r="CK25" s="759"/>
      <c r="CL25" s="760"/>
      <c r="CM25" s="758">
        <v>327</v>
      </c>
      <c r="CN25" s="759"/>
      <c r="CO25" s="759"/>
      <c r="CP25" s="759"/>
      <c r="CQ25" s="760"/>
      <c r="CR25" s="758">
        <v>321</v>
      </c>
      <c r="CS25" s="759"/>
      <c r="CT25" s="759"/>
      <c r="CU25" s="759"/>
      <c r="CV25" s="760"/>
      <c r="CW25" s="758" t="s">
        <v>463</v>
      </c>
      <c r="CX25" s="759"/>
      <c r="CY25" s="759"/>
      <c r="CZ25" s="759"/>
      <c r="DA25" s="760"/>
      <c r="DB25" s="758" t="s">
        <v>463</v>
      </c>
      <c r="DC25" s="759"/>
      <c r="DD25" s="759"/>
      <c r="DE25" s="759"/>
      <c r="DF25" s="760"/>
      <c r="DG25" s="758" t="s">
        <v>463</v>
      </c>
      <c r="DH25" s="759"/>
      <c r="DI25" s="759"/>
      <c r="DJ25" s="759"/>
      <c r="DK25" s="760"/>
      <c r="DL25" s="758" t="s">
        <v>463</v>
      </c>
      <c r="DM25" s="759"/>
      <c r="DN25" s="759"/>
      <c r="DO25" s="759"/>
      <c r="DP25" s="760"/>
      <c r="DQ25" s="758" t="s">
        <v>463</v>
      </c>
      <c r="DR25" s="759"/>
      <c r="DS25" s="759"/>
      <c r="DT25" s="759"/>
      <c r="DU25" s="760"/>
      <c r="DV25" s="761"/>
      <c r="DW25" s="762"/>
      <c r="DX25" s="762"/>
      <c r="DY25" s="762"/>
      <c r="DZ25" s="763"/>
      <c r="EA25" s="191"/>
    </row>
    <row r="26" spans="1:131" s="192" customFormat="1" ht="26.25" customHeight="1">
      <c r="A26" s="717" t="s">
        <v>315</v>
      </c>
      <c r="B26" s="718"/>
      <c r="C26" s="718"/>
      <c r="D26" s="718"/>
      <c r="E26" s="718"/>
      <c r="F26" s="718"/>
      <c r="G26" s="718"/>
      <c r="H26" s="718"/>
      <c r="I26" s="718"/>
      <c r="J26" s="718"/>
      <c r="K26" s="718"/>
      <c r="L26" s="718"/>
      <c r="M26" s="718"/>
      <c r="N26" s="718"/>
      <c r="O26" s="718"/>
      <c r="P26" s="719"/>
      <c r="Q26" s="694" t="s">
        <v>347</v>
      </c>
      <c r="R26" s="695"/>
      <c r="S26" s="695"/>
      <c r="T26" s="695"/>
      <c r="U26" s="696"/>
      <c r="V26" s="694" t="s">
        <v>348</v>
      </c>
      <c r="W26" s="695"/>
      <c r="X26" s="695"/>
      <c r="Y26" s="695"/>
      <c r="Z26" s="696"/>
      <c r="AA26" s="694" t="s">
        <v>349</v>
      </c>
      <c r="AB26" s="695"/>
      <c r="AC26" s="695"/>
      <c r="AD26" s="695"/>
      <c r="AE26" s="695"/>
      <c r="AF26" s="795" t="s">
        <v>350</v>
      </c>
      <c r="AG26" s="796"/>
      <c r="AH26" s="796"/>
      <c r="AI26" s="796"/>
      <c r="AJ26" s="797"/>
      <c r="AK26" s="695" t="s">
        <v>351</v>
      </c>
      <c r="AL26" s="695"/>
      <c r="AM26" s="695"/>
      <c r="AN26" s="695"/>
      <c r="AO26" s="696"/>
      <c r="AP26" s="694" t="s">
        <v>352</v>
      </c>
      <c r="AQ26" s="695"/>
      <c r="AR26" s="695"/>
      <c r="AS26" s="695"/>
      <c r="AT26" s="696"/>
      <c r="AU26" s="694" t="s">
        <v>353</v>
      </c>
      <c r="AV26" s="695"/>
      <c r="AW26" s="695"/>
      <c r="AX26" s="695"/>
      <c r="AY26" s="696"/>
      <c r="AZ26" s="694" t="s">
        <v>354</v>
      </c>
      <c r="BA26" s="695"/>
      <c r="BB26" s="695"/>
      <c r="BC26" s="695"/>
      <c r="BD26" s="696"/>
      <c r="BE26" s="694" t="s">
        <v>322</v>
      </c>
      <c r="BF26" s="695"/>
      <c r="BG26" s="695"/>
      <c r="BH26" s="695"/>
      <c r="BI26" s="706"/>
      <c r="BJ26" s="197"/>
      <c r="BK26" s="197"/>
      <c r="BL26" s="197"/>
      <c r="BM26" s="197"/>
      <c r="BN26" s="197"/>
      <c r="BO26" s="210"/>
      <c r="BP26" s="210"/>
      <c r="BQ26" s="207">
        <v>20</v>
      </c>
      <c r="BR26" s="208"/>
      <c r="BS26" s="745" t="s">
        <v>537</v>
      </c>
      <c r="BT26" s="746"/>
      <c r="BU26" s="746"/>
      <c r="BV26" s="746"/>
      <c r="BW26" s="746"/>
      <c r="BX26" s="746"/>
      <c r="BY26" s="746"/>
      <c r="BZ26" s="746"/>
      <c r="CA26" s="746"/>
      <c r="CB26" s="746"/>
      <c r="CC26" s="746"/>
      <c r="CD26" s="746"/>
      <c r="CE26" s="746"/>
      <c r="CF26" s="746"/>
      <c r="CG26" s="747"/>
      <c r="CH26" s="758">
        <v>-3</v>
      </c>
      <c r="CI26" s="759"/>
      <c r="CJ26" s="759"/>
      <c r="CK26" s="759"/>
      <c r="CL26" s="760"/>
      <c r="CM26" s="758">
        <v>906</v>
      </c>
      <c r="CN26" s="759"/>
      <c r="CO26" s="759"/>
      <c r="CP26" s="759"/>
      <c r="CQ26" s="760"/>
      <c r="CR26" s="758">
        <v>709</v>
      </c>
      <c r="CS26" s="759"/>
      <c r="CT26" s="759"/>
      <c r="CU26" s="759"/>
      <c r="CV26" s="760"/>
      <c r="CW26" s="758" t="s">
        <v>463</v>
      </c>
      <c r="CX26" s="759"/>
      <c r="CY26" s="759"/>
      <c r="CZ26" s="759"/>
      <c r="DA26" s="760"/>
      <c r="DB26" s="758" t="s">
        <v>463</v>
      </c>
      <c r="DC26" s="759"/>
      <c r="DD26" s="759"/>
      <c r="DE26" s="759"/>
      <c r="DF26" s="760"/>
      <c r="DG26" s="758" t="s">
        <v>463</v>
      </c>
      <c r="DH26" s="759"/>
      <c r="DI26" s="759"/>
      <c r="DJ26" s="759"/>
      <c r="DK26" s="760"/>
      <c r="DL26" s="758" t="s">
        <v>463</v>
      </c>
      <c r="DM26" s="759"/>
      <c r="DN26" s="759"/>
      <c r="DO26" s="759"/>
      <c r="DP26" s="760"/>
      <c r="DQ26" s="758" t="s">
        <v>463</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538</v>
      </c>
      <c r="BT27" s="746"/>
      <c r="BU27" s="746"/>
      <c r="BV27" s="746"/>
      <c r="BW27" s="746"/>
      <c r="BX27" s="746"/>
      <c r="BY27" s="746"/>
      <c r="BZ27" s="746"/>
      <c r="CA27" s="746"/>
      <c r="CB27" s="746"/>
      <c r="CC27" s="746"/>
      <c r="CD27" s="746"/>
      <c r="CE27" s="746"/>
      <c r="CF27" s="746"/>
      <c r="CG27" s="747"/>
      <c r="CH27" s="758">
        <v>84</v>
      </c>
      <c r="CI27" s="759"/>
      <c r="CJ27" s="759"/>
      <c r="CK27" s="759"/>
      <c r="CL27" s="760"/>
      <c r="CM27" s="758">
        <v>1913</v>
      </c>
      <c r="CN27" s="759"/>
      <c r="CO27" s="759"/>
      <c r="CP27" s="759"/>
      <c r="CQ27" s="760"/>
      <c r="CR27" s="758">
        <v>230</v>
      </c>
      <c r="CS27" s="759"/>
      <c r="CT27" s="759"/>
      <c r="CU27" s="759"/>
      <c r="CV27" s="760"/>
      <c r="CW27" s="758" t="s">
        <v>463</v>
      </c>
      <c r="CX27" s="759"/>
      <c r="CY27" s="759"/>
      <c r="CZ27" s="759"/>
      <c r="DA27" s="760"/>
      <c r="DB27" s="758" t="s">
        <v>463</v>
      </c>
      <c r="DC27" s="759"/>
      <c r="DD27" s="759"/>
      <c r="DE27" s="759"/>
      <c r="DF27" s="760"/>
      <c r="DG27" s="758" t="s">
        <v>463</v>
      </c>
      <c r="DH27" s="759"/>
      <c r="DI27" s="759"/>
      <c r="DJ27" s="759"/>
      <c r="DK27" s="760"/>
      <c r="DL27" s="758" t="s">
        <v>463</v>
      </c>
      <c r="DM27" s="759"/>
      <c r="DN27" s="759"/>
      <c r="DO27" s="759"/>
      <c r="DP27" s="760"/>
      <c r="DQ27" s="758" t="s">
        <v>463</v>
      </c>
      <c r="DR27" s="759"/>
      <c r="DS27" s="759"/>
      <c r="DT27" s="759"/>
      <c r="DU27" s="760"/>
      <c r="DV27" s="761"/>
      <c r="DW27" s="762"/>
      <c r="DX27" s="762"/>
      <c r="DY27" s="762"/>
      <c r="DZ27" s="763"/>
      <c r="EA27" s="191"/>
    </row>
    <row r="28" spans="1:131" s="192" customFormat="1" ht="26.25" customHeight="1" thickTop="1">
      <c r="A28" s="211">
        <v>1</v>
      </c>
      <c r="B28" s="708" t="s">
        <v>355</v>
      </c>
      <c r="C28" s="709"/>
      <c r="D28" s="709"/>
      <c r="E28" s="709"/>
      <c r="F28" s="709"/>
      <c r="G28" s="709"/>
      <c r="H28" s="709"/>
      <c r="I28" s="709"/>
      <c r="J28" s="709"/>
      <c r="K28" s="709"/>
      <c r="L28" s="709"/>
      <c r="M28" s="709"/>
      <c r="N28" s="709"/>
      <c r="O28" s="709"/>
      <c r="P28" s="710"/>
      <c r="Q28" s="805">
        <v>12510</v>
      </c>
      <c r="R28" s="806"/>
      <c r="S28" s="806"/>
      <c r="T28" s="806"/>
      <c r="U28" s="806"/>
      <c r="V28" s="806">
        <v>12122</v>
      </c>
      <c r="W28" s="806"/>
      <c r="X28" s="806"/>
      <c r="Y28" s="806"/>
      <c r="Z28" s="806"/>
      <c r="AA28" s="806">
        <v>388</v>
      </c>
      <c r="AB28" s="806"/>
      <c r="AC28" s="806"/>
      <c r="AD28" s="806"/>
      <c r="AE28" s="807"/>
      <c r="AF28" s="808">
        <v>388</v>
      </c>
      <c r="AG28" s="806"/>
      <c r="AH28" s="806"/>
      <c r="AI28" s="806"/>
      <c r="AJ28" s="809"/>
      <c r="AK28" s="810" t="s">
        <v>463</v>
      </c>
      <c r="AL28" s="801"/>
      <c r="AM28" s="801"/>
      <c r="AN28" s="801"/>
      <c r="AO28" s="801"/>
      <c r="AP28" s="801" t="s">
        <v>463</v>
      </c>
      <c r="AQ28" s="801"/>
      <c r="AR28" s="801"/>
      <c r="AS28" s="801"/>
      <c r="AT28" s="801"/>
      <c r="AU28" s="801" t="s">
        <v>463</v>
      </c>
      <c r="AV28" s="801"/>
      <c r="AW28" s="801"/>
      <c r="AX28" s="801"/>
      <c r="AY28" s="801"/>
      <c r="AZ28" s="802" t="s">
        <v>463</v>
      </c>
      <c r="BA28" s="802"/>
      <c r="BB28" s="802"/>
      <c r="BC28" s="802"/>
      <c r="BD28" s="802"/>
      <c r="BE28" s="803"/>
      <c r="BF28" s="803"/>
      <c r="BG28" s="803"/>
      <c r="BH28" s="803"/>
      <c r="BI28" s="804"/>
      <c r="BJ28" s="197"/>
      <c r="BK28" s="197"/>
      <c r="BL28" s="197"/>
      <c r="BM28" s="197"/>
      <c r="BN28" s="197"/>
      <c r="BO28" s="210"/>
      <c r="BP28" s="210"/>
      <c r="BQ28" s="207">
        <v>22</v>
      </c>
      <c r="BR28" s="208"/>
      <c r="BS28" s="745" t="s">
        <v>539</v>
      </c>
      <c r="BT28" s="746"/>
      <c r="BU28" s="746"/>
      <c r="BV28" s="746"/>
      <c r="BW28" s="746"/>
      <c r="BX28" s="746"/>
      <c r="BY28" s="746"/>
      <c r="BZ28" s="746"/>
      <c r="CA28" s="746"/>
      <c r="CB28" s="746"/>
      <c r="CC28" s="746"/>
      <c r="CD28" s="746"/>
      <c r="CE28" s="746"/>
      <c r="CF28" s="746"/>
      <c r="CG28" s="747"/>
      <c r="CH28" s="758">
        <v>13</v>
      </c>
      <c r="CI28" s="759"/>
      <c r="CJ28" s="759"/>
      <c r="CK28" s="759"/>
      <c r="CL28" s="760"/>
      <c r="CM28" s="758">
        <v>804</v>
      </c>
      <c r="CN28" s="759"/>
      <c r="CO28" s="759"/>
      <c r="CP28" s="759"/>
      <c r="CQ28" s="760"/>
      <c r="CR28" s="758">
        <v>100</v>
      </c>
      <c r="CS28" s="759"/>
      <c r="CT28" s="759"/>
      <c r="CU28" s="759"/>
      <c r="CV28" s="760"/>
      <c r="CW28" s="758">
        <v>11</v>
      </c>
      <c r="CX28" s="759"/>
      <c r="CY28" s="759"/>
      <c r="CZ28" s="759"/>
      <c r="DA28" s="760"/>
      <c r="DB28" s="758" t="s">
        <v>463</v>
      </c>
      <c r="DC28" s="759"/>
      <c r="DD28" s="759"/>
      <c r="DE28" s="759"/>
      <c r="DF28" s="760"/>
      <c r="DG28" s="758" t="s">
        <v>463</v>
      </c>
      <c r="DH28" s="759"/>
      <c r="DI28" s="759"/>
      <c r="DJ28" s="759"/>
      <c r="DK28" s="760"/>
      <c r="DL28" s="758" t="s">
        <v>463</v>
      </c>
      <c r="DM28" s="759"/>
      <c r="DN28" s="759"/>
      <c r="DO28" s="759"/>
      <c r="DP28" s="760"/>
      <c r="DQ28" s="758" t="s">
        <v>463</v>
      </c>
      <c r="DR28" s="759"/>
      <c r="DS28" s="759"/>
      <c r="DT28" s="759"/>
      <c r="DU28" s="760"/>
      <c r="DV28" s="761"/>
      <c r="DW28" s="762"/>
      <c r="DX28" s="762"/>
      <c r="DY28" s="762"/>
      <c r="DZ28" s="763"/>
      <c r="EA28" s="191"/>
    </row>
    <row r="29" spans="1:131" s="192" customFormat="1" ht="26.25" customHeight="1">
      <c r="A29" s="211">
        <v>2</v>
      </c>
      <c r="B29" s="732" t="s">
        <v>356</v>
      </c>
      <c r="C29" s="733"/>
      <c r="D29" s="733"/>
      <c r="E29" s="733"/>
      <c r="F29" s="733"/>
      <c r="G29" s="733"/>
      <c r="H29" s="733"/>
      <c r="I29" s="733"/>
      <c r="J29" s="733"/>
      <c r="K29" s="733"/>
      <c r="L29" s="733"/>
      <c r="M29" s="733"/>
      <c r="N29" s="733"/>
      <c r="O29" s="733"/>
      <c r="P29" s="734"/>
      <c r="Q29" s="735">
        <v>2267</v>
      </c>
      <c r="R29" s="736"/>
      <c r="S29" s="736"/>
      <c r="T29" s="736"/>
      <c r="U29" s="736"/>
      <c r="V29" s="736">
        <v>2277</v>
      </c>
      <c r="W29" s="736"/>
      <c r="X29" s="736"/>
      <c r="Y29" s="736"/>
      <c r="Z29" s="736"/>
      <c r="AA29" s="736">
        <v>-10</v>
      </c>
      <c r="AB29" s="736"/>
      <c r="AC29" s="736"/>
      <c r="AD29" s="736"/>
      <c r="AE29" s="737"/>
      <c r="AF29" s="811">
        <v>251</v>
      </c>
      <c r="AG29" s="736"/>
      <c r="AH29" s="736"/>
      <c r="AI29" s="736"/>
      <c r="AJ29" s="812"/>
      <c r="AK29" s="815">
        <v>784</v>
      </c>
      <c r="AL29" s="816"/>
      <c r="AM29" s="816"/>
      <c r="AN29" s="816"/>
      <c r="AO29" s="816"/>
      <c r="AP29" s="816">
        <v>4635</v>
      </c>
      <c r="AQ29" s="816"/>
      <c r="AR29" s="816"/>
      <c r="AS29" s="816"/>
      <c r="AT29" s="816"/>
      <c r="AU29" s="816">
        <v>4635</v>
      </c>
      <c r="AV29" s="816"/>
      <c r="AW29" s="816"/>
      <c r="AX29" s="816"/>
      <c r="AY29" s="816"/>
      <c r="AZ29" s="817" t="s">
        <v>463</v>
      </c>
      <c r="BA29" s="817"/>
      <c r="BB29" s="817"/>
      <c r="BC29" s="817"/>
      <c r="BD29" s="817"/>
      <c r="BE29" s="813" t="s">
        <v>357</v>
      </c>
      <c r="BF29" s="813"/>
      <c r="BG29" s="813"/>
      <c r="BH29" s="813"/>
      <c r="BI29" s="814"/>
      <c r="BJ29" s="197"/>
      <c r="BK29" s="197"/>
      <c r="BL29" s="197"/>
      <c r="BM29" s="197"/>
      <c r="BN29" s="197"/>
      <c r="BO29" s="210"/>
      <c r="BP29" s="210"/>
      <c r="BQ29" s="207">
        <v>23</v>
      </c>
      <c r="BR29" s="208"/>
      <c r="BS29" s="745" t="s">
        <v>540</v>
      </c>
      <c r="BT29" s="746"/>
      <c r="BU29" s="746"/>
      <c r="BV29" s="746"/>
      <c r="BW29" s="746"/>
      <c r="BX29" s="746"/>
      <c r="BY29" s="746"/>
      <c r="BZ29" s="746"/>
      <c r="CA29" s="746"/>
      <c r="CB29" s="746"/>
      <c r="CC29" s="746"/>
      <c r="CD29" s="746"/>
      <c r="CE29" s="746"/>
      <c r="CF29" s="746"/>
      <c r="CG29" s="747"/>
      <c r="CH29" s="758">
        <v>-108</v>
      </c>
      <c r="CI29" s="759"/>
      <c r="CJ29" s="759"/>
      <c r="CK29" s="759"/>
      <c r="CL29" s="760"/>
      <c r="CM29" s="758">
        <v>4259</v>
      </c>
      <c r="CN29" s="759"/>
      <c r="CO29" s="759"/>
      <c r="CP29" s="759"/>
      <c r="CQ29" s="760"/>
      <c r="CR29" s="758">
        <v>20</v>
      </c>
      <c r="CS29" s="759"/>
      <c r="CT29" s="759"/>
      <c r="CU29" s="759"/>
      <c r="CV29" s="760"/>
      <c r="CW29" s="758" t="s">
        <v>463</v>
      </c>
      <c r="CX29" s="759"/>
      <c r="CY29" s="759"/>
      <c r="CZ29" s="759"/>
      <c r="DA29" s="760"/>
      <c r="DB29" s="758" t="s">
        <v>463</v>
      </c>
      <c r="DC29" s="759"/>
      <c r="DD29" s="759"/>
      <c r="DE29" s="759"/>
      <c r="DF29" s="760"/>
      <c r="DG29" s="758" t="s">
        <v>463</v>
      </c>
      <c r="DH29" s="759"/>
      <c r="DI29" s="759"/>
      <c r="DJ29" s="759"/>
      <c r="DK29" s="760"/>
      <c r="DL29" s="758" t="s">
        <v>463</v>
      </c>
      <c r="DM29" s="759"/>
      <c r="DN29" s="759"/>
      <c r="DO29" s="759"/>
      <c r="DP29" s="760"/>
      <c r="DQ29" s="758" t="s">
        <v>463</v>
      </c>
      <c r="DR29" s="759"/>
      <c r="DS29" s="759"/>
      <c r="DT29" s="759"/>
      <c r="DU29" s="760"/>
      <c r="DV29" s="761"/>
      <c r="DW29" s="762"/>
      <c r="DX29" s="762"/>
      <c r="DY29" s="762"/>
      <c r="DZ29" s="763"/>
      <c r="EA29" s="191"/>
    </row>
    <row r="30" spans="1:131" s="192" customFormat="1" ht="26.25" customHeight="1">
      <c r="A30" s="211">
        <v>3</v>
      </c>
      <c r="B30" s="732" t="s">
        <v>358</v>
      </c>
      <c r="C30" s="733"/>
      <c r="D30" s="733"/>
      <c r="E30" s="733"/>
      <c r="F30" s="733"/>
      <c r="G30" s="733"/>
      <c r="H30" s="733"/>
      <c r="I30" s="733"/>
      <c r="J30" s="733"/>
      <c r="K30" s="733"/>
      <c r="L30" s="733"/>
      <c r="M30" s="733"/>
      <c r="N30" s="733"/>
      <c r="O30" s="733"/>
      <c r="P30" s="734"/>
      <c r="Q30" s="735">
        <v>895</v>
      </c>
      <c r="R30" s="736"/>
      <c r="S30" s="736"/>
      <c r="T30" s="736"/>
      <c r="U30" s="736"/>
      <c r="V30" s="736">
        <v>636</v>
      </c>
      <c r="W30" s="736"/>
      <c r="X30" s="736"/>
      <c r="Y30" s="736"/>
      <c r="Z30" s="736"/>
      <c r="AA30" s="736">
        <v>250</v>
      </c>
      <c r="AB30" s="736"/>
      <c r="AC30" s="736"/>
      <c r="AD30" s="736"/>
      <c r="AE30" s="737"/>
      <c r="AF30" s="811">
        <v>3361</v>
      </c>
      <c r="AG30" s="736"/>
      <c r="AH30" s="736"/>
      <c r="AI30" s="736"/>
      <c r="AJ30" s="812"/>
      <c r="AK30" s="815" t="s">
        <v>463</v>
      </c>
      <c r="AL30" s="816"/>
      <c r="AM30" s="816"/>
      <c r="AN30" s="816"/>
      <c r="AO30" s="816"/>
      <c r="AP30" s="816" t="s">
        <v>463</v>
      </c>
      <c r="AQ30" s="816"/>
      <c r="AR30" s="816"/>
      <c r="AS30" s="816"/>
      <c r="AT30" s="816"/>
      <c r="AU30" s="816" t="s">
        <v>463</v>
      </c>
      <c r="AV30" s="816"/>
      <c r="AW30" s="816"/>
      <c r="AX30" s="816"/>
      <c r="AY30" s="816"/>
      <c r="AZ30" s="817" t="s">
        <v>463</v>
      </c>
      <c r="BA30" s="817"/>
      <c r="BB30" s="817"/>
      <c r="BC30" s="817"/>
      <c r="BD30" s="817"/>
      <c r="BE30" s="813" t="s">
        <v>357</v>
      </c>
      <c r="BF30" s="813"/>
      <c r="BG30" s="813"/>
      <c r="BH30" s="813"/>
      <c r="BI30" s="814"/>
      <c r="BJ30" s="197"/>
      <c r="BK30" s="197"/>
      <c r="BL30" s="197"/>
      <c r="BM30" s="197"/>
      <c r="BN30" s="197"/>
      <c r="BO30" s="210"/>
      <c r="BP30" s="210"/>
      <c r="BQ30" s="207">
        <v>24</v>
      </c>
      <c r="BR30" s="208"/>
      <c r="BS30" s="745" t="s">
        <v>541</v>
      </c>
      <c r="BT30" s="746"/>
      <c r="BU30" s="746"/>
      <c r="BV30" s="746"/>
      <c r="BW30" s="746"/>
      <c r="BX30" s="746"/>
      <c r="BY30" s="746"/>
      <c r="BZ30" s="746"/>
      <c r="CA30" s="746"/>
      <c r="CB30" s="746"/>
      <c r="CC30" s="746"/>
      <c r="CD30" s="746"/>
      <c r="CE30" s="746"/>
      <c r="CF30" s="746"/>
      <c r="CG30" s="747"/>
      <c r="CH30" s="758">
        <v>-3</v>
      </c>
      <c r="CI30" s="759"/>
      <c r="CJ30" s="759"/>
      <c r="CK30" s="759"/>
      <c r="CL30" s="760"/>
      <c r="CM30" s="758">
        <v>124</v>
      </c>
      <c r="CN30" s="759"/>
      <c r="CO30" s="759"/>
      <c r="CP30" s="759"/>
      <c r="CQ30" s="760"/>
      <c r="CR30" s="758">
        <v>5</v>
      </c>
      <c r="CS30" s="759"/>
      <c r="CT30" s="759"/>
      <c r="CU30" s="759"/>
      <c r="CV30" s="760"/>
      <c r="CW30" s="758">
        <v>11</v>
      </c>
      <c r="CX30" s="759"/>
      <c r="CY30" s="759"/>
      <c r="CZ30" s="759"/>
      <c r="DA30" s="760"/>
      <c r="DB30" s="758" t="s">
        <v>463</v>
      </c>
      <c r="DC30" s="759"/>
      <c r="DD30" s="759"/>
      <c r="DE30" s="759"/>
      <c r="DF30" s="760"/>
      <c r="DG30" s="758" t="s">
        <v>463</v>
      </c>
      <c r="DH30" s="759"/>
      <c r="DI30" s="759"/>
      <c r="DJ30" s="759"/>
      <c r="DK30" s="760"/>
      <c r="DL30" s="758" t="s">
        <v>463</v>
      </c>
      <c r="DM30" s="759"/>
      <c r="DN30" s="759"/>
      <c r="DO30" s="759"/>
      <c r="DP30" s="760"/>
      <c r="DQ30" s="758" t="s">
        <v>463</v>
      </c>
      <c r="DR30" s="759"/>
      <c r="DS30" s="759"/>
      <c r="DT30" s="759"/>
      <c r="DU30" s="760"/>
      <c r="DV30" s="761"/>
      <c r="DW30" s="762"/>
      <c r="DX30" s="762"/>
      <c r="DY30" s="762"/>
      <c r="DZ30" s="763"/>
      <c r="EA30" s="191"/>
    </row>
    <row r="31" spans="1:131" s="192" customFormat="1" ht="26.25" customHeight="1">
      <c r="A31" s="211">
        <v>4</v>
      </c>
      <c r="B31" s="732" t="s">
        <v>359</v>
      </c>
      <c r="C31" s="733"/>
      <c r="D31" s="733"/>
      <c r="E31" s="733"/>
      <c r="F31" s="733"/>
      <c r="G31" s="733"/>
      <c r="H31" s="733"/>
      <c r="I31" s="733"/>
      <c r="J31" s="733"/>
      <c r="K31" s="733"/>
      <c r="L31" s="733"/>
      <c r="M31" s="733"/>
      <c r="N31" s="733"/>
      <c r="O31" s="733"/>
      <c r="P31" s="734"/>
      <c r="Q31" s="735">
        <v>398</v>
      </c>
      <c r="R31" s="736"/>
      <c r="S31" s="736"/>
      <c r="T31" s="736"/>
      <c r="U31" s="736"/>
      <c r="V31" s="736">
        <v>361</v>
      </c>
      <c r="W31" s="736"/>
      <c r="X31" s="736"/>
      <c r="Y31" s="736"/>
      <c r="Z31" s="736"/>
      <c r="AA31" s="736">
        <v>36</v>
      </c>
      <c r="AB31" s="736"/>
      <c r="AC31" s="736"/>
      <c r="AD31" s="736"/>
      <c r="AE31" s="737"/>
      <c r="AF31" s="811" t="s">
        <v>136</v>
      </c>
      <c r="AG31" s="736"/>
      <c r="AH31" s="736"/>
      <c r="AI31" s="736"/>
      <c r="AJ31" s="812"/>
      <c r="AK31" s="815">
        <v>157</v>
      </c>
      <c r="AL31" s="816"/>
      <c r="AM31" s="816"/>
      <c r="AN31" s="816"/>
      <c r="AO31" s="816"/>
      <c r="AP31" s="816">
        <v>5791</v>
      </c>
      <c r="AQ31" s="816"/>
      <c r="AR31" s="816"/>
      <c r="AS31" s="816"/>
      <c r="AT31" s="816"/>
      <c r="AU31" s="816">
        <v>1164</v>
      </c>
      <c r="AV31" s="816"/>
      <c r="AW31" s="816"/>
      <c r="AX31" s="816"/>
      <c r="AY31" s="816"/>
      <c r="AZ31" s="817" t="s">
        <v>463</v>
      </c>
      <c r="BA31" s="817"/>
      <c r="BB31" s="817"/>
      <c r="BC31" s="817"/>
      <c r="BD31" s="817"/>
      <c r="BE31" s="813" t="s">
        <v>357</v>
      </c>
      <c r="BF31" s="813"/>
      <c r="BG31" s="813"/>
      <c r="BH31" s="813"/>
      <c r="BI31" s="814"/>
      <c r="BJ31" s="197"/>
      <c r="BK31" s="197"/>
      <c r="BL31" s="197"/>
      <c r="BM31" s="197"/>
      <c r="BN31" s="197"/>
      <c r="BO31" s="210"/>
      <c r="BP31" s="210"/>
      <c r="BQ31" s="207">
        <v>25</v>
      </c>
      <c r="BR31" s="208"/>
      <c r="BS31" s="745" t="s">
        <v>542</v>
      </c>
      <c r="BT31" s="746"/>
      <c r="BU31" s="746"/>
      <c r="BV31" s="746"/>
      <c r="BW31" s="746"/>
      <c r="BX31" s="746"/>
      <c r="BY31" s="746"/>
      <c r="BZ31" s="746"/>
      <c r="CA31" s="746"/>
      <c r="CB31" s="746"/>
      <c r="CC31" s="746"/>
      <c r="CD31" s="746"/>
      <c r="CE31" s="746"/>
      <c r="CF31" s="746"/>
      <c r="CG31" s="747"/>
      <c r="CH31" s="758">
        <v>2</v>
      </c>
      <c r="CI31" s="759"/>
      <c r="CJ31" s="759"/>
      <c r="CK31" s="759"/>
      <c r="CL31" s="760"/>
      <c r="CM31" s="758">
        <v>116</v>
      </c>
      <c r="CN31" s="759"/>
      <c r="CO31" s="759"/>
      <c r="CP31" s="759"/>
      <c r="CQ31" s="760"/>
      <c r="CR31" s="758">
        <v>10000</v>
      </c>
      <c r="CS31" s="759"/>
      <c r="CT31" s="759"/>
      <c r="CU31" s="759"/>
      <c r="CV31" s="760"/>
      <c r="CW31" s="758" t="s">
        <v>463</v>
      </c>
      <c r="CX31" s="759"/>
      <c r="CY31" s="759"/>
      <c r="CZ31" s="759"/>
      <c r="DA31" s="760"/>
      <c r="DB31" s="758" t="s">
        <v>463</v>
      </c>
      <c r="DC31" s="759"/>
      <c r="DD31" s="759"/>
      <c r="DE31" s="759"/>
      <c r="DF31" s="760"/>
      <c r="DG31" s="758" t="s">
        <v>463</v>
      </c>
      <c r="DH31" s="759"/>
      <c r="DI31" s="759"/>
      <c r="DJ31" s="759"/>
      <c r="DK31" s="760"/>
      <c r="DL31" s="758" t="s">
        <v>463</v>
      </c>
      <c r="DM31" s="759"/>
      <c r="DN31" s="759"/>
      <c r="DO31" s="759"/>
      <c r="DP31" s="760"/>
      <c r="DQ31" s="758" t="s">
        <v>463</v>
      </c>
      <c r="DR31" s="759"/>
      <c r="DS31" s="759"/>
      <c r="DT31" s="759"/>
      <c r="DU31" s="760"/>
      <c r="DV31" s="761"/>
      <c r="DW31" s="762"/>
      <c r="DX31" s="762"/>
      <c r="DY31" s="762"/>
      <c r="DZ31" s="763"/>
      <c r="EA31" s="191"/>
    </row>
    <row r="32" spans="1:131" s="192" customFormat="1" ht="26.25" customHeight="1">
      <c r="A32" s="211">
        <v>5</v>
      </c>
      <c r="B32" s="732" t="s">
        <v>360</v>
      </c>
      <c r="C32" s="733"/>
      <c r="D32" s="733"/>
      <c r="E32" s="733"/>
      <c r="F32" s="733"/>
      <c r="G32" s="733"/>
      <c r="H32" s="733"/>
      <c r="I32" s="733"/>
      <c r="J32" s="733"/>
      <c r="K32" s="733"/>
      <c r="L32" s="733"/>
      <c r="M32" s="733"/>
      <c r="N32" s="733"/>
      <c r="O32" s="733"/>
      <c r="P32" s="734"/>
      <c r="Q32" s="735">
        <v>702</v>
      </c>
      <c r="R32" s="736"/>
      <c r="S32" s="736"/>
      <c r="T32" s="736"/>
      <c r="U32" s="736"/>
      <c r="V32" s="736">
        <v>641</v>
      </c>
      <c r="W32" s="736"/>
      <c r="X32" s="736"/>
      <c r="Y32" s="736"/>
      <c r="Z32" s="736"/>
      <c r="AA32" s="736">
        <v>61</v>
      </c>
      <c r="AB32" s="736"/>
      <c r="AC32" s="736"/>
      <c r="AD32" s="736"/>
      <c r="AE32" s="737"/>
      <c r="AF32" s="811">
        <v>61</v>
      </c>
      <c r="AG32" s="736"/>
      <c r="AH32" s="736"/>
      <c r="AI32" s="736"/>
      <c r="AJ32" s="812"/>
      <c r="AK32" s="815" t="s">
        <v>463</v>
      </c>
      <c r="AL32" s="816"/>
      <c r="AM32" s="816"/>
      <c r="AN32" s="816"/>
      <c r="AO32" s="816"/>
      <c r="AP32" s="816">
        <v>1253</v>
      </c>
      <c r="AQ32" s="816"/>
      <c r="AR32" s="816"/>
      <c r="AS32" s="816"/>
      <c r="AT32" s="816"/>
      <c r="AU32" s="816">
        <v>132</v>
      </c>
      <c r="AV32" s="816"/>
      <c r="AW32" s="816"/>
      <c r="AX32" s="816"/>
      <c r="AY32" s="816"/>
      <c r="AZ32" s="817" t="s">
        <v>463</v>
      </c>
      <c r="BA32" s="817"/>
      <c r="BB32" s="817"/>
      <c r="BC32" s="817"/>
      <c r="BD32" s="817"/>
      <c r="BE32" s="813" t="s">
        <v>361</v>
      </c>
      <c r="BF32" s="813"/>
      <c r="BG32" s="813"/>
      <c r="BH32" s="813"/>
      <c r="BI32" s="814"/>
      <c r="BJ32" s="197"/>
      <c r="BK32" s="197"/>
      <c r="BL32" s="197"/>
      <c r="BM32" s="197"/>
      <c r="BN32" s="197"/>
      <c r="BO32" s="210"/>
      <c r="BP32" s="210"/>
      <c r="BQ32" s="207">
        <v>26</v>
      </c>
      <c r="BR32" s="208"/>
      <c r="BS32" s="745" t="s">
        <v>543</v>
      </c>
      <c r="BT32" s="746"/>
      <c r="BU32" s="746"/>
      <c r="BV32" s="746"/>
      <c r="BW32" s="746"/>
      <c r="BX32" s="746"/>
      <c r="BY32" s="746"/>
      <c r="BZ32" s="746"/>
      <c r="CA32" s="746"/>
      <c r="CB32" s="746"/>
      <c r="CC32" s="746"/>
      <c r="CD32" s="746"/>
      <c r="CE32" s="746"/>
      <c r="CF32" s="746"/>
      <c r="CG32" s="747"/>
      <c r="CH32" s="758">
        <v>-2</v>
      </c>
      <c r="CI32" s="759"/>
      <c r="CJ32" s="759"/>
      <c r="CK32" s="759"/>
      <c r="CL32" s="760"/>
      <c r="CM32" s="758">
        <v>29</v>
      </c>
      <c r="CN32" s="759"/>
      <c r="CO32" s="759"/>
      <c r="CP32" s="759"/>
      <c r="CQ32" s="760"/>
      <c r="CR32" s="758">
        <v>30</v>
      </c>
      <c r="CS32" s="759"/>
      <c r="CT32" s="759"/>
      <c r="CU32" s="759"/>
      <c r="CV32" s="760"/>
      <c r="CW32" s="758">
        <v>55</v>
      </c>
      <c r="CX32" s="759"/>
      <c r="CY32" s="759"/>
      <c r="CZ32" s="759"/>
      <c r="DA32" s="760"/>
      <c r="DB32" s="758" t="s">
        <v>463</v>
      </c>
      <c r="DC32" s="759"/>
      <c r="DD32" s="759"/>
      <c r="DE32" s="759"/>
      <c r="DF32" s="760"/>
      <c r="DG32" s="758" t="s">
        <v>463</v>
      </c>
      <c r="DH32" s="759"/>
      <c r="DI32" s="759"/>
      <c r="DJ32" s="759"/>
      <c r="DK32" s="760"/>
      <c r="DL32" s="758" t="s">
        <v>463</v>
      </c>
      <c r="DM32" s="759"/>
      <c r="DN32" s="759"/>
      <c r="DO32" s="759"/>
      <c r="DP32" s="760"/>
      <c r="DQ32" s="758" t="s">
        <v>463</v>
      </c>
      <c r="DR32" s="759"/>
      <c r="DS32" s="759"/>
      <c r="DT32" s="759"/>
      <c r="DU32" s="760"/>
      <c r="DV32" s="761"/>
      <c r="DW32" s="762"/>
      <c r="DX32" s="762"/>
      <c r="DY32" s="762"/>
      <c r="DZ32" s="763"/>
      <c r="EA32" s="191"/>
    </row>
    <row r="33" spans="1:131" s="192" customFormat="1" ht="26.25" customHeight="1">
      <c r="A33" s="211">
        <v>6</v>
      </c>
      <c r="B33" s="732" t="s">
        <v>362</v>
      </c>
      <c r="C33" s="733"/>
      <c r="D33" s="733"/>
      <c r="E33" s="733"/>
      <c r="F33" s="733"/>
      <c r="G33" s="733"/>
      <c r="H33" s="733"/>
      <c r="I33" s="733"/>
      <c r="J33" s="733"/>
      <c r="K33" s="733"/>
      <c r="L33" s="733"/>
      <c r="M33" s="733"/>
      <c r="N33" s="733"/>
      <c r="O33" s="733"/>
      <c r="P33" s="734"/>
      <c r="Q33" s="735">
        <v>2270</v>
      </c>
      <c r="R33" s="736"/>
      <c r="S33" s="736"/>
      <c r="T33" s="736"/>
      <c r="U33" s="736"/>
      <c r="V33" s="736">
        <v>2151</v>
      </c>
      <c r="W33" s="736"/>
      <c r="X33" s="736"/>
      <c r="Y33" s="736"/>
      <c r="Z33" s="736"/>
      <c r="AA33" s="736">
        <v>119</v>
      </c>
      <c r="AB33" s="736"/>
      <c r="AC33" s="736"/>
      <c r="AD33" s="736"/>
      <c r="AE33" s="737"/>
      <c r="AF33" s="811">
        <v>109</v>
      </c>
      <c r="AG33" s="736"/>
      <c r="AH33" s="736"/>
      <c r="AI33" s="736"/>
      <c r="AJ33" s="812"/>
      <c r="AK33" s="815">
        <v>825</v>
      </c>
      <c r="AL33" s="816"/>
      <c r="AM33" s="816"/>
      <c r="AN33" s="816"/>
      <c r="AO33" s="816"/>
      <c r="AP33" s="816">
        <v>10914</v>
      </c>
      <c r="AQ33" s="816"/>
      <c r="AR33" s="816"/>
      <c r="AS33" s="816"/>
      <c r="AT33" s="816"/>
      <c r="AU33" s="816">
        <v>10914</v>
      </c>
      <c r="AV33" s="816"/>
      <c r="AW33" s="816"/>
      <c r="AX33" s="816"/>
      <c r="AY33" s="816"/>
      <c r="AZ33" s="817" t="s">
        <v>463</v>
      </c>
      <c r="BA33" s="817"/>
      <c r="BB33" s="817"/>
      <c r="BC33" s="817"/>
      <c r="BD33" s="817"/>
      <c r="BE33" s="813" t="s">
        <v>361</v>
      </c>
      <c r="BF33" s="813"/>
      <c r="BG33" s="813"/>
      <c r="BH33" s="813"/>
      <c r="BI33" s="814"/>
      <c r="BJ33" s="197"/>
      <c r="BK33" s="197"/>
      <c r="BL33" s="197"/>
      <c r="BM33" s="197"/>
      <c r="BN33" s="197"/>
      <c r="BO33" s="210"/>
      <c r="BP33" s="210"/>
      <c r="BQ33" s="207">
        <v>27</v>
      </c>
      <c r="BR33" s="208" t="s">
        <v>547</v>
      </c>
      <c r="BS33" s="745" t="s">
        <v>544</v>
      </c>
      <c r="BT33" s="746"/>
      <c r="BU33" s="746"/>
      <c r="BV33" s="746"/>
      <c r="BW33" s="746"/>
      <c r="BX33" s="746"/>
      <c r="BY33" s="746"/>
      <c r="BZ33" s="746"/>
      <c r="CA33" s="746"/>
      <c r="CB33" s="746"/>
      <c r="CC33" s="746"/>
      <c r="CD33" s="746"/>
      <c r="CE33" s="746"/>
      <c r="CF33" s="746"/>
      <c r="CG33" s="747"/>
      <c r="CH33" s="758">
        <v>-336</v>
      </c>
      <c r="CI33" s="759"/>
      <c r="CJ33" s="759"/>
      <c r="CK33" s="759"/>
      <c r="CL33" s="760"/>
      <c r="CM33" s="758">
        <v>52442</v>
      </c>
      <c r="CN33" s="759"/>
      <c r="CO33" s="759"/>
      <c r="CP33" s="759"/>
      <c r="CQ33" s="760"/>
      <c r="CR33" s="758">
        <v>59297</v>
      </c>
      <c r="CS33" s="759"/>
      <c r="CT33" s="759"/>
      <c r="CU33" s="759"/>
      <c r="CV33" s="760"/>
      <c r="CW33" s="758">
        <v>4512</v>
      </c>
      <c r="CX33" s="759"/>
      <c r="CY33" s="759"/>
      <c r="CZ33" s="759"/>
      <c r="DA33" s="760"/>
      <c r="DB33" s="758">
        <v>5209</v>
      </c>
      <c r="DC33" s="759"/>
      <c r="DD33" s="759"/>
      <c r="DE33" s="759"/>
      <c r="DF33" s="760"/>
      <c r="DG33" s="758" t="s">
        <v>463</v>
      </c>
      <c r="DH33" s="759"/>
      <c r="DI33" s="759"/>
      <c r="DJ33" s="759"/>
      <c r="DK33" s="760"/>
      <c r="DL33" s="758" t="s">
        <v>463</v>
      </c>
      <c r="DM33" s="759"/>
      <c r="DN33" s="759"/>
      <c r="DO33" s="759"/>
      <c r="DP33" s="760"/>
      <c r="DQ33" s="758" t="s">
        <v>463</v>
      </c>
      <c r="DR33" s="759"/>
      <c r="DS33" s="759"/>
      <c r="DT33" s="759"/>
      <c r="DU33" s="760"/>
      <c r="DV33" s="761"/>
      <c r="DW33" s="762"/>
      <c r="DX33" s="762"/>
      <c r="DY33" s="762"/>
      <c r="DZ33" s="763"/>
      <c r="EA33" s="191"/>
    </row>
    <row r="34" spans="1:131" s="192" customFormat="1" ht="26.25" customHeight="1">
      <c r="A34" s="211">
        <v>7</v>
      </c>
      <c r="B34" s="732"/>
      <c r="C34" s="733"/>
      <c r="D34" s="733"/>
      <c r="E34" s="733"/>
      <c r="F34" s="733"/>
      <c r="G34" s="733"/>
      <c r="H34" s="733"/>
      <c r="I34" s="733"/>
      <c r="J34" s="733"/>
      <c r="K34" s="733"/>
      <c r="L34" s="733"/>
      <c r="M34" s="733"/>
      <c r="N34" s="733"/>
      <c r="O34" s="733"/>
      <c r="P34" s="734"/>
      <c r="Q34" s="735"/>
      <c r="R34" s="736"/>
      <c r="S34" s="736"/>
      <c r="T34" s="736"/>
      <c r="U34" s="736"/>
      <c r="V34" s="736"/>
      <c r="W34" s="736"/>
      <c r="X34" s="736"/>
      <c r="Y34" s="736"/>
      <c r="Z34" s="736"/>
      <c r="AA34" s="736"/>
      <c r="AB34" s="736"/>
      <c r="AC34" s="736"/>
      <c r="AD34" s="736"/>
      <c r="AE34" s="737"/>
      <c r="AF34" s="811"/>
      <c r="AG34" s="736"/>
      <c r="AH34" s="736"/>
      <c r="AI34" s="736"/>
      <c r="AJ34" s="812"/>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197"/>
      <c r="BK34" s="197"/>
      <c r="BL34" s="197"/>
      <c r="BM34" s="197"/>
      <c r="BN34" s="197"/>
      <c r="BO34" s="210"/>
      <c r="BP34" s="210"/>
      <c r="BQ34" s="207">
        <v>28</v>
      </c>
      <c r="BR34" s="208"/>
      <c r="BS34" s="745"/>
      <c r="BT34" s="746"/>
      <c r="BU34" s="746"/>
      <c r="BV34" s="746"/>
      <c r="BW34" s="746"/>
      <c r="BX34" s="746"/>
      <c r="BY34" s="746"/>
      <c r="BZ34" s="746"/>
      <c r="CA34" s="746"/>
      <c r="CB34" s="746"/>
      <c r="CC34" s="746"/>
      <c r="CD34" s="746"/>
      <c r="CE34" s="746"/>
      <c r="CF34" s="746"/>
      <c r="CG34" s="747"/>
      <c r="CH34" s="758"/>
      <c r="CI34" s="759"/>
      <c r="CJ34" s="759"/>
      <c r="CK34" s="759"/>
      <c r="CL34" s="760"/>
      <c r="CM34" s="758"/>
      <c r="CN34" s="759"/>
      <c r="CO34" s="759"/>
      <c r="CP34" s="759"/>
      <c r="CQ34" s="760"/>
      <c r="CR34" s="758"/>
      <c r="CS34" s="759"/>
      <c r="CT34" s="759"/>
      <c r="CU34" s="759"/>
      <c r="CV34" s="760"/>
      <c r="CW34" s="758"/>
      <c r="CX34" s="759"/>
      <c r="CY34" s="759"/>
      <c r="CZ34" s="759"/>
      <c r="DA34" s="760"/>
      <c r="DB34" s="758"/>
      <c r="DC34" s="759"/>
      <c r="DD34" s="759"/>
      <c r="DE34" s="759"/>
      <c r="DF34" s="760"/>
      <c r="DG34" s="758"/>
      <c r="DH34" s="759"/>
      <c r="DI34" s="759"/>
      <c r="DJ34" s="759"/>
      <c r="DK34" s="760"/>
      <c r="DL34" s="758"/>
      <c r="DM34" s="759"/>
      <c r="DN34" s="759"/>
      <c r="DO34" s="759"/>
      <c r="DP34" s="760"/>
      <c r="DQ34" s="758"/>
      <c r="DR34" s="759"/>
      <c r="DS34" s="759"/>
      <c r="DT34" s="759"/>
      <c r="DU34" s="760"/>
      <c r="DV34" s="761"/>
      <c r="DW34" s="762"/>
      <c r="DX34" s="762"/>
      <c r="DY34" s="762"/>
      <c r="DZ34" s="763"/>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11"/>
      <c r="AG35" s="736"/>
      <c r="AH35" s="736"/>
      <c r="AI35" s="736"/>
      <c r="AJ35" s="812"/>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197"/>
      <c r="BK35" s="197"/>
      <c r="BL35" s="197"/>
      <c r="BM35" s="197"/>
      <c r="BN35" s="197"/>
      <c r="BO35" s="210"/>
      <c r="BP35" s="210"/>
      <c r="BQ35" s="207">
        <v>29</v>
      </c>
      <c r="BR35" s="208"/>
      <c r="BS35" s="745"/>
      <c r="BT35" s="746"/>
      <c r="BU35" s="746"/>
      <c r="BV35" s="746"/>
      <c r="BW35" s="746"/>
      <c r="BX35" s="746"/>
      <c r="BY35" s="746"/>
      <c r="BZ35" s="746"/>
      <c r="CA35" s="746"/>
      <c r="CB35" s="746"/>
      <c r="CC35" s="746"/>
      <c r="CD35" s="746"/>
      <c r="CE35" s="746"/>
      <c r="CF35" s="746"/>
      <c r="CG35" s="747"/>
      <c r="CH35" s="758"/>
      <c r="CI35" s="759"/>
      <c r="CJ35" s="759"/>
      <c r="CK35" s="759"/>
      <c r="CL35" s="760"/>
      <c r="CM35" s="758"/>
      <c r="CN35" s="759"/>
      <c r="CO35" s="759"/>
      <c r="CP35" s="759"/>
      <c r="CQ35" s="760"/>
      <c r="CR35" s="758"/>
      <c r="CS35" s="759"/>
      <c r="CT35" s="759"/>
      <c r="CU35" s="759"/>
      <c r="CV35" s="760"/>
      <c r="CW35" s="758"/>
      <c r="CX35" s="759"/>
      <c r="CY35" s="759"/>
      <c r="CZ35" s="759"/>
      <c r="DA35" s="760"/>
      <c r="DB35" s="758"/>
      <c r="DC35" s="759"/>
      <c r="DD35" s="759"/>
      <c r="DE35" s="759"/>
      <c r="DF35" s="760"/>
      <c r="DG35" s="758"/>
      <c r="DH35" s="759"/>
      <c r="DI35" s="759"/>
      <c r="DJ35" s="759"/>
      <c r="DK35" s="760"/>
      <c r="DL35" s="758"/>
      <c r="DM35" s="759"/>
      <c r="DN35" s="759"/>
      <c r="DO35" s="759"/>
      <c r="DP35" s="760"/>
      <c r="DQ35" s="758"/>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c r="BS36" s="745"/>
      <c r="BT36" s="746"/>
      <c r="BU36" s="746"/>
      <c r="BV36" s="746"/>
      <c r="BW36" s="746"/>
      <c r="BX36" s="746"/>
      <c r="BY36" s="746"/>
      <c r="BZ36" s="746"/>
      <c r="CA36" s="746"/>
      <c r="CB36" s="746"/>
      <c r="CC36" s="746"/>
      <c r="CD36" s="746"/>
      <c r="CE36" s="746"/>
      <c r="CF36" s="746"/>
      <c r="CG36" s="747"/>
      <c r="CH36" s="758"/>
      <c r="CI36" s="759"/>
      <c r="CJ36" s="759"/>
      <c r="CK36" s="759"/>
      <c r="CL36" s="760"/>
      <c r="CM36" s="758"/>
      <c r="CN36" s="759"/>
      <c r="CO36" s="759"/>
      <c r="CP36" s="759"/>
      <c r="CQ36" s="760"/>
      <c r="CR36" s="758"/>
      <c r="CS36" s="759"/>
      <c r="CT36" s="759"/>
      <c r="CU36" s="759"/>
      <c r="CV36" s="760"/>
      <c r="CW36" s="758"/>
      <c r="CX36" s="759"/>
      <c r="CY36" s="759"/>
      <c r="CZ36" s="759"/>
      <c r="DA36" s="760"/>
      <c r="DB36" s="758"/>
      <c r="DC36" s="759"/>
      <c r="DD36" s="759"/>
      <c r="DE36" s="759"/>
      <c r="DF36" s="760"/>
      <c r="DG36" s="758"/>
      <c r="DH36" s="759"/>
      <c r="DI36" s="759"/>
      <c r="DJ36" s="759"/>
      <c r="DK36" s="760"/>
      <c r="DL36" s="758"/>
      <c r="DM36" s="759"/>
      <c r="DN36" s="759"/>
      <c r="DO36" s="759"/>
      <c r="DP36" s="760"/>
      <c r="DQ36" s="758"/>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c r="BT37" s="746"/>
      <c r="BU37" s="746"/>
      <c r="BV37" s="746"/>
      <c r="BW37" s="746"/>
      <c r="BX37" s="746"/>
      <c r="BY37" s="746"/>
      <c r="BZ37" s="746"/>
      <c r="CA37" s="746"/>
      <c r="CB37" s="746"/>
      <c r="CC37" s="746"/>
      <c r="CD37" s="746"/>
      <c r="CE37" s="746"/>
      <c r="CF37" s="746"/>
      <c r="CG37" s="747"/>
      <c r="CH37" s="758"/>
      <c r="CI37" s="759"/>
      <c r="CJ37" s="759"/>
      <c r="CK37" s="759"/>
      <c r="CL37" s="760"/>
      <c r="CM37" s="758"/>
      <c r="CN37" s="759"/>
      <c r="CO37" s="759"/>
      <c r="CP37" s="759"/>
      <c r="CQ37" s="760"/>
      <c r="CR37" s="758"/>
      <c r="CS37" s="759"/>
      <c r="CT37" s="759"/>
      <c r="CU37" s="759"/>
      <c r="CV37" s="760"/>
      <c r="CW37" s="758"/>
      <c r="CX37" s="759"/>
      <c r="CY37" s="759"/>
      <c r="CZ37" s="759"/>
      <c r="DA37" s="760"/>
      <c r="DB37" s="758"/>
      <c r="DC37" s="759"/>
      <c r="DD37" s="759"/>
      <c r="DE37" s="759"/>
      <c r="DF37" s="760"/>
      <c r="DG37" s="758"/>
      <c r="DH37" s="759"/>
      <c r="DI37" s="759"/>
      <c r="DJ37" s="759"/>
      <c r="DK37" s="760"/>
      <c r="DL37" s="758"/>
      <c r="DM37" s="759"/>
      <c r="DN37" s="759"/>
      <c r="DO37" s="759"/>
      <c r="DP37" s="760"/>
      <c r="DQ37" s="758"/>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c r="BT38" s="746"/>
      <c r="BU38" s="746"/>
      <c r="BV38" s="746"/>
      <c r="BW38" s="746"/>
      <c r="BX38" s="746"/>
      <c r="BY38" s="746"/>
      <c r="BZ38" s="746"/>
      <c r="CA38" s="746"/>
      <c r="CB38" s="746"/>
      <c r="CC38" s="746"/>
      <c r="CD38" s="746"/>
      <c r="CE38" s="746"/>
      <c r="CF38" s="746"/>
      <c r="CG38" s="747"/>
      <c r="CH38" s="758"/>
      <c r="CI38" s="759"/>
      <c r="CJ38" s="759"/>
      <c r="CK38" s="759"/>
      <c r="CL38" s="760"/>
      <c r="CM38" s="758"/>
      <c r="CN38" s="759"/>
      <c r="CO38" s="759"/>
      <c r="CP38" s="759"/>
      <c r="CQ38" s="760"/>
      <c r="CR38" s="758"/>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c r="BT39" s="746"/>
      <c r="BU39" s="746"/>
      <c r="BV39" s="746"/>
      <c r="BW39" s="746"/>
      <c r="BX39" s="746"/>
      <c r="BY39" s="746"/>
      <c r="BZ39" s="746"/>
      <c r="CA39" s="746"/>
      <c r="CB39" s="746"/>
      <c r="CC39" s="746"/>
      <c r="CD39" s="746"/>
      <c r="CE39" s="746"/>
      <c r="CF39" s="746"/>
      <c r="CG39" s="747"/>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c r="BT40" s="746"/>
      <c r="BU40" s="746"/>
      <c r="BV40" s="746"/>
      <c r="BW40" s="746"/>
      <c r="BX40" s="746"/>
      <c r="BY40" s="746"/>
      <c r="BZ40" s="746"/>
      <c r="CA40" s="746"/>
      <c r="CB40" s="746"/>
      <c r="CC40" s="746"/>
      <c r="CD40" s="746"/>
      <c r="CE40" s="746"/>
      <c r="CF40" s="746"/>
      <c r="CG40" s="747"/>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c r="BT41" s="746"/>
      <c r="BU41" s="746"/>
      <c r="BV41" s="746"/>
      <c r="BW41" s="746"/>
      <c r="BX41" s="746"/>
      <c r="BY41" s="746"/>
      <c r="BZ41" s="746"/>
      <c r="CA41" s="746"/>
      <c r="CB41" s="746"/>
      <c r="CC41" s="746"/>
      <c r="CD41" s="746"/>
      <c r="CE41" s="746"/>
      <c r="CF41" s="746"/>
      <c r="CG41" s="747"/>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45"/>
      <c r="BT42" s="746"/>
      <c r="BU42" s="746"/>
      <c r="BV42" s="746"/>
      <c r="BW42" s="746"/>
      <c r="BX42" s="746"/>
      <c r="BY42" s="746"/>
      <c r="BZ42" s="746"/>
      <c r="CA42" s="746"/>
      <c r="CB42" s="746"/>
      <c r="CC42" s="746"/>
      <c r="CD42" s="746"/>
      <c r="CE42" s="746"/>
      <c r="CF42" s="746"/>
      <c r="CG42" s="747"/>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363</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343</v>
      </c>
      <c r="B63" s="773" t="s">
        <v>364</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4170</v>
      </c>
      <c r="AG63" s="827"/>
      <c r="AH63" s="827"/>
      <c r="AI63" s="827"/>
      <c r="AJ63" s="828"/>
      <c r="AK63" s="829"/>
      <c r="AL63" s="824"/>
      <c r="AM63" s="824"/>
      <c r="AN63" s="824"/>
      <c r="AO63" s="824"/>
      <c r="AP63" s="827">
        <v>22593</v>
      </c>
      <c r="AQ63" s="827"/>
      <c r="AR63" s="827"/>
      <c r="AS63" s="827"/>
      <c r="AT63" s="827"/>
      <c r="AU63" s="827">
        <v>16845</v>
      </c>
      <c r="AV63" s="827"/>
      <c r="AW63" s="827"/>
      <c r="AX63" s="827"/>
      <c r="AY63" s="827"/>
      <c r="AZ63" s="838"/>
      <c r="BA63" s="838"/>
      <c r="BB63" s="838"/>
      <c r="BC63" s="838"/>
      <c r="BD63" s="838"/>
      <c r="BE63" s="839"/>
      <c r="BF63" s="839"/>
      <c r="BG63" s="839"/>
      <c r="BH63" s="839"/>
      <c r="BI63" s="840"/>
      <c r="BJ63" s="841" t="s">
        <v>103</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366</v>
      </c>
      <c r="B66" s="718"/>
      <c r="C66" s="718"/>
      <c r="D66" s="718"/>
      <c r="E66" s="718"/>
      <c r="F66" s="718"/>
      <c r="G66" s="718"/>
      <c r="H66" s="718"/>
      <c r="I66" s="718"/>
      <c r="J66" s="718"/>
      <c r="K66" s="718"/>
      <c r="L66" s="718"/>
      <c r="M66" s="718"/>
      <c r="N66" s="718"/>
      <c r="O66" s="718"/>
      <c r="P66" s="719"/>
      <c r="Q66" s="694" t="s">
        <v>367</v>
      </c>
      <c r="R66" s="695"/>
      <c r="S66" s="695"/>
      <c r="T66" s="695"/>
      <c r="U66" s="696"/>
      <c r="V66" s="694" t="s">
        <v>368</v>
      </c>
      <c r="W66" s="695"/>
      <c r="X66" s="695"/>
      <c r="Y66" s="695"/>
      <c r="Z66" s="696"/>
      <c r="AA66" s="694" t="s">
        <v>369</v>
      </c>
      <c r="AB66" s="695"/>
      <c r="AC66" s="695"/>
      <c r="AD66" s="695"/>
      <c r="AE66" s="696"/>
      <c r="AF66" s="844" t="s">
        <v>370</v>
      </c>
      <c r="AG66" s="796"/>
      <c r="AH66" s="796"/>
      <c r="AI66" s="796"/>
      <c r="AJ66" s="845"/>
      <c r="AK66" s="694" t="s">
        <v>371</v>
      </c>
      <c r="AL66" s="718"/>
      <c r="AM66" s="718"/>
      <c r="AN66" s="718"/>
      <c r="AO66" s="719"/>
      <c r="AP66" s="694" t="s">
        <v>372</v>
      </c>
      <c r="AQ66" s="695"/>
      <c r="AR66" s="695"/>
      <c r="AS66" s="695"/>
      <c r="AT66" s="696"/>
      <c r="AU66" s="694" t="s">
        <v>373</v>
      </c>
      <c r="AV66" s="695"/>
      <c r="AW66" s="695"/>
      <c r="AX66" s="695"/>
      <c r="AY66" s="696"/>
      <c r="AZ66" s="694" t="s">
        <v>322</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t="s">
        <v>517</v>
      </c>
      <c r="C68" s="862"/>
      <c r="D68" s="862"/>
      <c r="E68" s="862"/>
      <c r="F68" s="862"/>
      <c r="G68" s="862"/>
      <c r="H68" s="862"/>
      <c r="I68" s="862"/>
      <c r="J68" s="862"/>
      <c r="K68" s="862"/>
      <c r="L68" s="862"/>
      <c r="M68" s="862"/>
      <c r="N68" s="862"/>
      <c r="O68" s="862"/>
      <c r="P68" s="863"/>
      <c r="Q68" s="864">
        <v>1913</v>
      </c>
      <c r="R68" s="858"/>
      <c r="S68" s="858"/>
      <c r="T68" s="858"/>
      <c r="U68" s="858"/>
      <c r="V68" s="858">
        <v>1851</v>
      </c>
      <c r="W68" s="858"/>
      <c r="X68" s="858"/>
      <c r="Y68" s="858"/>
      <c r="Z68" s="858"/>
      <c r="AA68" s="858">
        <v>62</v>
      </c>
      <c r="AB68" s="858"/>
      <c r="AC68" s="858"/>
      <c r="AD68" s="858"/>
      <c r="AE68" s="858"/>
      <c r="AF68" s="858">
        <v>62</v>
      </c>
      <c r="AG68" s="858"/>
      <c r="AH68" s="858"/>
      <c r="AI68" s="858"/>
      <c r="AJ68" s="858"/>
      <c r="AK68" s="858" t="s">
        <v>463</v>
      </c>
      <c r="AL68" s="858"/>
      <c r="AM68" s="858"/>
      <c r="AN68" s="858"/>
      <c r="AO68" s="858"/>
      <c r="AP68" s="858" t="s">
        <v>463</v>
      </c>
      <c r="AQ68" s="858"/>
      <c r="AR68" s="858"/>
      <c r="AS68" s="858"/>
      <c r="AT68" s="858"/>
      <c r="AU68" s="858" t="s">
        <v>463</v>
      </c>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c r="C69" s="866"/>
      <c r="D69" s="866"/>
      <c r="E69" s="866"/>
      <c r="F69" s="866"/>
      <c r="G69" s="866"/>
      <c r="H69" s="866"/>
      <c r="I69" s="866"/>
      <c r="J69" s="866"/>
      <c r="K69" s="866"/>
      <c r="L69" s="866"/>
      <c r="M69" s="866"/>
      <c r="N69" s="866"/>
      <c r="O69" s="866"/>
      <c r="P69" s="867"/>
      <c r="Q69" s="868"/>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c r="C70" s="866"/>
      <c r="D70" s="866"/>
      <c r="E70" s="866"/>
      <c r="F70" s="866"/>
      <c r="G70" s="866"/>
      <c r="H70" s="866"/>
      <c r="I70" s="866"/>
      <c r="J70" s="866"/>
      <c r="K70" s="866"/>
      <c r="L70" s="866"/>
      <c r="M70" s="866"/>
      <c r="N70" s="866"/>
      <c r="O70" s="866"/>
      <c r="P70" s="867"/>
      <c r="Q70" s="868"/>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343</v>
      </c>
      <c r="B88" s="773" t="s">
        <v>374</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v>62</v>
      </c>
      <c r="AG88" s="827"/>
      <c r="AH88" s="827"/>
      <c r="AI88" s="827"/>
      <c r="AJ88" s="827"/>
      <c r="AK88" s="824"/>
      <c r="AL88" s="824"/>
      <c r="AM88" s="824"/>
      <c r="AN88" s="824"/>
      <c r="AO88" s="824"/>
      <c r="AP88" s="827" t="s">
        <v>463</v>
      </c>
      <c r="AQ88" s="827"/>
      <c r="AR88" s="827"/>
      <c r="AS88" s="827"/>
      <c r="AT88" s="827"/>
      <c r="AU88" s="827" t="s">
        <v>463</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343</v>
      </c>
      <c r="BR102" s="773" t="s">
        <v>375</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72454</v>
      </c>
      <c r="CS102" s="842"/>
      <c r="CT102" s="842"/>
      <c r="CU102" s="842"/>
      <c r="CV102" s="885"/>
      <c r="CW102" s="884">
        <v>4983</v>
      </c>
      <c r="CX102" s="842"/>
      <c r="CY102" s="842"/>
      <c r="CZ102" s="842"/>
      <c r="DA102" s="885"/>
      <c r="DB102" s="884">
        <v>36955</v>
      </c>
      <c r="DC102" s="842"/>
      <c r="DD102" s="842"/>
      <c r="DE102" s="842"/>
      <c r="DF102" s="885"/>
      <c r="DG102" s="884">
        <v>23061</v>
      </c>
      <c r="DH102" s="842"/>
      <c r="DI102" s="842"/>
      <c r="DJ102" s="842"/>
      <c r="DK102" s="885"/>
      <c r="DL102" s="884">
        <v>3521</v>
      </c>
      <c r="DM102" s="842"/>
      <c r="DN102" s="842"/>
      <c r="DO102" s="842"/>
      <c r="DP102" s="885"/>
      <c r="DQ102" s="884">
        <v>25132</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376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377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378</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379</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380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381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382</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383</v>
      </c>
      <c r="AB109" s="887"/>
      <c r="AC109" s="887"/>
      <c r="AD109" s="887"/>
      <c r="AE109" s="888"/>
      <c r="AF109" s="886" t="s">
        <v>277</v>
      </c>
      <c r="AG109" s="887"/>
      <c r="AH109" s="887"/>
      <c r="AI109" s="887"/>
      <c r="AJ109" s="888"/>
      <c r="AK109" s="886" t="s">
        <v>276</v>
      </c>
      <c r="AL109" s="887"/>
      <c r="AM109" s="887"/>
      <c r="AN109" s="887"/>
      <c r="AO109" s="888"/>
      <c r="AP109" s="886" t="s">
        <v>384</v>
      </c>
      <c r="AQ109" s="887"/>
      <c r="AR109" s="887"/>
      <c r="AS109" s="887"/>
      <c r="AT109" s="889"/>
      <c r="AU109" s="906" t="s">
        <v>382</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383</v>
      </c>
      <c r="BR109" s="887"/>
      <c r="BS109" s="887"/>
      <c r="BT109" s="887"/>
      <c r="BU109" s="888"/>
      <c r="BV109" s="886" t="s">
        <v>277</v>
      </c>
      <c r="BW109" s="887"/>
      <c r="BX109" s="887"/>
      <c r="BY109" s="887"/>
      <c r="BZ109" s="888"/>
      <c r="CA109" s="886" t="s">
        <v>276</v>
      </c>
      <c r="CB109" s="887"/>
      <c r="CC109" s="887"/>
      <c r="CD109" s="887"/>
      <c r="CE109" s="888"/>
      <c r="CF109" s="907" t="s">
        <v>384</v>
      </c>
      <c r="CG109" s="907"/>
      <c r="CH109" s="907"/>
      <c r="CI109" s="907"/>
      <c r="CJ109" s="907"/>
      <c r="CK109" s="886" t="s">
        <v>385</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383</v>
      </c>
      <c r="DH109" s="887"/>
      <c r="DI109" s="887"/>
      <c r="DJ109" s="887"/>
      <c r="DK109" s="888"/>
      <c r="DL109" s="886" t="s">
        <v>277</v>
      </c>
      <c r="DM109" s="887"/>
      <c r="DN109" s="887"/>
      <c r="DO109" s="887"/>
      <c r="DP109" s="888"/>
      <c r="DQ109" s="886" t="s">
        <v>276</v>
      </c>
      <c r="DR109" s="887"/>
      <c r="DS109" s="887"/>
      <c r="DT109" s="887"/>
      <c r="DU109" s="888"/>
      <c r="DV109" s="886" t="s">
        <v>384</v>
      </c>
      <c r="DW109" s="887"/>
      <c r="DX109" s="887"/>
      <c r="DY109" s="887"/>
      <c r="DZ109" s="889"/>
    </row>
    <row r="110" spans="1:131" s="191" customFormat="1" ht="26.25" customHeight="1">
      <c r="A110" s="890" t="s">
        <v>386</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71947415</v>
      </c>
      <c r="AB110" s="894"/>
      <c r="AC110" s="894"/>
      <c r="AD110" s="894"/>
      <c r="AE110" s="895"/>
      <c r="AF110" s="896">
        <v>74295037</v>
      </c>
      <c r="AG110" s="894"/>
      <c r="AH110" s="894"/>
      <c r="AI110" s="894"/>
      <c r="AJ110" s="895"/>
      <c r="AK110" s="896">
        <v>72586523</v>
      </c>
      <c r="AL110" s="894"/>
      <c r="AM110" s="894"/>
      <c r="AN110" s="894"/>
      <c r="AO110" s="895"/>
      <c r="AP110" s="897">
        <v>29.5</v>
      </c>
      <c r="AQ110" s="898"/>
      <c r="AR110" s="898"/>
      <c r="AS110" s="898"/>
      <c r="AT110" s="899"/>
      <c r="AU110" s="900" t="s">
        <v>59</v>
      </c>
      <c r="AV110" s="901"/>
      <c r="AW110" s="901"/>
      <c r="AX110" s="901"/>
      <c r="AY110" s="901"/>
      <c r="AZ110" s="942" t="s">
        <v>387</v>
      </c>
      <c r="BA110" s="891"/>
      <c r="BB110" s="891"/>
      <c r="BC110" s="891"/>
      <c r="BD110" s="891"/>
      <c r="BE110" s="891"/>
      <c r="BF110" s="891"/>
      <c r="BG110" s="891"/>
      <c r="BH110" s="891"/>
      <c r="BI110" s="891"/>
      <c r="BJ110" s="891"/>
      <c r="BK110" s="891"/>
      <c r="BL110" s="891"/>
      <c r="BM110" s="891"/>
      <c r="BN110" s="891"/>
      <c r="BO110" s="891"/>
      <c r="BP110" s="892"/>
      <c r="BQ110" s="928">
        <v>993078811</v>
      </c>
      <c r="BR110" s="929"/>
      <c r="BS110" s="929"/>
      <c r="BT110" s="929"/>
      <c r="BU110" s="929"/>
      <c r="BV110" s="929">
        <v>1006492605</v>
      </c>
      <c r="BW110" s="929"/>
      <c r="BX110" s="929"/>
      <c r="BY110" s="929"/>
      <c r="BZ110" s="929"/>
      <c r="CA110" s="929">
        <v>1020761233</v>
      </c>
      <c r="CB110" s="929"/>
      <c r="CC110" s="929"/>
      <c r="CD110" s="929"/>
      <c r="CE110" s="929"/>
      <c r="CF110" s="943">
        <v>415.3</v>
      </c>
      <c r="CG110" s="944"/>
      <c r="CH110" s="944"/>
      <c r="CI110" s="944"/>
      <c r="CJ110" s="944"/>
      <c r="CK110" s="945" t="s">
        <v>388</v>
      </c>
      <c r="CL110" s="946"/>
      <c r="CM110" s="925" t="s">
        <v>389</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136</v>
      </c>
      <c r="DH110" s="929"/>
      <c r="DI110" s="929"/>
      <c r="DJ110" s="929"/>
      <c r="DK110" s="929"/>
      <c r="DL110" s="929" t="s">
        <v>136</v>
      </c>
      <c r="DM110" s="929"/>
      <c r="DN110" s="929"/>
      <c r="DO110" s="929"/>
      <c r="DP110" s="929"/>
      <c r="DQ110" s="929" t="s">
        <v>136</v>
      </c>
      <c r="DR110" s="929"/>
      <c r="DS110" s="929"/>
      <c r="DT110" s="929"/>
      <c r="DU110" s="929"/>
      <c r="DV110" s="930" t="s">
        <v>136</v>
      </c>
      <c r="DW110" s="930"/>
      <c r="DX110" s="930"/>
      <c r="DY110" s="930"/>
      <c r="DZ110" s="931"/>
    </row>
    <row r="111" spans="1:131" s="191" customFormat="1" ht="26.25" customHeight="1">
      <c r="A111" s="932" t="s">
        <v>390</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136</v>
      </c>
      <c r="AB111" s="936"/>
      <c r="AC111" s="936"/>
      <c r="AD111" s="936"/>
      <c r="AE111" s="937"/>
      <c r="AF111" s="938" t="s">
        <v>136</v>
      </c>
      <c r="AG111" s="936"/>
      <c r="AH111" s="936"/>
      <c r="AI111" s="936"/>
      <c r="AJ111" s="937"/>
      <c r="AK111" s="938" t="s">
        <v>136</v>
      </c>
      <c r="AL111" s="936"/>
      <c r="AM111" s="936"/>
      <c r="AN111" s="936"/>
      <c r="AO111" s="937"/>
      <c r="AP111" s="939" t="s">
        <v>136</v>
      </c>
      <c r="AQ111" s="940"/>
      <c r="AR111" s="940"/>
      <c r="AS111" s="940"/>
      <c r="AT111" s="941"/>
      <c r="AU111" s="902"/>
      <c r="AV111" s="903"/>
      <c r="AW111" s="903"/>
      <c r="AX111" s="903"/>
      <c r="AY111" s="903"/>
      <c r="AZ111" s="951" t="s">
        <v>391</v>
      </c>
      <c r="BA111" s="952"/>
      <c r="BB111" s="952"/>
      <c r="BC111" s="952"/>
      <c r="BD111" s="952"/>
      <c r="BE111" s="952"/>
      <c r="BF111" s="952"/>
      <c r="BG111" s="952"/>
      <c r="BH111" s="952"/>
      <c r="BI111" s="952"/>
      <c r="BJ111" s="952"/>
      <c r="BK111" s="952"/>
      <c r="BL111" s="952"/>
      <c r="BM111" s="952"/>
      <c r="BN111" s="952"/>
      <c r="BO111" s="952"/>
      <c r="BP111" s="953"/>
      <c r="BQ111" s="921">
        <v>7895953</v>
      </c>
      <c r="BR111" s="922"/>
      <c r="BS111" s="922"/>
      <c r="BT111" s="922"/>
      <c r="BU111" s="922"/>
      <c r="BV111" s="922">
        <v>8139461</v>
      </c>
      <c r="BW111" s="922"/>
      <c r="BX111" s="922"/>
      <c r="BY111" s="922"/>
      <c r="BZ111" s="922"/>
      <c r="CA111" s="922">
        <v>3864915</v>
      </c>
      <c r="CB111" s="922"/>
      <c r="CC111" s="922"/>
      <c r="CD111" s="922"/>
      <c r="CE111" s="922"/>
      <c r="CF111" s="916">
        <v>1.6</v>
      </c>
      <c r="CG111" s="917"/>
      <c r="CH111" s="917"/>
      <c r="CI111" s="917"/>
      <c r="CJ111" s="917"/>
      <c r="CK111" s="947"/>
      <c r="CL111" s="948"/>
      <c r="CM111" s="918" t="s">
        <v>392</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136</v>
      </c>
      <c r="DH111" s="922"/>
      <c r="DI111" s="922"/>
      <c r="DJ111" s="922"/>
      <c r="DK111" s="922"/>
      <c r="DL111" s="922" t="s">
        <v>136</v>
      </c>
      <c r="DM111" s="922"/>
      <c r="DN111" s="922"/>
      <c r="DO111" s="922"/>
      <c r="DP111" s="922"/>
      <c r="DQ111" s="922" t="s">
        <v>136</v>
      </c>
      <c r="DR111" s="922"/>
      <c r="DS111" s="922"/>
      <c r="DT111" s="922"/>
      <c r="DU111" s="922"/>
      <c r="DV111" s="923" t="s">
        <v>136</v>
      </c>
      <c r="DW111" s="923"/>
      <c r="DX111" s="923"/>
      <c r="DY111" s="923"/>
      <c r="DZ111" s="924"/>
    </row>
    <row r="112" spans="1:131" s="191" customFormat="1" ht="26.25" customHeight="1">
      <c r="A112" s="961" t="s">
        <v>393</v>
      </c>
      <c r="B112" s="962"/>
      <c r="C112" s="952" t="s">
        <v>394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t="s">
        <v>136</v>
      </c>
      <c r="AB112" s="955"/>
      <c r="AC112" s="955"/>
      <c r="AD112" s="955"/>
      <c r="AE112" s="956"/>
      <c r="AF112" s="957" t="s">
        <v>136</v>
      </c>
      <c r="AG112" s="955"/>
      <c r="AH112" s="955"/>
      <c r="AI112" s="955"/>
      <c r="AJ112" s="956"/>
      <c r="AK112" s="957" t="s">
        <v>136</v>
      </c>
      <c r="AL112" s="955"/>
      <c r="AM112" s="955"/>
      <c r="AN112" s="955"/>
      <c r="AO112" s="956"/>
      <c r="AP112" s="958" t="s">
        <v>136</v>
      </c>
      <c r="AQ112" s="959"/>
      <c r="AR112" s="959"/>
      <c r="AS112" s="959"/>
      <c r="AT112" s="960"/>
      <c r="AU112" s="902"/>
      <c r="AV112" s="903"/>
      <c r="AW112" s="903"/>
      <c r="AX112" s="903"/>
      <c r="AY112" s="903"/>
      <c r="AZ112" s="951" t="s">
        <v>395</v>
      </c>
      <c r="BA112" s="952"/>
      <c r="BB112" s="952"/>
      <c r="BC112" s="952"/>
      <c r="BD112" s="952"/>
      <c r="BE112" s="952"/>
      <c r="BF112" s="952"/>
      <c r="BG112" s="952"/>
      <c r="BH112" s="952"/>
      <c r="BI112" s="952"/>
      <c r="BJ112" s="952"/>
      <c r="BK112" s="952"/>
      <c r="BL112" s="952"/>
      <c r="BM112" s="952"/>
      <c r="BN112" s="952"/>
      <c r="BO112" s="952"/>
      <c r="BP112" s="953"/>
      <c r="BQ112" s="921">
        <v>18154867</v>
      </c>
      <c r="BR112" s="922"/>
      <c r="BS112" s="922"/>
      <c r="BT112" s="922"/>
      <c r="BU112" s="922"/>
      <c r="BV112" s="922">
        <v>17578295</v>
      </c>
      <c r="BW112" s="922"/>
      <c r="BX112" s="922"/>
      <c r="BY112" s="922"/>
      <c r="BZ112" s="922"/>
      <c r="CA112" s="922">
        <v>16844382</v>
      </c>
      <c r="CB112" s="922"/>
      <c r="CC112" s="922"/>
      <c r="CD112" s="922"/>
      <c r="CE112" s="922"/>
      <c r="CF112" s="916">
        <v>6.9</v>
      </c>
      <c r="CG112" s="917"/>
      <c r="CH112" s="917"/>
      <c r="CI112" s="917"/>
      <c r="CJ112" s="917"/>
      <c r="CK112" s="947"/>
      <c r="CL112" s="948"/>
      <c r="CM112" s="918" t="s">
        <v>396</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136</v>
      </c>
      <c r="DH112" s="922"/>
      <c r="DI112" s="922"/>
      <c r="DJ112" s="922"/>
      <c r="DK112" s="922"/>
      <c r="DL112" s="922" t="s">
        <v>136</v>
      </c>
      <c r="DM112" s="922"/>
      <c r="DN112" s="922"/>
      <c r="DO112" s="922"/>
      <c r="DP112" s="922"/>
      <c r="DQ112" s="922" t="s">
        <v>136</v>
      </c>
      <c r="DR112" s="922"/>
      <c r="DS112" s="922"/>
      <c r="DT112" s="922"/>
      <c r="DU112" s="922"/>
      <c r="DV112" s="923" t="s">
        <v>136</v>
      </c>
      <c r="DW112" s="923"/>
      <c r="DX112" s="923"/>
      <c r="DY112" s="923"/>
      <c r="DZ112" s="924"/>
    </row>
    <row r="113" spans="1:130" s="191" customFormat="1" ht="26.25" customHeight="1">
      <c r="A113" s="963"/>
      <c r="B113" s="964"/>
      <c r="C113" s="952" t="s">
        <v>397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858075</v>
      </c>
      <c r="AB113" s="955"/>
      <c r="AC113" s="955"/>
      <c r="AD113" s="955"/>
      <c r="AE113" s="956"/>
      <c r="AF113" s="957">
        <v>864567</v>
      </c>
      <c r="AG113" s="955"/>
      <c r="AH113" s="955"/>
      <c r="AI113" s="955"/>
      <c r="AJ113" s="956"/>
      <c r="AK113" s="957">
        <v>776383</v>
      </c>
      <c r="AL113" s="955"/>
      <c r="AM113" s="955"/>
      <c r="AN113" s="955"/>
      <c r="AO113" s="956"/>
      <c r="AP113" s="958">
        <v>0.3</v>
      </c>
      <c r="AQ113" s="959"/>
      <c r="AR113" s="959"/>
      <c r="AS113" s="959"/>
      <c r="AT113" s="960"/>
      <c r="AU113" s="902"/>
      <c r="AV113" s="903"/>
      <c r="AW113" s="903"/>
      <c r="AX113" s="903"/>
      <c r="AY113" s="903"/>
      <c r="AZ113" s="951" t="s">
        <v>398</v>
      </c>
      <c r="BA113" s="952"/>
      <c r="BB113" s="952"/>
      <c r="BC113" s="952"/>
      <c r="BD113" s="952"/>
      <c r="BE113" s="952"/>
      <c r="BF113" s="952"/>
      <c r="BG113" s="952"/>
      <c r="BH113" s="952"/>
      <c r="BI113" s="952"/>
      <c r="BJ113" s="952"/>
      <c r="BK113" s="952"/>
      <c r="BL113" s="952"/>
      <c r="BM113" s="952"/>
      <c r="BN113" s="952"/>
      <c r="BO113" s="952"/>
      <c r="BP113" s="953"/>
      <c r="BQ113" s="921" t="s">
        <v>136</v>
      </c>
      <c r="BR113" s="922"/>
      <c r="BS113" s="922"/>
      <c r="BT113" s="922"/>
      <c r="BU113" s="922"/>
      <c r="BV113" s="922" t="s">
        <v>136</v>
      </c>
      <c r="BW113" s="922"/>
      <c r="BX113" s="922"/>
      <c r="BY113" s="922"/>
      <c r="BZ113" s="922"/>
      <c r="CA113" s="922" t="s">
        <v>136</v>
      </c>
      <c r="CB113" s="922"/>
      <c r="CC113" s="922"/>
      <c r="CD113" s="922"/>
      <c r="CE113" s="922"/>
      <c r="CF113" s="916" t="s">
        <v>136</v>
      </c>
      <c r="CG113" s="917"/>
      <c r="CH113" s="917"/>
      <c r="CI113" s="917"/>
      <c r="CJ113" s="917"/>
      <c r="CK113" s="947"/>
      <c r="CL113" s="948"/>
      <c r="CM113" s="918" t="s">
        <v>399</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v>4669947</v>
      </c>
      <c r="DH113" s="922"/>
      <c r="DI113" s="922"/>
      <c r="DJ113" s="922"/>
      <c r="DK113" s="922"/>
      <c r="DL113" s="922">
        <v>4425225</v>
      </c>
      <c r="DM113" s="922"/>
      <c r="DN113" s="922"/>
      <c r="DO113" s="922"/>
      <c r="DP113" s="922"/>
      <c r="DQ113" s="922">
        <v>2092195</v>
      </c>
      <c r="DR113" s="922"/>
      <c r="DS113" s="922"/>
      <c r="DT113" s="922"/>
      <c r="DU113" s="922"/>
      <c r="DV113" s="923">
        <v>0.9</v>
      </c>
      <c r="DW113" s="923"/>
      <c r="DX113" s="923"/>
      <c r="DY113" s="923"/>
      <c r="DZ113" s="924"/>
    </row>
    <row r="114" spans="1:130" s="191" customFormat="1" ht="26.25" customHeight="1">
      <c r="A114" s="963"/>
      <c r="B114" s="964"/>
      <c r="C114" s="952" t="s">
        <v>400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t="s">
        <v>136</v>
      </c>
      <c r="AB114" s="955"/>
      <c r="AC114" s="955"/>
      <c r="AD114" s="955"/>
      <c r="AE114" s="956"/>
      <c r="AF114" s="957" t="s">
        <v>136</v>
      </c>
      <c r="AG114" s="955"/>
      <c r="AH114" s="955"/>
      <c r="AI114" s="955"/>
      <c r="AJ114" s="956"/>
      <c r="AK114" s="957" t="s">
        <v>136</v>
      </c>
      <c r="AL114" s="955"/>
      <c r="AM114" s="955"/>
      <c r="AN114" s="955"/>
      <c r="AO114" s="956"/>
      <c r="AP114" s="958" t="s">
        <v>136</v>
      </c>
      <c r="AQ114" s="959"/>
      <c r="AR114" s="959"/>
      <c r="AS114" s="959"/>
      <c r="AT114" s="960"/>
      <c r="AU114" s="902"/>
      <c r="AV114" s="903"/>
      <c r="AW114" s="903"/>
      <c r="AX114" s="903"/>
      <c r="AY114" s="903"/>
      <c r="AZ114" s="951" t="s">
        <v>401</v>
      </c>
      <c r="BA114" s="952"/>
      <c r="BB114" s="952"/>
      <c r="BC114" s="952"/>
      <c r="BD114" s="952"/>
      <c r="BE114" s="952"/>
      <c r="BF114" s="952"/>
      <c r="BG114" s="952"/>
      <c r="BH114" s="952"/>
      <c r="BI114" s="952"/>
      <c r="BJ114" s="952"/>
      <c r="BK114" s="952"/>
      <c r="BL114" s="952"/>
      <c r="BM114" s="952"/>
      <c r="BN114" s="952"/>
      <c r="BO114" s="952"/>
      <c r="BP114" s="953"/>
      <c r="BQ114" s="921">
        <v>129153970</v>
      </c>
      <c r="BR114" s="922"/>
      <c r="BS114" s="922"/>
      <c r="BT114" s="922"/>
      <c r="BU114" s="922"/>
      <c r="BV114" s="922">
        <v>118042625</v>
      </c>
      <c r="BW114" s="922"/>
      <c r="BX114" s="922"/>
      <c r="BY114" s="922"/>
      <c r="BZ114" s="922"/>
      <c r="CA114" s="922">
        <v>114774991</v>
      </c>
      <c r="CB114" s="922"/>
      <c r="CC114" s="922"/>
      <c r="CD114" s="922"/>
      <c r="CE114" s="922"/>
      <c r="CF114" s="916">
        <v>46.7</v>
      </c>
      <c r="CG114" s="917"/>
      <c r="CH114" s="917"/>
      <c r="CI114" s="917"/>
      <c r="CJ114" s="917"/>
      <c r="CK114" s="947"/>
      <c r="CL114" s="948"/>
      <c r="CM114" s="918" t="s">
        <v>402</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v>3226006</v>
      </c>
      <c r="DH114" s="922"/>
      <c r="DI114" s="922"/>
      <c r="DJ114" s="922"/>
      <c r="DK114" s="922"/>
      <c r="DL114" s="922">
        <v>3714236</v>
      </c>
      <c r="DM114" s="922"/>
      <c r="DN114" s="922"/>
      <c r="DO114" s="922"/>
      <c r="DP114" s="922"/>
      <c r="DQ114" s="922">
        <v>1772720</v>
      </c>
      <c r="DR114" s="922"/>
      <c r="DS114" s="922"/>
      <c r="DT114" s="922"/>
      <c r="DU114" s="922"/>
      <c r="DV114" s="923">
        <v>0.7</v>
      </c>
      <c r="DW114" s="923"/>
      <c r="DX114" s="923"/>
      <c r="DY114" s="923"/>
      <c r="DZ114" s="924"/>
    </row>
    <row r="115" spans="1:130" s="191" customFormat="1" ht="26.25" customHeight="1">
      <c r="A115" s="963"/>
      <c r="B115" s="964"/>
      <c r="C115" s="952" t="s">
        <v>403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856146</v>
      </c>
      <c r="AB115" s="955"/>
      <c r="AC115" s="955"/>
      <c r="AD115" s="955"/>
      <c r="AE115" s="956"/>
      <c r="AF115" s="957">
        <v>932914</v>
      </c>
      <c r="AG115" s="955"/>
      <c r="AH115" s="955"/>
      <c r="AI115" s="955"/>
      <c r="AJ115" s="956"/>
      <c r="AK115" s="957">
        <v>836156</v>
      </c>
      <c r="AL115" s="955"/>
      <c r="AM115" s="955"/>
      <c r="AN115" s="955"/>
      <c r="AO115" s="956"/>
      <c r="AP115" s="958">
        <v>0.3</v>
      </c>
      <c r="AQ115" s="959"/>
      <c r="AR115" s="959"/>
      <c r="AS115" s="959"/>
      <c r="AT115" s="960"/>
      <c r="AU115" s="902"/>
      <c r="AV115" s="903"/>
      <c r="AW115" s="903"/>
      <c r="AX115" s="903"/>
      <c r="AY115" s="903"/>
      <c r="AZ115" s="951" t="s">
        <v>404</v>
      </c>
      <c r="BA115" s="952"/>
      <c r="BB115" s="952"/>
      <c r="BC115" s="952"/>
      <c r="BD115" s="952"/>
      <c r="BE115" s="952"/>
      <c r="BF115" s="952"/>
      <c r="BG115" s="952"/>
      <c r="BH115" s="952"/>
      <c r="BI115" s="952"/>
      <c r="BJ115" s="952"/>
      <c r="BK115" s="952"/>
      <c r="BL115" s="952"/>
      <c r="BM115" s="952"/>
      <c r="BN115" s="952"/>
      <c r="BO115" s="952"/>
      <c r="BP115" s="953"/>
      <c r="BQ115" s="921">
        <v>25504256</v>
      </c>
      <c r="BR115" s="922"/>
      <c r="BS115" s="922"/>
      <c r="BT115" s="922"/>
      <c r="BU115" s="922"/>
      <c r="BV115" s="922">
        <v>25582237</v>
      </c>
      <c r="BW115" s="922"/>
      <c r="BX115" s="922"/>
      <c r="BY115" s="922"/>
      <c r="BZ115" s="922"/>
      <c r="CA115" s="922">
        <v>25792031</v>
      </c>
      <c r="CB115" s="922"/>
      <c r="CC115" s="922"/>
      <c r="CD115" s="922"/>
      <c r="CE115" s="922"/>
      <c r="CF115" s="916">
        <v>10.5</v>
      </c>
      <c r="CG115" s="917"/>
      <c r="CH115" s="917"/>
      <c r="CI115" s="917"/>
      <c r="CJ115" s="917"/>
      <c r="CK115" s="947"/>
      <c r="CL115" s="948"/>
      <c r="CM115" s="951" t="s">
        <v>405</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t="s">
        <v>136</v>
      </c>
      <c r="DH115" s="922"/>
      <c r="DI115" s="922"/>
      <c r="DJ115" s="922"/>
      <c r="DK115" s="922"/>
      <c r="DL115" s="922" t="s">
        <v>136</v>
      </c>
      <c r="DM115" s="922"/>
      <c r="DN115" s="922"/>
      <c r="DO115" s="922"/>
      <c r="DP115" s="922"/>
      <c r="DQ115" s="922" t="s">
        <v>136</v>
      </c>
      <c r="DR115" s="922"/>
      <c r="DS115" s="922"/>
      <c r="DT115" s="922"/>
      <c r="DU115" s="922"/>
      <c r="DV115" s="923" t="s">
        <v>136</v>
      </c>
      <c r="DW115" s="923"/>
      <c r="DX115" s="923"/>
      <c r="DY115" s="923"/>
      <c r="DZ115" s="924"/>
    </row>
    <row r="116" spans="1:130" s="191" customFormat="1" ht="26.25" customHeight="1">
      <c r="A116" s="965"/>
      <c r="B116" s="966"/>
      <c r="C116" s="967" t="s">
        <v>406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11371</v>
      </c>
      <c r="AB116" s="955"/>
      <c r="AC116" s="955"/>
      <c r="AD116" s="955"/>
      <c r="AE116" s="956"/>
      <c r="AF116" s="957">
        <v>8309</v>
      </c>
      <c r="AG116" s="955"/>
      <c r="AH116" s="955"/>
      <c r="AI116" s="955"/>
      <c r="AJ116" s="956"/>
      <c r="AK116" s="957">
        <v>6359</v>
      </c>
      <c r="AL116" s="955"/>
      <c r="AM116" s="955"/>
      <c r="AN116" s="955"/>
      <c r="AO116" s="956"/>
      <c r="AP116" s="958">
        <v>0</v>
      </c>
      <c r="AQ116" s="959"/>
      <c r="AR116" s="959"/>
      <c r="AS116" s="959"/>
      <c r="AT116" s="960"/>
      <c r="AU116" s="902"/>
      <c r="AV116" s="903"/>
      <c r="AW116" s="903"/>
      <c r="AX116" s="903"/>
      <c r="AY116" s="903"/>
      <c r="AZ116" s="969" t="s">
        <v>407</v>
      </c>
      <c r="BA116" s="970"/>
      <c r="BB116" s="970"/>
      <c r="BC116" s="970"/>
      <c r="BD116" s="970"/>
      <c r="BE116" s="970"/>
      <c r="BF116" s="970"/>
      <c r="BG116" s="970"/>
      <c r="BH116" s="970"/>
      <c r="BI116" s="970"/>
      <c r="BJ116" s="970"/>
      <c r="BK116" s="970"/>
      <c r="BL116" s="970"/>
      <c r="BM116" s="970"/>
      <c r="BN116" s="970"/>
      <c r="BO116" s="970"/>
      <c r="BP116" s="971"/>
      <c r="BQ116" s="921" t="s">
        <v>136</v>
      </c>
      <c r="BR116" s="922"/>
      <c r="BS116" s="922"/>
      <c r="BT116" s="922"/>
      <c r="BU116" s="922"/>
      <c r="BV116" s="922" t="s">
        <v>136</v>
      </c>
      <c r="BW116" s="922"/>
      <c r="BX116" s="922"/>
      <c r="BY116" s="922"/>
      <c r="BZ116" s="922"/>
      <c r="CA116" s="922" t="s">
        <v>136</v>
      </c>
      <c r="CB116" s="922"/>
      <c r="CC116" s="922"/>
      <c r="CD116" s="922"/>
      <c r="CE116" s="922"/>
      <c r="CF116" s="916" t="s">
        <v>136</v>
      </c>
      <c r="CG116" s="917"/>
      <c r="CH116" s="917"/>
      <c r="CI116" s="917"/>
      <c r="CJ116" s="917"/>
      <c r="CK116" s="947"/>
      <c r="CL116" s="948"/>
      <c r="CM116" s="918" t="s">
        <v>408</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136</v>
      </c>
      <c r="DH116" s="922"/>
      <c r="DI116" s="922"/>
      <c r="DJ116" s="922"/>
      <c r="DK116" s="922"/>
      <c r="DL116" s="922" t="s">
        <v>136</v>
      </c>
      <c r="DM116" s="922"/>
      <c r="DN116" s="922"/>
      <c r="DO116" s="922"/>
      <c r="DP116" s="922"/>
      <c r="DQ116" s="922" t="s">
        <v>136</v>
      </c>
      <c r="DR116" s="922"/>
      <c r="DS116" s="922"/>
      <c r="DT116" s="922"/>
      <c r="DU116" s="922"/>
      <c r="DV116" s="923" t="s">
        <v>136</v>
      </c>
      <c r="DW116" s="923"/>
      <c r="DX116" s="923"/>
      <c r="DY116" s="923"/>
      <c r="DZ116" s="924"/>
    </row>
    <row r="117" spans="1:130" s="191" customFormat="1" ht="26.25" customHeight="1">
      <c r="A117" s="906" t="s">
        <v>139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409</v>
      </c>
      <c r="Z117" s="888"/>
      <c r="AA117" s="978">
        <v>73673007</v>
      </c>
      <c r="AB117" s="979"/>
      <c r="AC117" s="979"/>
      <c r="AD117" s="979"/>
      <c r="AE117" s="980"/>
      <c r="AF117" s="981">
        <v>76100827</v>
      </c>
      <c r="AG117" s="979"/>
      <c r="AH117" s="979"/>
      <c r="AI117" s="979"/>
      <c r="AJ117" s="980"/>
      <c r="AK117" s="981">
        <v>74205421</v>
      </c>
      <c r="AL117" s="979"/>
      <c r="AM117" s="979"/>
      <c r="AN117" s="979"/>
      <c r="AO117" s="980"/>
      <c r="AP117" s="982"/>
      <c r="AQ117" s="983"/>
      <c r="AR117" s="983"/>
      <c r="AS117" s="983"/>
      <c r="AT117" s="984"/>
      <c r="AU117" s="902"/>
      <c r="AV117" s="903"/>
      <c r="AW117" s="903"/>
      <c r="AX117" s="903"/>
      <c r="AY117" s="903"/>
      <c r="AZ117" s="951" t="s">
        <v>410</v>
      </c>
      <c r="BA117" s="952"/>
      <c r="BB117" s="952"/>
      <c r="BC117" s="952"/>
      <c r="BD117" s="952"/>
      <c r="BE117" s="952"/>
      <c r="BF117" s="952"/>
      <c r="BG117" s="952"/>
      <c r="BH117" s="952"/>
      <c r="BI117" s="952"/>
      <c r="BJ117" s="952"/>
      <c r="BK117" s="952"/>
      <c r="BL117" s="952"/>
      <c r="BM117" s="952"/>
      <c r="BN117" s="952"/>
      <c r="BO117" s="952"/>
      <c r="BP117" s="953"/>
      <c r="BQ117" s="921" t="s">
        <v>136</v>
      </c>
      <c r="BR117" s="922"/>
      <c r="BS117" s="922"/>
      <c r="BT117" s="922"/>
      <c r="BU117" s="922"/>
      <c r="BV117" s="922" t="s">
        <v>136</v>
      </c>
      <c r="BW117" s="922"/>
      <c r="BX117" s="922"/>
      <c r="BY117" s="922"/>
      <c r="BZ117" s="922"/>
      <c r="CA117" s="922" t="s">
        <v>136</v>
      </c>
      <c r="CB117" s="922"/>
      <c r="CC117" s="922"/>
      <c r="CD117" s="922"/>
      <c r="CE117" s="922"/>
      <c r="CF117" s="916" t="s">
        <v>136</v>
      </c>
      <c r="CG117" s="917"/>
      <c r="CH117" s="917"/>
      <c r="CI117" s="917"/>
      <c r="CJ117" s="917"/>
      <c r="CK117" s="947"/>
      <c r="CL117" s="948"/>
      <c r="CM117" s="918" t="s">
        <v>411</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136</v>
      </c>
      <c r="DH117" s="922"/>
      <c r="DI117" s="922"/>
      <c r="DJ117" s="922"/>
      <c r="DK117" s="922"/>
      <c r="DL117" s="922" t="s">
        <v>136</v>
      </c>
      <c r="DM117" s="922"/>
      <c r="DN117" s="922"/>
      <c r="DO117" s="922"/>
      <c r="DP117" s="922"/>
      <c r="DQ117" s="922" t="s">
        <v>136</v>
      </c>
      <c r="DR117" s="922"/>
      <c r="DS117" s="922"/>
      <c r="DT117" s="922"/>
      <c r="DU117" s="922"/>
      <c r="DV117" s="923" t="s">
        <v>136</v>
      </c>
      <c r="DW117" s="923"/>
      <c r="DX117" s="923"/>
      <c r="DY117" s="923"/>
      <c r="DZ117" s="924"/>
    </row>
    <row r="118" spans="1:130" s="191" customFormat="1" ht="26.25" customHeight="1">
      <c r="A118" s="906" t="s">
        <v>385</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383</v>
      </c>
      <c r="AB118" s="887"/>
      <c r="AC118" s="887"/>
      <c r="AD118" s="887"/>
      <c r="AE118" s="888"/>
      <c r="AF118" s="886" t="s">
        <v>277</v>
      </c>
      <c r="AG118" s="887"/>
      <c r="AH118" s="887"/>
      <c r="AI118" s="887"/>
      <c r="AJ118" s="888"/>
      <c r="AK118" s="886" t="s">
        <v>276</v>
      </c>
      <c r="AL118" s="887"/>
      <c r="AM118" s="887"/>
      <c r="AN118" s="887"/>
      <c r="AO118" s="888"/>
      <c r="AP118" s="973" t="s">
        <v>384</v>
      </c>
      <c r="AQ118" s="974"/>
      <c r="AR118" s="974"/>
      <c r="AS118" s="974"/>
      <c r="AT118" s="975"/>
      <c r="AU118" s="902"/>
      <c r="AV118" s="903"/>
      <c r="AW118" s="903"/>
      <c r="AX118" s="903"/>
      <c r="AY118" s="903"/>
      <c r="AZ118" s="976" t="s">
        <v>412</v>
      </c>
      <c r="BA118" s="967"/>
      <c r="BB118" s="967"/>
      <c r="BC118" s="967"/>
      <c r="BD118" s="967"/>
      <c r="BE118" s="967"/>
      <c r="BF118" s="967"/>
      <c r="BG118" s="967"/>
      <c r="BH118" s="967"/>
      <c r="BI118" s="967"/>
      <c r="BJ118" s="967"/>
      <c r="BK118" s="967"/>
      <c r="BL118" s="967"/>
      <c r="BM118" s="967"/>
      <c r="BN118" s="967"/>
      <c r="BO118" s="967"/>
      <c r="BP118" s="968"/>
      <c r="BQ118" s="993" t="s">
        <v>413</v>
      </c>
      <c r="BR118" s="994"/>
      <c r="BS118" s="994"/>
      <c r="BT118" s="994"/>
      <c r="BU118" s="994"/>
      <c r="BV118" s="994" t="s">
        <v>103</v>
      </c>
      <c r="BW118" s="994"/>
      <c r="BX118" s="994"/>
      <c r="BY118" s="994"/>
      <c r="BZ118" s="994"/>
      <c r="CA118" s="994" t="s">
        <v>103</v>
      </c>
      <c r="CB118" s="994"/>
      <c r="CC118" s="994"/>
      <c r="CD118" s="994"/>
      <c r="CE118" s="994"/>
      <c r="CF118" s="916" t="s">
        <v>103</v>
      </c>
      <c r="CG118" s="917"/>
      <c r="CH118" s="917"/>
      <c r="CI118" s="917"/>
      <c r="CJ118" s="917"/>
      <c r="CK118" s="947"/>
      <c r="CL118" s="948"/>
      <c r="CM118" s="918" t="s">
        <v>414</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103</v>
      </c>
      <c r="DH118" s="922"/>
      <c r="DI118" s="922"/>
      <c r="DJ118" s="922"/>
      <c r="DK118" s="922"/>
      <c r="DL118" s="922" t="s">
        <v>103</v>
      </c>
      <c r="DM118" s="922"/>
      <c r="DN118" s="922"/>
      <c r="DO118" s="922"/>
      <c r="DP118" s="922"/>
      <c r="DQ118" s="922" t="s">
        <v>103</v>
      </c>
      <c r="DR118" s="922"/>
      <c r="DS118" s="922"/>
      <c r="DT118" s="922"/>
      <c r="DU118" s="922"/>
      <c r="DV118" s="923" t="s">
        <v>103</v>
      </c>
      <c r="DW118" s="923"/>
      <c r="DX118" s="923"/>
      <c r="DY118" s="923"/>
      <c r="DZ118" s="924"/>
    </row>
    <row r="119" spans="1:130" s="191" customFormat="1" ht="26.25" customHeight="1">
      <c r="A119" s="1058" t="s">
        <v>388</v>
      </c>
      <c r="B119" s="946"/>
      <c r="C119" s="925" t="s">
        <v>389</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103</v>
      </c>
      <c r="AB119" s="894"/>
      <c r="AC119" s="894"/>
      <c r="AD119" s="894"/>
      <c r="AE119" s="895"/>
      <c r="AF119" s="896" t="s">
        <v>103</v>
      </c>
      <c r="AG119" s="894"/>
      <c r="AH119" s="894"/>
      <c r="AI119" s="894"/>
      <c r="AJ119" s="895"/>
      <c r="AK119" s="896" t="s">
        <v>103</v>
      </c>
      <c r="AL119" s="894"/>
      <c r="AM119" s="894"/>
      <c r="AN119" s="894"/>
      <c r="AO119" s="895"/>
      <c r="AP119" s="897" t="s">
        <v>103</v>
      </c>
      <c r="AQ119" s="898"/>
      <c r="AR119" s="898"/>
      <c r="AS119" s="898"/>
      <c r="AT119" s="899"/>
      <c r="AU119" s="904"/>
      <c r="AV119" s="905"/>
      <c r="AW119" s="905"/>
      <c r="AX119" s="905"/>
      <c r="AY119" s="905"/>
      <c r="AZ119" s="222" t="s">
        <v>139</v>
      </c>
      <c r="BA119" s="222"/>
      <c r="BB119" s="222"/>
      <c r="BC119" s="222"/>
      <c r="BD119" s="222"/>
      <c r="BE119" s="222"/>
      <c r="BF119" s="222"/>
      <c r="BG119" s="222"/>
      <c r="BH119" s="222"/>
      <c r="BI119" s="222"/>
      <c r="BJ119" s="222"/>
      <c r="BK119" s="222"/>
      <c r="BL119" s="222"/>
      <c r="BM119" s="222"/>
      <c r="BN119" s="222"/>
      <c r="BO119" s="977" t="s">
        <v>415</v>
      </c>
      <c r="BP119" s="1001"/>
      <c r="BQ119" s="993">
        <v>1173787857</v>
      </c>
      <c r="BR119" s="994"/>
      <c r="BS119" s="994"/>
      <c r="BT119" s="994"/>
      <c r="BU119" s="994"/>
      <c r="BV119" s="994">
        <v>1175835223</v>
      </c>
      <c r="BW119" s="994"/>
      <c r="BX119" s="994"/>
      <c r="BY119" s="994"/>
      <c r="BZ119" s="994"/>
      <c r="CA119" s="994">
        <v>1182037552</v>
      </c>
      <c r="CB119" s="994"/>
      <c r="CC119" s="994"/>
      <c r="CD119" s="994"/>
      <c r="CE119" s="994"/>
      <c r="CF119" s="995"/>
      <c r="CG119" s="996"/>
      <c r="CH119" s="996"/>
      <c r="CI119" s="996"/>
      <c r="CJ119" s="997"/>
      <c r="CK119" s="949"/>
      <c r="CL119" s="950"/>
      <c r="CM119" s="998" t="s">
        <v>416</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t="s">
        <v>136</v>
      </c>
      <c r="DH119" s="922"/>
      <c r="DI119" s="922"/>
      <c r="DJ119" s="922"/>
      <c r="DK119" s="922"/>
      <c r="DL119" s="922" t="s">
        <v>136</v>
      </c>
      <c r="DM119" s="922"/>
      <c r="DN119" s="922"/>
      <c r="DO119" s="922"/>
      <c r="DP119" s="922"/>
      <c r="DQ119" s="922" t="s">
        <v>136</v>
      </c>
      <c r="DR119" s="922"/>
      <c r="DS119" s="922"/>
      <c r="DT119" s="922"/>
      <c r="DU119" s="922"/>
      <c r="DV119" s="923" t="s">
        <v>136</v>
      </c>
      <c r="DW119" s="923"/>
      <c r="DX119" s="923"/>
      <c r="DY119" s="923"/>
      <c r="DZ119" s="924"/>
    </row>
    <row r="120" spans="1:130" s="191" customFormat="1" ht="26.25" customHeight="1">
      <c r="A120" s="1059"/>
      <c r="B120" s="948"/>
      <c r="C120" s="918" t="s">
        <v>392</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136</v>
      </c>
      <c r="AB120" s="955"/>
      <c r="AC120" s="955"/>
      <c r="AD120" s="955"/>
      <c r="AE120" s="956"/>
      <c r="AF120" s="957" t="s">
        <v>136</v>
      </c>
      <c r="AG120" s="955"/>
      <c r="AH120" s="955"/>
      <c r="AI120" s="955"/>
      <c r="AJ120" s="956"/>
      <c r="AK120" s="957" t="s">
        <v>136</v>
      </c>
      <c r="AL120" s="955"/>
      <c r="AM120" s="955"/>
      <c r="AN120" s="955"/>
      <c r="AO120" s="956"/>
      <c r="AP120" s="958" t="s">
        <v>136</v>
      </c>
      <c r="AQ120" s="959"/>
      <c r="AR120" s="959"/>
      <c r="AS120" s="959"/>
      <c r="AT120" s="960"/>
      <c r="AU120" s="985" t="s">
        <v>417</v>
      </c>
      <c r="AV120" s="986"/>
      <c r="AW120" s="986"/>
      <c r="AX120" s="986"/>
      <c r="AY120" s="987"/>
      <c r="AZ120" s="942" t="s">
        <v>418</v>
      </c>
      <c r="BA120" s="891"/>
      <c r="BB120" s="891"/>
      <c r="BC120" s="891"/>
      <c r="BD120" s="891"/>
      <c r="BE120" s="891"/>
      <c r="BF120" s="891"/>
      <c r="BG120" s="891"/>
      <c r="BH120" s="891"/>
      <c r="BI120" s="891"/>
      <c r="BJ120" s="891"/>
      <c r="BK120" s="891"/>
      <c r="BL120" s="891"/>
      <c r="BM120" s="891"/>
      <c r="BN120" s="891"/>
      <c r="BO120" s="891"/>
      <c r="BP120" s="892"/>
      <c r="BQ120" s="928">
        <v>69102387</v>
      </c>
      <c r="BR120" s="929"/>
      <c r="BS120" s="929"/>
      <c r="BT120" s="929"/>
      <c r="BU120" s="929"/>
      <c r="BV120" s="929">
        <v>62770243</v>
      </c>
      <c r="BW120" s="929"/>
      <c r="BX120" s="929"/>
      <c r="BY120" s="929"/>
      <c r="BZ120" s="929"/>
      <c r="CA120" s="929">
        <v>63673749</v>
      </c>
      <c r="CB120" s="929"/>
      <c r="CC120" s="929"/>
      <c r="CD120" s="929"/>
      <c r="CE120" s="929"/>
      <c r="CF120" s="943">
        <v>25.9</v>
      </c>
      <c r="CG120" s="944"/>
      <c r="CH120" s="944"/>
      <c r="CI120" s="944"/>
      <c r="CJ120" s="944"/>
      <c r="CK120" s="1002" t="s">
        <v>419</v>
      </c>
      <c r="CL120" s="1003"/>
      <c r="CM120" s="1003"/>
      <c r="CN120" s="1003"/>
      <c r="CO120" s="1004"/>
      <c r="CP120" s="1010" t="s">
        <v>362</v>
      </c>
      <c r="CQ120" s="1011"/>
      <c r="CR120" s="1011"/>
      <c r="CS120" s="1011"/>
      <c r="CT120" s="1011"/>
      <c r="CU120" s="1011"/>
      <c r="CV120" s="1011"/>
      <c r="CW120" s="1011"/>
      <c r="CX120" s="1011"/>
      <c r="CY120" s="1011"/>
      <c r="CZ120" s="1011"/>
      <c r="DA120" s="1011"/>
      <c r="DB120" s="1011"/>
      <c r="DC120" s="1011"/>
      <c r="DD120" s="1011"/>
      <c r="DE120" s="1011"/>
      <c r="DF120" s="1012"/>
      <c r="DG120" s="928">
        <v>11626954</v>
      </c>
      <c r="DH120" s="929"/>
      <c r="DI120" s="929"/>
      <c r="DJ120" s="929"/>
      <c r="DK120" s="929"/>
      <c r="DL120" s="929">
        <v>11293376</v>
      </c>
      <c r="DM120" s="929"/>
      <c r="DN120" s="929"/>
      <c r="DO120" s="929"/>
      <c r="DP120" s="929"/>
      <c r="DQ120" s="929">
        <v>10913783</v>
      </c>
      <c r="DR120" s="929"/>
      <c r="DS120" s="929"/>
      <c r="DT120" s="929"/>
      <c r="DU120" s="929"/>
      <c r="DV120" s="930">
        <v>4.4000000000000004</v>
      </c>
      <c r="DW120" s="930"/>
      <c r="DX120" s="930"/>
      <c r="DY120" s="930"/>
      <c r="DZ120" s="931"/>
    </row>
    <row r="121" spans="1:130" s="191" customFormat="1" ht="26.25" customHeight="1">
      <c r="A121" s="1059"/>
      <c r="B121" s="948"/>
      <c r="C121" s="969" t="s">
        <v>420</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t="s">
        <v>136</v>
      </c>
      <c r="AB121" s="955"/>
      <c r="AC121" s="955"/>
      <c r="AD121" s="955"/>
      <c r="AE121" s="956"/>
      <c r="AF121" s="957" t="s">
        <v>136</v>
      </c>
      <c r="AG121" s="955"/>
      <c r="AH121" s="955"/>
      <c r="AI121" s="955"/>
      <c r="AJ121" s="956"/>
      <c r="AK121" s="957" t="s">
        <v>136</v>
      </c>
      <c r="AL121" s="955"/>
      <c r="AM121" s="955"/>
      <c r="AN121" s="955"/>
      <c r="AO121" s="956"/>
      <c r="AP121" s="958" t="s">
        <v>136</v>
      </c>
      <c r="AQ121" s="959"/>
      <c r="AR121" s="959"/>
      <c r="AS121" s="959"/>
      <c r="AT121" s="960"/>
      <c r="AU121" s="988"/>
      <c r="AV121" s="989"/>
      <c r="AW121" s="989"/>
      <c r="AX121" s="989"/>
      <c r="AY121" s="990"/>
      <c r="AZ121" s="951" t="s">
        <v>421</v>
      </c>
      <c r="BA121" s="952"/>
      <c r="BB121" s="952"/>
      <c r="BC121" s="952"/>
      <c r="BD121" s="952"/>
      <c r="BE121" s="952"/>
      <c r="BF121" s="952"/>
      <c r="BG121" s="952"/>
      <c r="BH121" s="952"/>
      <c r="BI121" s="952"/>
      <c r="BJ121" s="952"/>
      <c r="BK121" s="952"/>
      <c r="BL121" s="952"/>
      <c r="BM121" s="952"/>
      <c r="BN121" s="952"/>
      <c r="BO121" s="952"/>
      <c r="BP121" s="953"/>
      <c r="BQ121" s="921">
        <v>14192031</v>
      </c>
      <c r="BR121" s="922"/>
      <c r="BS121" s="922"/>
      <c r="BT121" s="922"/>
      <c r="BU121" s="922"/>
      <c r="BV121" s="922">
        <v>14027497</v>
      </c>
      <c r="BW121" s="922"/>
      <c r="BX121" s="922"/>
      <c r="BY121" s="922"/>
      <c r="BZ121" s="922"/>
      <c r="CA121" s="922">
        <v>13734955</v>
      </c>
      <c r="CB121" s="922"/>
      <c r="CC121" s="922"/>
      <c r="CD121" s="922"/>
      <c r="CE121" s="922"/>
      <c r="CF121" s="916">
        <v>5.6</v>
      </c>
      <c r="CG121" s="917"/>
      <c r="CH121" s="917"/>
      <c r="CI121" s="917"/>
      <c r="CJ121" s="917"/>
      <c r="CK121" s="1005"/>
      <c r="CL121" s="1006"/>
      <c r="CM121" s="1006"/>
      <c r="CN121" s="1006"/>
      <c r="CO121" s="1007"/>
      <c r="CP121" s="1015" t="s">
        <v>422</v>
      </c>
      <c r="CQ121" s="1016"/>
      <c r="CR121" s="1016"/>
      <c r="CS121" s="1016"/>
      <c r="CT121" s="1016"/>
      <c r="CU121" s="1016"/>
      <c r="CV121" s="1016"/>
      <c r="CW121" s="1016"/>
      <c r="CX121" s="1016"/>
      <c r="CY121" s="1016"/>
      <c r="CZ121" s="1016"/>
      <c r="DA121" s="1016"/>
      <c r="DB121" s="1016"/>
      <c r="DC121" s="1016"/>
      <c r="DD121" s="1016"/>
      <c r="DE121" s="1016"/>
      <c r="DF121" s="1017"/>
      <c r="DG121" s="921">
        <v>5011303</v>
      </c>
      <c r="DH121" s="922"/>
      <c r="DI121" s="922"/>
      <c r="DJ121" s="922"/>
      <c r="DK121" s="922"/>
      <c r="DL121" s="922">
        <v>4769577</v>
      </c>
      <c r="DM121" s="922"/>
      <c r="DN121" s="922"/>
      <c r="DO121" s="922"/>
      <c r="DP121" s="922"/>
      <c r="DQ121" s="922">
        <v>4635352</v>
      </c>
      <c r="DR121" s="922"/>
      <c r="DS121" s="922"/>
      <c r="DT121" s="922"/>
      <c r="DU121" s="922"/>
      <c r="DV121" s="923">
        <v>1.9</v>
      </c>
      <c r="DW121" s="923"/>
      <c r="DX121" s="923"/>
      <c r="DY121" s="923"/>
      <c r="DZ121" s="924"/>
    </row>
    <row r="122" spans="1:130" s="191" customFormat="1" ht="26.25" customHeight="1">
      <c r="A122" s="1059"/>
      <c r="B122" s="948"/>
      <c r="C122" s="918" t="s">
        <v>402</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v>685078</v>
      </c>
      <c r="AB122" s="955"/>
      <c r="AC122" s="955"/>
      <c r="AD122" s="955"/>
      <c r="AE122" s="956"/>
      <c r="AF122" s="957">
        <v>770605</v>
      </c>
      <c r="AG122" s="955"/>
      <c r="AH122" s="955"/>
      <c r="AI122" s="955"/>
      <c r="AJ122" s="956"/>
      <c r="AK122" s="957">
        <v>682682</v>
      </c>
      <c r="AL122" s="955"/>
      <c r="AM122" s="955"/>
      <c r="AN122" s="955"/>
      <c r="AO122" s="956"/>
      <c r="AP122" s="958">
        <v>0.3</v>
      </c>
      <c r="AQ122" s="959"/>
      <c r="AR122" s="959"/>
      <c r="AS122" s="959"/>
      <c r="AT122" s="960"/>
      <c r="AU122" s="988"/>
      <c r="AV122" s="989"/>
      <c r="AW122" s="989"/>
      <c r="AX122" s="989"/>
      <c r="AY122" s="990"/>
      <c r="AZ122" s="976" t="s">
        <v>423</v>
      </c>
      <c r="BA122" s="967"/>
      <c r="BB122" s="967"/>
      <c r="BC122" s="967"/>
      <c r="BD122" s="967"/>
      <c r="BE122" s="967"/>
      <c r="BF122" s="967"/>
      <c r="BG122" s="967"/>
      <c r="BH122" s="967"/>
      <c r="BI122" s="967"/>
      <c r="BJ122" s="967"/>
      <c r="BK122" s="967"/>
      <c r="BL122" s="967"/>
      <c r="BM122" s="967"/>
      <c r="BN122" s="967"/>
      <c r="BO122" s="967"/>
      <c r="BP122" s="968"/>
      <c r="BQ122" s="993">
        <v>632838047</v>
      </c>
      <c r="BR122" s="994"/>
      <c r="BS122" s="994"/>
      <c r="BT122" s="994"/>
      <c r="BU122" s="994"/>
      <c r="BV122" s="994">
        <v>632652093</v>
      </c>
      <c r="BW122" s="994"/>
      <c r="BX122" s="994"/>
      <c r="BY122" s="994"/>
      <c r="BZ122" s="994"/>
      <c r="CA122" s="994">
        <v>627998821</v>
      </c>
      <c r="CB122" s="994"/>
      <c r="CC122" s="994"/>
      <c r="CD122" s="994"/>
      <c r="CE122" s="994"/>
      <c r="CF122" s="1013">
        <v>255.5</v>
      </c>
      <c r="CG122" s="1014"/>
      <c r="CH122" s="1014"/>
      <c r="CI122" s="1014"/>
      <c r="CJ122" s="1014"/>
      <c r="CK122" s="1005"/>
      <c r="CL122" s="1006"/>
      <c r="CM122" s="1006"/>
      <c r="CN122" s="1006"/>
      <c r="CO122" s="1007"/>
      <c r="CP122" s="1015" t="s">
        <v>359</v>
      </c>
      <c r="CQ122" s="1016"/>
      <c r="CR122" s="1016"/>
      <c r="CS122" s="1016"/>
      <c r="CT122" s="1016"/>
      <c r="CU122" s="1016"/>
      <c r="CV122" s="1016"/>
      <c r="CW122" s="1016"/>
      <c r="CX122" s="1016"/>
      <c r="CY122" s="1016"/>
      <c r="CZ122" s="1016"/>
      <c r="DA122" s="1016"/>
      <c r="DB122" s="1016"/>
      <c r="DC122" s="1016"/>
      <c r="DD122" s="1016"/>
      <c r="DE122" s="1016"/>
      <c r="DF122" s="1017"/>
      <c r="DG122" s="921">
        <v>1104154</v>
      </c>
      <c r="DH122" s="922"/>
      <c r="DI122" s="922"/>
      <c r="DJ122" s="922"/>
      <c r="DK122" s="922"/>
      <c r="DL122" s="922">
        <v>1195622</v>
      </c>
      <c r="DM122" s="922"/>
      <c r="DN122" s="922"/>
      <c r="DO122" s="922"/>
      <c r="DP122" s="922"/>
      <c r="DQ122" s="922">
        <v>1163630</v>
      </c>
      <c r="DR122" s="922"/>
      <c r="DS122" s="922"/>
      <c r="DT122" s="922"/>
      <c r="DU122" s="922"/>
      <c r="DV122" s="923">
        <v>0.5</v>
      </c>
      <c r="DW122" s="923"/>
      <c r="DX122" s="923"/>
      <c r="DY122" s="923"/>
      <c r="DZ122" s="924"/>
    </row>
    <row r="123" spans="1:130" s="191" customFormat="1" ht="26.25" customHeight="1">
      <c r="A123" s="1059"/>
      <c r="B123" s="948"/>
      <c r="C123" s="918" t="s">
        <v>408</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136</v>
      </c>
      <c r="AB123" s="955"/>
      <c r="AC123" s="955"/>
      <c r="AD123" s="955"/>
      <c r="AE123" s="956"/>
      <c r="AF123" s="957" t="s">
        <v>136</v>
      </c>
      <c r="AG123" s="955"/>
      <c r="AH123" s="955"/>
      <c r="AI123" s="955"/>
      <c r="AJ123" s="956"/>
      <c r="AK123" s="957" t="s">
        <v>136</v>
      </c>
      <c r="AL123" s="955"/>
      <c r="AM123" s="955"/>
      <c r="AN123" s="955"/>
      <c r="AO123" s="956"/>
      <c r="AP123" s="958" t="s">
        <v>136</v>
      </c>
      <c r="AQ123" s="959"/>
      <c r="AR123" s="959"/>
      <c r="AS123" s="959"/>
      <c r="AT123" s="960"/>
      <c r="AU123" s="991"/>
      <c r="AV123" s="992"/>
      <c r="AW123" s="992"/>
      <c r="AX123" s="992"/>
      <c r="AY123" s="992"/>
      <c r="AZ123" s="222" t="s">
        <v>139</v>
      </c>
      <c r="BA123" s="222"/>
      <c r="BB123" s="222"/>
      <c r="BC123" s="222"/>
      <c r="BD123" s="222"/>
      <c r="BE123" s="222"/>
      <c r="BF123" s="222"/>
      <c r="BG123" s="222"/>
      <c r="BH123" s="222"/>
      <c r="BI123" s="222"/>
      <c r="BJ123" s="222"/>
      <c r="BK123" s="222"/>
      <c r="BL123" s="222"/>
      <c r="BM123" s="222"/>
      <c r="BN123" s="222"/>
      <c r="BO123" s="977" t="s">
        <v>424</v>
      </c>
      <c r="BP123" s="1001"/>
      <c r="BQ123" s="1065">
        <v>716132465</v>
      </c>
      <c r="BR123" s="1066"/>
      <c r="BS123" s="1066"/>
      <c r="BT123" s="1066"/>
      <c r="BU123" s="1066"/>
      <c r="BV123" s="1066">
        <v>709449833</v>
      </c>
      <c r="BW123" s="1066"/>
      <c r="BX123" s="1066"/>
      <c r="BY123" s="1066"/>
      <c r="BZ123" s="1066"/>
      <c r="CA123" s="1066">
        <v>705407525</v>
      </c>
      <c r="CB123" s="1066"/>
      <c r="CC123" s="1066"/>
      <c r="CD123" s="1066"/>
      <c r="CE123" s="1066"/>
      <c r="CF123" s="995"/>
      <c r="CG123" s="996"/>
      <c r="CH123" s="996"/>
      <c r="CI123" s="996"/>
      <c r="CJ123" s="997"/>
      <c r="CK123" s="1005"/>
      <c r="CL123" s="1006"/>
      <c r="CM123" s="1006"/>
      <c r="CN123" s="1006"/>
      <c r="CO123" s="1007"/>
      <c r="CP123" s="1015" t="s">
        <v>425</v>
      </c>
      <c r="CQ123" s="1016"/>
      <c r="CR123" s="1016"/>
      <c r="CS123" s="1016"/>
      <c r="CT123" s="1016"/>
      <c r="CU123" s="1016"/>
      <c r="CV123" s="1016"/>
      <c r="CW123" s="1016"/>
      <c r="CX123" s="1016"/>
      <c r="CY123" s="1016"/>
      <c r="CZ123" s="1016"/>
      <c r="DA123" s="1016"/>
      <c r="DB123" s="1016"/>
      <c r="DC123" s="1016"/>
      <c r="DD123" s="1016"/>
      <c r="DE123" s="1016"/>
      <c r="DF123" s="1017"/>
      <c r="DG123" s="921">
        <v>412456</v>
      </c>
      <c r="DH123" s="922"/>
      <c r="DI123" s="922"/>
      <c r="DJ123" s="922"/>
      <c r="DK123" s="922"/>
      <c r="DL123" s="922">
        <v>319720</v>
      </c>
      <c r="DM123" s="922"/>
      <c r="DN123" s="922"/>
      <c r="DO123" s="922"/>
      <c r="DP123" s="922"/>
      <c r="DQ123" s="922">
        <v>131617</v>
      </c>
      <c r="DR123" s="922"/>
      <c r="DS123" s="922"/>
      <c r="DT123" s="922"/>
      <c r="DU123" s="922"/>
      <c r="DV123" s="923">
        <v>0.1</v>
      </c>
      <c r="DW123" s="923"/>
      <c r="DX123" s="923"/>
      <c r="DY123" s="923"/>
      <c r="DZ123" s="924"/>
    </row>
    <row r="124" spans="1:130" s="191" customFormat="1" ht="26.25" customHeight="1" thickBot="1">
      <c r="A124" s="1059"/>
      <c r="B124" s="948"/>
      <c r="C124" s="918" t="s">
        <v>411</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426</v>
      </c>
      <c r="AB124" s="955"/>
      <c r="AC124" s="955"/>
      <c r="AD124" s="955"/>
      <c r="AE124" s="956"/>
      <c r="AF124" s="957" t="s">
        <v>426</v>
      </c>
      <c r="AG124" s="955"/>
      <c r="AH124" s="955"/>
      <c r="AI124" s="955"/>
      <c r="AJ124" s="956"/>
      <c r="AK124" s="957" t="s">
        <v>426</v>
      </c>
      <c r="AL124" s="955"/>
      <c r="AM124" s="955"/>
      <c r="AN124" s="955"/>
      <c r="AO124" s="956"/>
      <c r="AP124" s="958" t="s">
        <v>426</v>
      </c>
      <c r="AQ124" s="959"/>
      <c r="AR124" s="959"/>
      <c r="AS124" s="959"/>
      <c r="AT124" s="960"/>
      <c r="AU124" s="1061" t="s">
        <v>427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188.3</v>
      </c>
      <c r="BR124" s="1025"/>
      <c r="BS124" s="1025"/>
      <c r="BT124" s="1025"/>
      <c r="BU124" s="1025"/>
      <c r="BV124" s="1025">
        <v>187.9</v>
      </c>
      <c r="BW124" s="1025"/>
      <c r="BX124" s="1025"/>
      <c r="BY124" s="1025"/>
      <c r="BZ124" s="1025"/>
      <c r="CA124" s="1025">
        <v>193.9</v>
      </c>
      <c r="CB124" s="1025"/>
      <c r="CC124" s="1025"/>
      <c r="CD124" s="1025"/>
      <c r="CE124" s="1025"/>
      <c r="CF124" s="1026"/>
      <c r="CG124" s="1027"/>
      <c r="CH124" s="1027"/>
      <c r="CI124" s="1027"/>
      <c r="CJ124" s="1028"/>
      <c r="CK124" s="1008"/>
      <c r="CL124" s="1008"/>
      <c r="CM124" s="1008"/>
      <c r="CN124" s="1008"/>
      <c r="CO124" s="1009"/>
      <c r="CP124" s="1029" t="s">
        <v>428</v>
      </c>
      <c r="CQ124" s="1030"/>
      <c r="CR124" s="1030"/>
      <c r="CS124" s="1030"/>
      <c r="CT124" s="1030"/>
      <c r="CU124" s="1030"/>
      <c r="CV124" s="1030"/>
      <c r="CW124" s="1030"/>
      <c r="CX124" s="1030"/>
      <c r="CY124" s="1030"/>
      <c r="CZ124" s="1030"/>
      <c r="DA124" s="1030"/>
      <c r="DB124" s="1030"/>
      <c r="DC124" s="1030"/>
      <c r="DD124" s="1030"/>
      <c r="DE124" s="1030"/>
      <c r="DF124" s="1031"/>
      <c r="DG124" s="993" t="s">
        <v>136</v>
      </c>
      <c r="DH124" s="994"/>
      <c r="DI124" s="994"/>
      <c r="DJ124" s="994"/>
      <c r="DK124" s="994"/>
      <c r="DL124" s="994" t="s">
        <v>136</v>
      </c>
      <c r="DM124" s="994"/>
      <c r="DN124" s="994"/>
      <c r="DO124" s="994"/>
      <c r="DP124" s="994"/>
      <c r="DQ124" s="994" t="s">
        <v>136</v>
      </c>
      <c r="DR124" s="994"/>
      <c r="DS124" s="994"/>
      <c r="DT124" s="994"/>
      <c r="DU124" s="994"/>
      <c r="DV124" s="1018" t="s">
        <v>136</v>
      </c>
      <c r="DW124" s="1018"/>
      <c r="DX124" s="1018"/>
      <c r="DY124" s="1018"/>
      <c r="DZ124" s="1019"/>
    </row>
    <row r="125" spans="1:130" s="191" customFormat="1" ht="26.25" customHeight="1">
      <c r="A125" s="1059"/>
      <c r="B125" s="948"/>
      <c r="C125" s="918" t="s">
        <v>414</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136</v>
      </c>
      <c r="AB125" s="955"/>
      <c r="AC125" s="955"/>
      <c r="AD125" s="955"/>
      <c r="AE125" s="956"/>
      <c r="AF125" s="957" t="s">
        <v>136</v>
      </c>
      <c r="AG125" s="955"/>
      <c r="AH125" s="955"/>
      <c r="AI125" s="955"/>
      <c r="AJ125" s="956"/>
      <c r="AK125" s="957" t="s">
        <v>136</v>
      </c>
      <c r="AL125" s="955"/>
      <c r="AM125" s="955"/>
      <c r="AN125" s="955"/>
      <c r="AO125" s="956"/>
      <c r="AP125" s="958" t="s">
        <v>136</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429</v>
      </c>
      <c r="CL125" s="1003"/>
      <c r="CM125" s="1003"/>
      <c r="CN125" s="1003"/>
      <c r="CO125" s="1004"/>
      <c r="CP125" s="942" t="s">
        <v>430</v>
      </c>
      <c r="CQ125" s="891"/>
      <c r="CR125" s="891"/>
      <c r="CS125" s="891"/>
      <c r="CT125" s="891"/>
      <c r="CU125" s="891"/>
      <c r="CV125" s="891"/>
      <c r="CW125" s="891"/>
      <c r="CX125" s="891"/>
      <c r="CY125" s="891"/>
      <c r="CZ125" s="891"/>
      <c r="DA125" s="891"/>
      <c r="DB125" s="891"/>
      <c r="DC125" s="891"/>
      <c r="DD125" s="891"/>
      <c r="DE125" s="891"/>
      <c r="DF125" s="892"/>
      <c r="DG125" s="928" t="s">
        <v>136</v>
      </c>
      <c r="DH125" s="929"/>
      <c r="DI125" s="929"/>
      <c r="DJ125" s="929"/>
      <c r="DK125" s="929"/>
      <c r="DL125" s="929" t="s">
        <v>136</v>
      </c>
      <c r="DM125" s="929"/>
      <c r="DN125" s="929"/>
      <c r="DO125" s="929"/>
      <c r="DP125" s="929"/>
      <c r="DQ125" s="929" t="s">
        <v>136</v>
      </c>
      <c r="DR125" s="929"/>
      <c r="DS125" s="929"/>
      <c r="DT125" s="929"/>
      <c r="DU125" s="929"/>
      <c r="DV125" s="930" t="s">
        <v>136</v>
      </c>
      <c r="DW125" s="930"/>
      <c r="DX125" s="930"/>
      <c r="DY125" s="930"/>
      <c r="DZ125" s="931"/>
    </row>
    <row r="126" spans="1:130" s="191" customFormat="1" ht="26.25" customHeight="1" thickBot="1">
      <c r="A126" s="1059"/>
      <c r="B126" s="948"/>
      <c r="C126" s="918" t="s">
        <v>416</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124307</v>
      </c>
      <c r="AB126" s="955"/>
      <c r="AC126" s="955"/>
      <c r="AD126" s="955"/>
      <c r="AE126" s="956"/>
      <c r="AF126" s="957">
        <v>122362</v>
      </c>
      <c r="AG126" s="955"/>
      <c r="AH126" s="955"/>
      <c r="AI126" s="955"/>
      <c r="AJ126" s="956"/>
      <c r="AK126" s="957">
        <v>120415</v>
      </c>
      <c r="AL126" s="955"/>
      <c r="AM126" s="955"/>
      <c r="AN126" s="955"/>
      <c r="AO126" s="956"/>
      <c r="AP126" s="958">
        <v>0</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431</v>
      </c>
      <c r="CQ126" s="952"/>
      <c r="CR126" s="952"/>
      <c r="CS126" s="952"/>
      <c r="CT126" s="952"/>
      <c r="CU126" s="952"/>
      <c r="CV126" s="952"/>
      <c r="CW126" s="952"/>
      <c r="CX126" s="952"/>
      <c r="CY126" s="952"/>
      <c r="CZ126" s="952"/>
      <c r="DA126" s="952"/>
      <c r="DB126" s="952"/>
      <c r="DC126" s="952"/>
      <c r="DD126" s="952"/>
      <c r="DE126" s="952"/>
      <c r="DF126" s="953"/>
      <c r="DG126" s="921">
        <v>21666833</v>
      </c>
      <c r="DH126" s="922"/>
      <c r="DI126" s="922"/>
      <c r="DJ126" s="922"/>
      <c r="DK126" s="922"/>
      <c r="DL126" s="922">
        <v>21745555</v>
      </c>
      <c r="DM126" s="922"/>
      <c r="DN126" s="922"/>
      <c r="DO126" s="922"/>
      <c r="DP126" s="922"/>
      <c r="DQ126" s="922">
        <v>21963564</v>
      </c>
      <c r="DR126" s="922"/>
      <c r="DS126" s="922"/>
      <c r="DT126" s="922"/>
      <c r="DU126" s="922"/>
      <c r="DV126" s="923">
        <v>8.9</v>
      </c>
      <c r="DW126" s="923"/>
      <c r="DX126" s="923"/>
      <c r="DY126" s="923"/>
      <c r="DZ126" s="924"/>
    </row>
    <row r="127" spans="1:130" s="191" customFormat="1" ht="26.25" customHeight="1">
      <c r="A127" s="1060"/>
      <c r="B127" s="950"/>
      <c r="C127" s="998" t="s">
        <v>432</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46761</v>
      </c>
      <c r="AB127" s="955"/>
      <c r="AC127" s="955"/>
      <c r="AD127" s="955"/>
      <c r="AE127" s="956"/>
      <c r="AF127" s="957">
        <v>39947</v>
      </c>
      <c r="AG127" s="955"/>
      <c r="AH127" s="955"/>
      <c r="AI127" s="955"/>
      <c r="AJ127" s="956"/>
      <c r="AK127" s="957">
        <v>33059</v>
      </c>
      <c r="AL127" s="955"/>
      <c r="AM127" s="955"/>
      <c r="AN127" s="955"/>
      <c r="AO127" s="956"/>
      <c r="AP127" s="958">
        <v>0</v>
      </c>
      <c r="AQ127" s="959"/>
      <c r="AR127" s="959"/>
      <c r="AS127" s="959"/>
      <c r="AT127" s="960"/>
      <c r="AU127" s="227"/>
      <c r="AV127" s="227"/>
      <c r="AW127" s="227"/>
      <c r="AX127" s="1032" t="s">
        <v>433</v>
      </c>
      <c r="AY127" s="1033"/>
      <c r="AZ127" s="1033"/>
      <c r="BA127" s="1033"/>
      <c r="BB127" s="1033"/>
      <c r="BC127" s="1033"/>
      <c r="BD127" s="1033"/>
      <c r="BE127" s="1034"/>
      <c r="BF127" s="1035" t="s">
        <v>434</v>
      </c>
      <c r="BG127" s="1033"/>
      <c r="BH127" s="1033"/>
      <c r="BI127" s="1033"/>
      <c r="BJ127" s="1033"/>
      <c r="BK127" s="1033"/>
      <c r="BL127" s="1034"/>
      <c r="BM127" s="1035" t="s">
        <v>435</v>
      </c>
      <c r="BN127" s="1033"/>
      <c r="BO127" s="1033"/>
      <c r="BP127" s="1033"/>
      <c r="BQ127" s="1033"/>
      <c r="BR127" s="1033"/>
      <c r="BS127" s="1034"/>
      <c r="BT127" s="1035" t="s">
        <v>436</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437</v>
      </c>
      <c r="CQ127" s="952"/>
      <c r="CR127" s="952"/>
      <c r="CS127" s="952"/>
      <c r="CT127" s="952"/>
      <c r="CU127" s="952"/>
      <c r="CV127" s="952"/>
      <c r="CW127" s="952"/>
      <c r="CX127" s="952"/>
      <c r="CY127" s="952"/>
      <c r="CZ127" s="952"/>
      <c r="DA127" s="952"/>
      <c r="DB127" s="952"/>
      <c r="DC127" s="952"/>
      <c r="DD127" s="952"/>
      <c r="DE127" s="952"/>
      <c r="DF127" s="953"/>
      <c r="DG127" s="921" t="s">
        <v>136</v>
      </c>
      <c r="DH127" s="922"/>
      <c r="DI127" s="922"/>
      <c r="DJ127" s="922"/>
      <c r="DK127" s="922"/>
      <c r="DL127" s="922" t="s">
        <v>136</v>
      </c>
      <c r="DM127" s="922"/>
      <c r="DN127" s="922"/>
      <c r="DO127" s="922"/>
      <c r="DP127" s="922"/>
      <c r="DQ127" s="922" t="s">
        <v>136</v>
      </c>
      <c r="DR127" s="922"/>
      <c r="DS127" s="922"/>
      <c r="DT127" s="922"/>
      <c r="DU127" s="922"/>
      <c r="DV127" s="923" t="s">
        <v>136</v>
      </c>
      <c r="DW127" s="923"/>
      <c r="DX127" s="923"/>
      <c r="DY127" s="923"/>
      <c r="DZ127" s="924"/>
    </row>
    <row r="128" spans="1:130" s="191" customFormat="1" ht="26.25" customHeight="1" thickBot="1">
      <c r="A128" s="1043" t="s">
        <v>438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439</v>
      </c>
      <c r="X128" s="1045"/>
      <c r="Y128" s="1045"/>
      <c r="Z128" s="1046"/>
      <c r="AA128" s="1047">
        <v>2322303</v>
      </c>
      <c r="AB128" s="1048"/>
      <c r="AC128" s="1048"/>
      <c r="AD128" s="1048"/>
      <c r="AE128" s="1049"/>
      <c r="AF128" s="1050">
        <v>1645998</v>
      </c>
      <c r="AG128" s="1048"/>
      <c r="AH128" s="1048"/>
      <c r="AI128" s="1048"/>
      <c r="AJ128" s="1049"/>
      <c r="AK128" s="1050">
        <v>1730478</v>
      </c>
      <c r="AL128" s="1048"/>
      <c r="AM128" s="1048"/>
      <c r="AN128" s="1048"/>
      <c r="AO128" s="1049"/>
      <c r="AP128" s="1051"/>
      <c r="AQ128" s="1052"/>
      <c r="AR128" s="1052"/>
      <c r="AS128" s="1052"/>
      <c r="AT128" s="1053"/>
      <c r="AU128" s="227"/>
      <c r="AV128" s="227"/>
      <c r="AW128" s="227"/>
      <c r="AX128" s="890" t="s">
        <v>440</v>
      </c>
      <c r="AY128" s="891"/>
      <c r="AZ128" s="891"/>
      <c r="BA128" s="891"/>
      <c r="BB128" s="891"/>
      <c r="BC128" s="891"/>
      <c r="BD128" s="891"/>
      <c r="BE128" s="892"/>
      <c r="BF128" s="1054" t="s">
        <v>136</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441</v>
      </c>
      <c r="CQ128" s="1037"/>
      <c r="CR128" s="1037"/>
      <c r="CS128" s="1037"/>
      <c r="CT128" s="1037"/>
      <c r="CU128" s="1037"/>
      <c r="CV128" s="1037"/>
      <c r="CW128" s="1037"/>
      <c r="CX128" s="1037"/>
      <c r="CY128" s="1037"/>
      <c r="CZ128" s="1037"/>
      <c r="DA128" s="1037"/>
      <c r="DB128" s="1037"/>
      <c r="DC128" s="1037"/>
      <c r="DD128" s="1037"/>
      <c r="DE128" s="1037"/>
      <c r="DF128" s="1038"/>
      <c r="DG128" s="1039">
        <v>3837423</v>
      </c>
      <c r="DH128" s="1040"/>
      <c r="DI128" s="1040"/>
      <c r="DJ128" s="1040"/>
      <c r="DK128" s="1040"/>
      <c r="DL128" s="1040">
        <v>3836682</v>
      </c>
      <c r="DM128" s="1040"/>
      <c r="DN128" s="1040"/>
      <c r="DO128" s="1040"/>
      <c r="DP128" s="1040"/>
      <c r="DQ128" s="1040">
        <v>3828467</v>
      </c>
      <c r="DR128" s="1040"/>
      <c r="DS128" s="1040"/>
      <c r="DT128" s="1040"/>
      <c r="DU128" s="1040"/>
      <c r="DV128" s="1041">
        <v>1.6</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442</v>
      </c>
      <c r="X129" s="1074"/>
      <c r="Y129" s="1074"/>
      <c r="Z129" s="1075"/>
      <c r="AA129" s="954">
        <v>289623997</v>
      </c>
      <c r="AB129" s="955"/>
      <c r="AC129" s="955"/>
      <c r="AD129" s="955"/>
      <c r="AE129" s="956"/>
      <c r="AF129" s="957">
        <v>297991316</v>
      </c>
      <c r="AG129" s="955"/>
      <c r="AH129" s="955"/>
      <c r="AI129" s="955"/>
      <c r="AJ129" s="956"/>
      <c r="AK129" s="957">
        <v>297018144</v>
      </c>
      <c r="AL129" s="955"/>
      <c r="AM129" s="955"/>
      <c r="AN129" s="955"/>
      <c r="AO129" s="956"/>
      <c r="AP129" s="1076"/>
      <c r="AQ129" s="1077"/>
      <c r="AR129" s="1077"/>
      <c r="AS129" s="1077"/>
      <c r="AT129" s="1078"/>
      <c r="AU129" s="229"/>
      <c r="AV129" s="229"/>
      <c r="AW129" s="229"/>
      <c r="AX129" s="1067" t="s">
        <v>443</v>
      </c>
      <c r="AY129" s="952"/>
      <c r="AZ129" s="952"/>
      <c r="BA129" s="952"/>
      <c r="BB129" s="952"/>
      <c r="BC129" s="952"/>
      <c r="BD129" s="952"/>
      <c r="BE129" s="953"/>
      <c r="BF129" s="1068" t="s">
        <v>136</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444</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445</v>
      </c>
      <c r="X130" s="1074"/>
      <c r="Y130" s="1074"/>
      <c r="Z130" s="1075"/>
      <c r="AA130" s="954">
        <v>46648829</v>
      </c>
      <c r="AB130" s="955"/>
      <c r="AC130" s="955"/>
      <c r="AD130" s="955"/>
      <c r="AE130" s="956"/>
      <c r="AF130" s="957">
        <v>49798263</v>
      </c>
      <c r="AG130" s="955"/>
      <c r="AH130" s="955"/>
      <c r="AI130" s="955"/>
      <c r="AJ130" s="956"/>
      <c r="AK130" s="957">
        <v>51217009</v>
      </c>
      <c r="AL130" s="955"/>
      <c r="AM130" s="955"/>
      <c r="AN130" s="955"/>
      <c r="AO130" s="956"/>
      <c r="AP130" s="1076"/>
      <c r="AQ130" s="1077"/>
      <c r="AR130" s="1077"/>
      <c r="AS130" s="1077"/>
      <c r="AT130" s="1078"/>
      <c r="AU130" s="229"/>
      <c r="AV130" s="229"/>
      <c r="AW130" s="229"/>
      <c r="AX130" s="1067" t="s">
        <v>446</v>
      </c>
      <c r="AY130" s="952"/>
      <c r="AZ130" s="952"/>
      <c r="BA130" s="952"/>
      <c r="BB130" s="952"/>
      <c r="BC130" s="952"/>
      <c r="BD130" s="952"/>
      <c r="BE130" s="953"/>
      <c r="BF130" s="1104">
        <v>9.5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447</v>
      </c>
      <c r="X131" s="1112"/>
      <c r="Y131" s="1112"/>
      <c r="Z131" s="1113"/>
      <c r="AA131" s="1114">
        <v>242975168</v>
      </c>
      <c r="AB131" s="1115"/>
      <c r="AC131" s="1115"/>
      <c r="AD131" s="1115"/>
      <c r="AE131" s="1116"/>
      <c r="AF131" s="1117">
        <v>248193053</v>
      </c>
      <c r="AG131" s="1115"/>
      <c r="AH131" s="1115"/>
      <c r="AI131" s="1115"/>
      <c r="AJ131" s="1116"/>
      <c r="AK131" s="1117">
        <v>245801135</v>
      </c>
      <c r="AL131" s="1115"/>
      <c r="AM131" s="1115"/>
      <c r="AN131" s="1115"/>
      <c r="AO131" s="1116"/>
      <c r="AP131" s="1118"/>
      <c r="AQ131" s="1119"/>
      <c r="AR131" s="1119"/>
      <c r="AS131" s="1119"/>
      <c r="AT131" s="1120"/>
      <c r="AU131" s="229"/>
      <c r="AV131" s="229"/>
      <c r="AW131" s="229"/>
      <c r="AX131" s="1086" t="s">
        <v>448</v>
      </c>
      <c r="AY131" s="1037"/>
      <c r="AZ131" s="1037"/>
      <c r="BA131" s="1037"/>
      <c r="BB131" s="1037"/>
      <c r="BC131" s="1037"/>
      <c r="BD131" s="1037"/>
      <c r="BE131" s="1038"/>
      <c r="BF131" s="1087">
        <v>193.9</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449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450</v>
      </c>
      <c r="W132" s="1097"/>
      <c r="X132" s="1097"/>
      <c r="Y132" s="1097"/>
      <c r="Z132" s="1098"/>
      <c r="AA132" s="1099">
        <v>10.16641952</v>
      </c>
      <c r="AB132" s="1100"/>
      <c r="AC132" s="1100"/>
      <c r="AD132" s="1100"/>
      <c r="AE132" s="1101"/>
      <c r="AF132" s="1102">
        <v>9.9344305399999993</v>
      </c>
      <c r="AG132" s="1100"/>
      <c r="AH132" s="1100"/>
      <c r="AI132" s="1100"/>
      <c r="AJ132" s="1101"/>
      <c r="AK132" s="1102">
        <v>8.648427925</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451</v>
      </c>
      <c r="W133" s="1080"/>
      <c r="X133" s="1080"/>
      <c r="Y133" s="1080"/>
      <c r="Z133" s="1081"/>
      <c r="AA133" s="1082">
        <v>11.3</v>
      </c>
      <c r="AB133" s="1083"/>
      <c r="AC133" s="1083"/>
      <c r="AD133" s="1083"/>
      <c r="AE133" s="1084"/>
      <c r="AF133" s="1082">
        <v>10.6</v>
      </c>
      <c r="AG133" s="1083"/>
      <c r="AH133" s="1083"/>
      <c r="AI133" s="1083"/>
      <c r="AJ133" s="1084"/>
      <c r="AK133" s="1082">
        <v>9.5</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452</v>
      </c>
      <c r="B5" s="240"/>
      <c r="C5" s="240"/>
      <c r="D5" s="240"/>
      <c r="E5" s="240"/>
      <c r="F5" s="240"/>
      <c r="G5" s="240"/>
      <c r="H5" s="240"/>
      <c r="I5" s="240"/>
      <c r="J5" s="240"/>
      <c r="K5" s="240"/>
      <c r="L5" s="240"/>
      <c r="M5" s="240"/>
      <c r="N5" s="240"/>
      <c r="O5" s="241"/>
    </row>
    <row r="6" spans="1:16" ht="13.2">
      <c r="A6" s="242"/>
      <c r="B6" s="238"/>
      <c r="C6" s="238"/>
      <c r="D6" s="238"/>
      <c r="E6" s="238"/>
      <c r="F6" s="238"/>
      <c r="G6" s="243" t="s">
        <v>453</v>
      </c>
      <c r="H6" s="243"/>
      <c r="I6" s="243"/>
      <c r="J6" s="243"/>
      <c r="K6" s="238"/>
      <c r="L6" s="238"/>
      <c r="M6" s="238"/>
      <c r="N6" s="238"/>
    </row>
    <row r="7" spans="1:16" ht="13.2">
      <c r="A7" s="242"/>
      <c r="B7" s="238"/>
      <c r="C7" s="238"/>
      <c r="D7" s="238"/>
      <c r="E7" s="238"/>
      <c r="F7" s="238"/>
      <c r="G7" s="245"/>
      <c r="H7" s="246"/>
      <c r="I7" s="246"/>
      <c r="J7" s="247"/>
      <c r="K7" s="1121" t="s">
        <v>454</v>
      </c>
      <c r="L7" s="248"/>
      <c r="M7" s="249" t="s">
        <v>455</v>
      </c>
      <c r="N7" s="250"/>
    </row>
    <row r="8" spans="1:16" ht="13.2">
      <c r="A8" s="242"/>
      <c r="B8" s="238"/>
      <c r="C8" s="238"/>
      <c r="D8" s="238"/>
      <c r="E8" s="238"/>
      <c r="F8" s="238"/>
      <c r="G8" s="251"/>
      <c r="H8" s="252"/>
      <c r="I8" s="252"/>
      <c r="J8" s="253"/>
      <c r="K8" s="1122"/>
      <c r="L8" s="254" t="s">
        <v>456</v>
      </c>
      <c r="M8" s="255" t="s">
        <v>457</v>
      </c>
      <c r="N8" s="256" t="s">
        <v>458</v>
      </c>
    </row>
    <row r="9" spans="1:16" ht="13.2">
      <c r="A9" s="242"/>
      <c r="B9" s="238"/>
      <c r="C9" s="238"/>
      <c r="D9" s="238"/>
      <c r="E9" s="238"/>
      <c r="F9" s="238"/>
      <c r="G9" s="1123" t="s">
        <v>459</v>
      </c>
      <c r="H9" s="1124"/>
      <c r="I9" s="1124"/>
      <c r="J9" s="1125"/>
      <c r="K9" s="257">
        <v>138701760</v>
      </c>
      <c r="L9" s="258">
        <v>140858</v>
      </c>
      <c r="M9" s="259">
        <v>133620</v>
      </c>
      <c r="N9" s="260">
        <v>5.4</v>
      </c>
    </row>
    <row r="10" spans="1:16" ht="13.2">
      <c r="A10" s="242"/>
      <c r="B10" s="238"/>
      <c r="C10" s="238"/>
      <c r="D10" s="238"/>
      <c r="E10" s="238"/>
      <c r="F10" s="238"/>
      <c r="G10" s="1123" t="s">
        <v>460</v>
      </c>
      <c r="H10" s="1124"/>
      <c r="I10" s="1124"/>
      <c r="J10" s="1125"/>
      <c r="K10" s="257">
        <v>36881</v>
      </c>
      <c r="L10" s="258">
        <v>37</v>
      </c>
      <c r="M10" s="259">
        <v>423</v>
      </c>
      <c r="N10" s="260">
        <v>-91.3</v>
      </c>
    </row>
    <row r="11" spans="1:16" ht="13.5" customHeight="1">
      <c r="A11" s="242"/>
      <c r="B11" s="238"/>
      <c r="C11" s="238"/>
      <c r="D11" s="238"/>
      <c r="E11" s="238"/>
      <c r="F11" s="238"/>
      <c r="G11" s="1123" t="s">
        <v>461</v>
      </c>
      <c r="H11" s="1124"/>
      <c r="I11" s="1124"/>
      <c r="J11" s="1125"/>
      <c r="K11" s="257">
        <v>205839</v>
      </c>
      <c r="L11" s="258">
        <v>209</v>
      </c>
      <c r="M11" s="259">
        <v>619</v>
      </c>
      <c r="N11" s="260">
        <v>-66.2</v>
      </c>
    </row>
    <row r="12" spans="1:16" ht="13.5" customHeight="1">
      <c r="A12" s="242"/>
      <c r="B12" s="238"/>
      <c r="C12" s="238"/>
      <c r="D12" s="238"/>
      <c r="E12" s="238"/>
      <c r="F12" s="238"/>
      <c r="G12" s="1123" t="s">
        <v>462</v>
      </c>
      <c r="H12" s="1124"/>
      <c r="I12" s="1124"/>
      <c r="J12" s="1125"/>
      <c r="K12" s="257" t="s">
        <v>463</v>
      </c>
      <c r="L12" s="258" t="s">
        <v>463</v>
      </c>
      <c r="M12" s="259" t="s">
        <v>463</v>
      </c>
      <c r="N12" s="260" t="s">
        <v>463</v>
      </c>
    </row>
    <row r="13" spans="1:16" ht="13.5" customHeight="1">
      <c r="A13" s="242"/>
      <c r="B13" s="238"/>
      <c r="C13" s="238"/>
      <c r="D13" s="238"/>
      <c r="E13" s="238"/>
      <c r="F13" s="238"/>
      <c r="G13" s="1123" t="s">
        <v>464</v>
      </c>
      <c r="H13" s="1124"/>
      <c r="I13" s="1124"/>
      <c r="J13" s="1125"/>
      <c r="K13" s="257" t="s">
        <v>463</v>
      </c>
      <c r="L13" s="258" t="s">
        <v>463</v>
      </c>
      <c r="M13" s="259">
        <v>5</v>
      </c>
      <c r="N13" s="260" t="s">
        <v>463</v>
      </c>
    </row>
    <row r="14" spans="1:16" ht="13.5" customHeight="1">
      <c r="A14" s="242"/>
      <c r="B14" s="238"/>
      <c r="C14" s="238"/>
      <c r="D14" s="238"/>
      <c r="E14" s="238"/>
      <c r="F14" s="238"/>
      <c r="G14" s="1123" t="s">
        <v>465</v>
      </c>
      <c r="H14" s="1124"/>
      <c r="I14" s="1124"/>
      <c r="J14" s="1125"/>
      <c r="K14" s="257">
        <v>2753170</v>
      </c>
      <c r="L14" s="258">
        <v>2796</v>
      </c>
      <c r="M14" s="259">
        <v>2508</v>
      </c>
      <c r="N14" s="260">
        <v>11.5</v>
      </c>
    </row>
    <row r="15" spans="1:16" ht="13.2">
      <c r="A15" s="242"/>
      <c r="B15" s="238"/>
      <c r="C15" s="238"/>
      <c r="D15" s="238"/>
      <c r="E15" s="238"/>
      <c r="F15" s="238"/>
      <c r="G15" s="1123" t="s">
        <v>466</v>
      </c>
      <c r="H15" s="1124"/>
      <c r="I15" s="1124"/>
      <c r="J15" s="1125"/>
      <c r="K15" s="257">
        <v>-14371720</v>
      </c>
      <c r="L15" s="258">
        <v>-14595</v>
      </c>
      <c r="M15" s="259">
        <v>-11441</v>
      </c>
      <c r="N15" s="260">
        <v>27.6</v>
      </c>
    </row>
    <row r="16" spans="1:16" ht="13.2">
      <c r="A16" s="242"/>
      <c r="B16" s="238"/>
      <c r="C16" s="238"/>
      <c r="D16" s="238"/>
      <c r="E16" s="238"/>
      <c r="F16" s="238"/>
      <c r="G16" s="1129" t="s">
        <v>139</v>
      </c>
      <c r="H16" s="1130"/>
      <c r="I16" s="1130"/>
      <c r="J16" s="1131"/>
      <c r="K16" s="258">
        <v>127325930</v>
      </c>
      <c r="L16" s="258">
        <v>129306</v>
      </c>
      <c r="M16" s="259">
        <v>125734</v>
      </c>
      <c r="N16" s="260">
        <v>2.8</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467</v>
      </c>
      <c r="H19" s="238"/>
      <c r="I19" s="238"/>
      <c r="J19" s="238"/>
      <c r="K19" s="238"/>
      <c r="L19" s="238"/>
      <c r="M19" s="238"/>
      <c r="N19" s="238"/>
    </row>
    <row r="20" spans="1:16" ht="13.2">
      <c r="A20" s="242"/>
      <c r="B20" s="238"/>
      <c r="C20" s="238"/>
      <c r="D20" s="238"/>
      <c r="E20" s="238"/>
      <c r="F20" s="238"/>
      <c r="G20" s="265"/>
      <c r="H20" s="266"/>
      <c r="I20" s="266"/>
      <c r="J20" s="267"/>
      <c r="K20" s="268" t="s">
        <v>468</v>
      </c>
      <c r="L20" s="269" t="s">
        <v>469</v>
      </c>
      <c r="M20" s="270" t="s">
        <v>470</v>
      </c>
      <c r="N20" s="271"/>
    </row>
    <row r="21" spans="1:16" s="277" customFormat="1" ht="13.2">
      <c r="A21" s="272"/>
      <c r="B21" s="243"/>
      <c r="C21" s="243"/>
      <c r="D21" s="243"/>
      <c r="E21" s="243"/>
      <c r="F21" s="243"/>
      <c r="G21" s="1132" t="s">
        <v>471</v>
      </c>
      <c r="H21" s="1133"/>
      <c r="I21" s="1133"/>
      <c r="J21" s="1134"/>
      <c r="K21" s="273">
        <v>1509.82</v>
      </c>
      <c r="L21" s="274">
        <v>1407.39</v>
      </c>
      <c r="M21" s="275">
        <v>102.43</v>
      </c>
      <c r="N21" s="243"/>
      <c r="O21" s="276"/>
      <c r="P21" s="272"/>
    </row>
    <row r="22" spans="1:16" s="277" customFormat="1" ht="13.2">
      <c r="A22" s="272"/>
      <c r="B22" s="243"/>
      <c r="C22" s="243"/>
      <c r="D22" s="243"/>
      <c r="E22" s="243"/>
      <c r="F22" s="243"/>
      <c r="G22" s="1132" t="s">
        <v>472</v>
      </c>
      <c r="H22" s="1133"/>
      <c r="I22" s="1133"/>
      <c r="J22" s="1134"/>
      <c r="K22" s="278">
        <v>99.7</v>
      </c>
      <c r="L22" s="279">
        <v>99.5</v>
      </c>
      <c r="M22" s="280">
        <v>0.2</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473</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474</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475</v>
      </c>
      <c r="H29" s="243"/>
      <c r="I29" s="243"/>
      <c r="J29" s="243"/>
      <c r="K29" s="238"/>
      <c r="L29" s="238"/>
      <c r="M29" s="238"/>
      <c r="N29" s="238"/>
      <c r="O29" s="286"/>
    </row>
    <row r="30" spans="1:16" ht="13.2">
      <c r="A30" s="242"/>
      <c r="B30" s="238"/>
      <c r="C30" s="238"/>
      <c r="D30" s="238"/>
      <c r="E30" s="238"/>
      <c r="F30" s="238"/>
      <c r="G30" s="245"/>
      <c r="H30" s="246"/>
      <c r="I30" s="246"/>
      <c r="J30" s="247"/>
      <c r="K30" s="1121" t="s">
        <v>454</v>
      </c>
      <c r="L30" s="248"/>
      <c r="M30" s="249" t="s">
        <v>455</v>
      </c>
      <c r="N30" s="250"/>
    </row>
    <row r="31" spans="1:16" ht="13.2">
      <c r="A31" s="242"/>
      <c r="B31" s="238"/>
      <c r="C31" s="238"/>
      <c r="D31" s="238"/>
      <c r="E31" s="238"/>
      <c r="F31" s="238"/>
      <c r="G31" s="251"/>
      <c r="H31" s="252"/>
      <c r="I31" s="252"/>
      <c r="J31" s="253"/>
      <c r="K31" s="1122"/>
      <c r="L31" s="254" t="s">
        <v>456</v>
      </c>
      <c r="M31" s="255" t="s">
        <v>457</v>
      </c>
      <c r="N31" s="256" t="s">
        <v>458</v>
      </c>
    </row>
    <row r="32" spans="1:16" ht="27" customHeight="1">
      <c r="A32" s="242"/>
      <c r="B32" s="238"/>
      <c r="C32" s="238"/>
      <c r="D32" s="238"/>
      <c r="E32" s="238"/>
      <c r="F32" s="238"/>
      <c r="G32" s="1126" t="s">
        <v>476</v>
      </c>
      <c r="H32" s="1127"/>
      <c r="I32" s="1127"/>
      <c r="J32" s="1128"/>
      <c r="K32" s="258">
        <v>72586523</v>
      </c>
      <c r="L32" s="258">
        <v>73715</v>
      </c>
      <c r="M32" s="259">
        <v>75377</v>
      </c>
      <c r="N32" s="260">
        <v>-2.2000000000000002</v>
      </c>
    </row>
    <row r="33" spans="1:16" ht="13.5" customHeight="1">
      <c r="A33" s="242"/>
      <c r="B33" s="238"/>
      <c r="C33" s="238"/>
      <c r="D33" s="238"/>
      <c r="E33" s="238"/>
      <c r="F33" s="238"/>
      <c r="G33" s="1126" t="s">
        <v>477</v>
      </c>
      <c r="H33" s="1127"/>
      <c r="I33" s="1127"/>
      <c r="J33" s="1128"/>
      <c r="K33" s="258" t="s">
        <v>463</v>
      </c>
      <c r="L33" s="258" t="s">
        <v>463</v>
      </c>
      <c r="M33" s="259" t="s">
        <v>463</v>
      </c>
      <c r="N33" s="260" t="s">
        <v>463</v>
      </c>
    </row>
    <row r="34" spans="1:16" ht="27" customHeight="1">
      <c r="A34" s="242"/>
      <c r="B34" s="238"/>
      <c r="C34" s="238"/>
      <c r="D34" s="238"/>
      <c r="E34" s="238"/>
      <c r="F34" s="238"/>
      <c r="G34" s="1126" t="s">
        <v>478</v>
      </c>
      <c r="H34" s="1127"/>
      <c r="I34" s="1127"/>
      <c r="J34" s="1128"/>
      <c r="K34" s="258" t="s">
        <v>463</v>
      </c>
      <c r="L34" s="258" t="s">
        <v>463</v>
      </c>
      <c r="M34" s="259">
        <v>4973</v>
      </c>
      <c r="N34" s="260" t="s">
        <v>463</v>
      </c>
    </row>
    <row r="35" spans="1:16" ht="27" customHeight="1">
      <c r="A35" s="242"/>
      <c r="B35" s="238"/>
      <c r="C35" s="238"/>
      <c r="D35" s="238"/>
      <c r="E35" s="238"/>
      <c r="F35" s="238"/>
      <c r="G35" s="1126" t="s">
        <v>479</v>
      </c>
      <c r="H35" s="1127"/>
      <c r="I35" s="1127"/>
      <c r="J35" s="1128"/>
      <c r="K35" s="258">
        <v>776383</v>
      </c>
      <c r="L35" s="258">
        <v>788</v>
      </c>
      <c r="M35" s="259">
        <v>1922</v>
      </c>
      <c r="N35" s="260">
        <v>-59</v>
      </c>
    </row>
    <row r="36" spans="1:16" ht="27" customHeight="1">
      <c r="A36" s="242"/>
      <c r="B36" s="238"/>
      <c r="C36" s="238"/>
      <c r="D36" s="238"/>
      <c r="E36" s="238"/>
      <c r="F36" s="238"/>
      <c r="G36" s="1126" t="s">
        <v>480</v>
      </c>
      <c r="H36" s="1127"/>
      <c r="I36" s="1127"/>
      <c r="J36" s="1128"/>
      <c r="K36" s="258" t="s">
        <v>463</v>
      </c>
      <c r="L36" s="258" t="s">
        <v>463</v>
      </c>
      <c r="M36" s="259">
        <v>124</v>
      </c>
      <c r="N36" s="260" t="s">
        <v>463</v>
      </c>
    </row>
    <row r="37" spans="1:16" ht="13.5" customHeight="1">
      <c r="A37" s="242"/>
      <c r="B37" s="238"/>
      <c r="C37" s="238"/>
      <c r="D37" s="238"/>
      <c r="E37" s="238"/>
      <c r="F37" s="238"/>
      <c r="G37" s="1126" t="s">
        <v>481</v>
      </c>
      <c r="H37" s="1127"/>
      <c r="I37" s="1127"/>
      <c r="J37" s="1128"/>
      <c r="K37" s="258">
        <v>836156</v>
      </c>
      <c r="L37" s="258">
        <v>849</v>
      </c>
      <c r="M37" s="259">
        <v>987</v>
      </c>
      <c r="N37" s="260">
        <v>-14</v>
      </c>
    </row>
    <row r="38" spans="1:16" ht="27" customHeight="1">
      <c r="A38" s="242"/>
      <c r="B38" s="238"/>
      <c r="C38" s="238"/>
      <c r="D38" s="238"/>
      <c r="E38" s="238"/>
      <c r="F38" s="238"/>
      <c r="G38" s="1135" t="s">
        <v>482</v>
      </c>
      <c r="H38" s="1136"/>
      <c r="I38" s="1136"/>
      <c r="J38" s="1137"/>
      <c r="K38" s="287">
        <v>6359</v>
      </c>
      <c r="L38" s="287">
        <v>6</v>
      </c>
      <c r="M38" s="288">
        <v>2</v>
      </c>
      <c r="N38" s="289">
        <v>200</v>
      </c>
      <c r="O38" s="286"/>
    </row>
    <row r="39" spans="1:16" ht="13.2">
      <c r="A39" s="242"/>
      <c r="B39" s="238"/>
      <c r="C39" s="238"/>
      <c r="D39" s="238"/>
      <c r="E39" s="238"/>
      <c r="F39" s="238"/>
      <c r="G39" s="1135" t="s">
        <v>483</v>
      </c>
      <c r="H39" s="1136"/>
      <c r="I39" s="1136"/>
      <c r="J39" s="1137"/>
      <c r="K39" s="257">
        <v>-1730478</v>
      </c>
      <c r="L39" s="257">
        <v>-1757</v>
      </c>
      <c r="M39" s="290">
        <v>-2466</v>
      </c>
      <c r="N39" s="291">
        <v>-28.8</v>
      </c>
      <c r="O39" s="286"/>
    </row>
    <row r="40" spans="1:16" ht="27" customHeight="1">
      <c r="A40" s="242"/>
      <c r="B40" s="238"/>
      <c r="C40" s="238"/>
      <c r="D40" s="238"/>
      <c r="E40" s="238"/>
      <c r="F40" s="238"/>
      <c r="G40" s="1126" t="s">
        <v>484</v>
      </c>
      <c r="H40" s="1127"/>
      <c r="I40" s="1127"/>
      <c r="J40" s="1128"/>
      <c r="K40" s="257">
        <v>-51217009</v>
      </c>
      <c r="L40" s="257">
        <v>-52013</v>
      </c>
      <c r="M40" s="290">
        <v>-51701</v>
      </c>
      <c r="N40" s="291">
        <v>0.6</v>
      </c>
      <c r="O40" s="286"/>
    </row>
    <row r="41" spans="1:16" ht="13.2">
      <c r="A41" s="242"/>
      <c r="B41" s="238"/>
      <c r="C41" s="238"/>
      <c r="D41" s="238"/>
      <c r="E41" s="238"/>
      <c r="F41" s="238"/>
      <c r="G41" s="1129" t="s">
        <v>485</v>
      </c>
      <c r="H41" s="1130"/>
      <c r="I41" s="1130"/>
      <c r="J41" s="1131"/>
      <c r="K41" s="258">
        <v>21257934</v>
      </c>
      <c r="L41" s="257">
        <v>21588</v>
      </c>
      <c r="M41" s="290">
        <v>29219</v>
      </c>
      <c r="N41" s="291">
        <v>-26.1</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486</v>
      </c>
      <c r="B47" s="238"/>
      <c r="C47" s="238"/>
      <c r="D47" s="238"/>
      <c r="E47" s="238"/>
      <c r="F47" s="238"/>
      <c r="G47" s="238"/>
      <c r="H47" s="238"/>
      <c r="I47" s="238"/>
      <c r="J47" s="238"/>
      <c r="K47" s="238"/>
      <c r="L47" s="238"/>
      <c r="M47" s="238"/>
      <c r="N47" s="238"/>
    </row>
    <row r="48" spans="1:16" ht="13.2">
      <c r="A48" s="242"/>
      <c r="B48" s="238"/>
      <c r="C48" s="238"/>
      <c r="D48" s="238"/>
      <c r="E48" s="238"/>
      <c r="F48" s="238"/>
      <c r="G48" s="296" t="s">
        <v>487</v>
      </c>
      <c r="H48" s="296"/>
      <c r="I48" s="296"/>
      <c r="J48" s="296"/>
      <c r="K48" s="296"/>
      <c r="L48" s="296"/>
      <c r="M48" s="297"/>
      <c r="N48" s="296"/>
    </row>
    <row r="49" spans="1:14" ht="13.5" customHeight="1">
      <c r="A49" s="242"/>
      <c r="B49" s="238"/>
      <c r="C49" s="238"/>
      <c r="D49" s="238"/>
      <c r="E49" s="238"/>
      <c r="F49" s="238"/>
      <c r="G49" s="298"/>
      <c r="H49" s="299"/>
      <c r="I49" s="1138" t="s">
        <v>454</v>
      </c>
      <c r="J49" s="1140" t="s">
        <v>488</v>
      </c>
      <c r="K49" s="1141"/>
      <c r="L49" s="1141"/>
      <c r="M49" s="1141"/>
      <c r="N49" s="1142"/>
    </row>
    <row r="50" spans="1:14" ht="13.2">
      <c r="A50" s="242"/>
      <c r="B50" s="238"/>
      <c r="C50" s="238"/>
      <c r="D50" s="238"/>
      <c r="E50" s="238"/>
      <c r="F50" s="238"/>
      <c r="G50" s="300"/>
      <c r="H50" s="301"/>
      <c r="I50" s="1139"/>
      <c r="J50" s="302" t="s">
        <v>489</v>
      </c>
      <c r="K50" s="303" t="s">
        <v>490</v>
      </c>
      <c r="L50" s="304" t="s">
        <v>491</v>
      </c>
      <c r="M50" s="305" t="s">
        <v>492</v>
      </c>
      <c r="N50" s="306" t="s">
        <v>493</v>
      </c>
    </row>
    <row r="51" spans="1:14" ht="13.2">
      <c r="A51" s="242"/>
      <c r="B51" s="238"/>
      <c r="C51" s="238"/>
      <c r="D51" s="238"/>
      <c r="E51" s="238"/>
      <c r="F51" s="238"/>
      <c r="G51" s="298" t="s">
        <v>494</v>
      </c>
      <c r="H51" s="299"/>
      <c r="I51" s="307">
        <v>116844397</v>
      </c>
      <c r="J51" s="308">
        <v>114941</v>
      </c>
      <c r="K51" s="309">
        <v>16.100000000000001</v>
      </c>
      <c r="L51" s="310">
        <v>98957</v>
      </c>
      <c r="M51" s="311">
        <v>16.5</v>
      </c>
      <c r="N51" s="312">
        <v>-0.4</v>
      </c>
    </row>
    <row r="52" spans="1:14" ht="13.2">
      <c r="A52" s="242"/>
      <c r="B52" s="238"/>
      <c r="C52" s="238"/>
      <c r="D52" s="238"/>
      <c r="E52" s="238"/>
      <c r="F52" s="238"/>
      <c r="G52" s="313"/>
      <c r="H52" s="314" t="s">
        <v>495</v>
      </c>
      <c r="I52" s="315">
        <v>23595465</v>
      </c>
      <c r="J52" s="316">
        <v>23211</v>
      </c>
      <c r="K52" s="317">
        <v>-39.5</v>
      </c>
      <c r="L52" s="318">
        <v>24884</v>
      </c>
      <c r="M52" s="319">
        <v>-6</v>
      </c>
      <c r="N52" s="320">
        <v>-33.5</v>
      </c>
    </row>
    <row r="53" spans="1:14" ht="13.2">
      <c r="A53" s="242"/>
      <c r="B53" s="238"/>
      <c r="C53" s="238"/>
      <c r="D53" s="238"/>
      <c r="E53" s="238"/>
      <c r="F53" s="238"/>
      <c r="G53" s="298" t="s">
        <v>496</v>
      </c>
      <c r="H53" s="299"/>
      <c r="I53" s="307">
        <v>130558108</v>
      </c>
      <c r="J53" s="308">
        <v>128980</v>
      </c>
      <c r="K53" s="309">
        <v>12.2</v>
      </c>
      <c r="L53" s="310">
        <v>114030</v>
      </c>
      <c r="M53" s="311">
        <v>15.2</v>
      </c>
      <c r="N53" s="312">
        <v>-3</v>
      </c>
    </row>
    <row r="54" spans="1:14" ht="13.2">
      <c r="A54" s="242"/>
      <c r="B54" s="238"/>
      <c r="C54" s="238"/>
      <c r="D54" s="238"/>
      <c r="E54" s="238"/>
      <c r="F54" s="238"/>
      <c r="G54" s="313"/>
      <c r="H54" s="314" t="s">
        <v>495</v>
      </c>
      <c r="I54" s="315">
        <v>25544356</v>
      </c>
      <c r="J54" s="316">
        <v>25236</v>
      </c>
      <c r="K54" s="317">
        <v>8.6999999999999993</v>
      </c>
      <c r="L54" s="318">
        <v>24881</v>
      </c>
      <c r="M54" s="319">
        <v>0</v>
      </c>
      <c r="N54" s="320">
        <v>8.6999999999999993</v>
      </c>
    </row>
    <row r="55" spans="1:14" ht="13.2">
      <c r="A55" s="242"/>
      <c r="B55" s="238"/>
      <c r="C55" s="238"/>
      <c r="D55" s="238"/>
      <c r="E55" s="238"/>
      <c r="F55" s="238"/>
      <c r="G55" s="298" t="s">
        <v>497</v>
      </c>
      <c r="H55" s="299"/>
      <c r="I55" s="307">
        <v>118379851</v>
      </c>
      <c r="J55" s="308">
        <v>117940</v>
      </c>
      <c r="K55" s="309">
        <v>-8.6</v>
      </c>
      <c r="L55" s="310">
        <v>94715</v>
      </c>
      <c r="M55" s="311">
        <v>-16.899999999999999</v>
      </c>
      <c r="N55" s="312">
        <v>8.3000000000000007</v>
      </c>
    </row>
    <row r="56" spans="1:14" ht="13.2">
      <c r="A56" s="242"/>
      <c r="B56" s="238"/>
      <c r="C56" s="238"/>
      <c r="D56" s="238"/>
      <c r="E56" s="238"/>
      <c r="F56" s="238"/>
      <c r="G56" s="313"/>
      <c r="H56" s="314" t="s">
        <v>495</v>
      </c>
      <c r="I56" s="315">
        <v>26617231</v>
      </c>
      <c r="J56" s="316">
        <v>26518</v>
      </c>
      <c r="K56" s="317">
        <v>5.0999999999999996</v>
      </c>
      <c r="L56" s="318">
        <v>24902</v>
      </c>
      <c r="M56" s="319">
        <v>0.1</v>
      </c>
      <c r="N56" s="320">
        <v>5</v>
      </c>
    </row>
    <row r="57" spans="1:14" ht="13.2">
      <c r="A57" s="242"/>
      <c r="B57" s="238"/>
      <c r="C57" s="238"/>
      <c r="D57" s="238"/>
      <c r="E57" s="238"/>
      <c r="F57" s="238"/>
      <c r="G57" s="298" t="s">
        <v>498</v>
      </c>
      <c r="H57" s="299"/>
      <c r="I57" s="307">
        <v>109046942</v>
      </c>
      <c r="J57" s="308">
        <v>109670</v>
      </c>
      <c r="K57" s="309">
        <v>-7</v>
      </c>
      <c r="L57" s="310">
        <v>97161</v>
      </c>
      <c r="M57" s="311">
        <v>2.6</v>
      </c>
      <c r="N57" s="312">
        <v>-9.6</v>
      </c>
    </row>
    <row r="58" spans="1:14" ht="13.2">
      <c r="A58" s="242"/>
      <c r="B58" s="238"/>
      <c r="C58" s="238"/>
      <c r="D58" s="238"/>
      <c r="E58" s="238"/>
      <c r="F58" s="238"/>
      <c r="G58" s="313"/>
      <c r="H58" s="314" t="s">
        <v>495</v>
      </c>
      <c r="I58" s="315">
        <v>25896323</v>
      </c>
      <c r="J58" s="316">
        <v>26044</v>
      </c>
      <c r="K58" s="317">
        <v>-1.8</v>
      </c>
      <c r="L58" s="318">
        <v>26543</v>
      </c>
      <c r="M58" s="319">
        <v>6.6</v>
      </c>
      <c r="N58" s="320">
        <v>-8.4</v>
      </c>
    </row>
    <row r="59" spans="1:14" ht="13.2">
      <c r="A59" s="242"/>
      <c r="B59" s="238"/>
      <c r="C59" s="238"/>
      <c r="D59" s="238"/>
      <c r="E59" s="238"/>
      <c r="F59" s="238"/>
      <c r="G59" s="298" t="s">
        <v>499</v>
      </c>
      <c r="H59" s="299"/>
      <c r="I59" s="307">
        <v>104842733</v>
      </c>
      <c r="J59" s="308">
        <v>106473</v>
      </c>
      <c r="K59" s="309">
        <v>-2.9</v>
      </c>
      <c r="L59" s="310">
        <v>101731</v>
      </c>
      <c r="M59" s="311">
        <v>4.7</v>
      </c>
      <c r="N59" s="312">
        <v>-7.6</v>
      </c>
    </row>
    <row r="60" spans="1:14" ht="13.2">
      <c r="A60" s="242"/>
      <c r="B60" s="238"/>
      <c r="C60" s="238"/>
      <c r="D60" s="238"/>
      <c r="E60" s="238"/>
      <c r="F60" s="238"/>
      <c r="G60" s="313"/>
      <c r="H60" s="314" t="s">
        <v>495</v>
      </c>
      <c r="I60" s="321">
        <v>26050241</v>
      </c>
      <c r="J60" s="316">
        <v>26455</v>
      </c>
      <c r="K60" s="317">
        <v>1.6</v>
      </c>
      <c r="L60" s="318">
        <v>26906</v>
      </c>
      <c r="M60" s="319">
        <v>1.4</v>
      </c>
      <c r="N60" s="320">
        <v>0.2</v>
      </c>
    </row>
    <row r="61" spans="1:14" ht="13.2">
      <c r="A61" s="242"/>
      <c r="B61" s="238"/>
      <c r="C61" s="238"/>
      <c r="D61" s="238"/>
      <c r="E61" s="238"/>
      <c r="F61" s="238"/>
      <c r="G61" s="298" t="s">
        <v>500</v>
      </c>
      <c r="H61" s="322"/>
      <c r="I61" s="323">
        <v>115934406</v>
      </c>
      <c r="J61" s="324">
        <v>115601</v>
      </c>
      <c r="K61" s="325">
        <v>2</v>
      </c>
      <c r="L61" s="326">
        <v>101319</v>
      </c>
      <c r="M61" s="327">
        <v>4.4000000000000004</v>
      </c>
      <c r="N61" s="312">
        <v>-2.4</v>
      </c>
    </row>
    <row r="62" spans="1:14" ht="13.2">
      <c r="A62" s="242"/>
      <c r="B62" s="238"/>
      <c r="C62" s="238"/>
      <c r="D62" s="238"/>
      <c r="E62" s="238"/>
      <c r="F62" s="238"/>
      <c r="G62" s="313"/>
      <c r="H62" s="314" t="s">
        <v>495</v>
      </c>
      <c r="I62" s="315">
        <v>25540723</v>
      </c>
      <c r="J62" s="316">
        <v>25493</v>
      </c>
      <c r="K62" s="317">
        <v>-5.2</v>
      </c>
      <c r="L62" s="318">
        <v>25623</v>
      </c>
      <c r="M62" s="319">
        <v>0.4</v>
      </c>
      <c r="N62" s="320">
        <v>-5.6</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501</v>
      </c>
      <c r="G46" s="331" t="s">
        <v>502</v>
      </c>
      <c r="H46" s="331" t="s">
        <v>503</v>
      </c>
      <c r="I46" s="331" t="s">
        <v>504</v>
      </c>
      <c r="J46" s="332" t="s">
        <v>505</v>
      </c>
    </row>
    <row r="47" spans="2:10" ht="57.75" customHeight="1">
      <c r="B47" s="7"/>
      <c r="C47" s="1143" t="s">
        <v>3</v>
      </c>
      <c r="D47" s="1143"/>
      <c r="E47" s="1144"/>
      <c r="F47" s="333">
        <v>1.4</v>
      </c>
      <c r="G47" s="334">
        <v>1.42</v>
      </c>
      <c r="H47" s="334">
        <v>1.41</v>
      </c>
      <c r="I47" s="334">
        <v>1.37</v>
      </c>
      <c r="J47" s="335">
        <v>1.38</v>
      </c>
    </row>
    <row r="48" spans="2:10" ht="57.75" customHeight="1">
      <c r="B48" s="8"/>
      <c r="C48" s="1145" t="s">
        <v>4</v>
      </c>
      <c r="D48" s="1145"/>
      <c r="E48" s="1146"/>
      <c r="F48" s="336">
        <v>1.35</v>
      </c>
      <c r="G48" s="337">
        <v>1.91</v>
      </c>
      <c r="H48" s="337">
        <v>1.66</v>
      </c>
      <c r="I48" s="337">
        <v>1.23</v>
      </c>
      <c r="J48" s="338">
        <v>1.24</v>
      </c>
    </row>
    <row r="49" spans="2:10" ht="57.75" customHeight="1" thickBot="1">
      <c r="B49" s="9"/>
      <c r="C49" s="1147" t="s">
        <v>5</v>
      </c>
      <c r="D49" s="1147"/>
      <c r="E49" s="1148"/>
      <c r="F49" s="339">
        <v>0.64</v>
      </c>
      <c r="G49" s="340">
        <v>1.46</v>
      </c>
      <c r="H49" s="340">
        <v>0.71</v>
      </c>
      <c r="I49" s="340">
        <v>0.76</v>
      </c>
      <c r="J49" s="341">
        <v>0.62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501</v>
      </c>
      <c r="G33" s="17" t="s">
        <v>502</v>
      </c>
      <c r="H33" s="17" t="s">
        <v>503</v>
      </c>
      <c r="I33" s="17" t="s">
        <v>504</v>
      </c>
      <c r="J33" s="18" t="s">
        <v>505</v>
      </c>
      <c r="K33" s="10"/>
      <c r="L33" s="10"/>
      <c r="M33" s="10"/>
      <c r="N33" s="10"/>
      <c r="O33" s="10"/>
      <c r="P33" s="10"/>
    </row>
    <row r="34" spans="1:16" ht="39" customHeight="1">
      <c r="A34" s="10"/>
      <c r="B34" s="19"/>
      <c r="C34" s="1155" t="s">
        <v>506</v>
      </c>
      <c r="D34" s="1155"/>
      <c r="E34" s="1156"/>
      <c r="F34" s="20">
        <v>1.34</v>
      </c>
      <c r="G34" s="21">
        <v>1.9</v>
      </c>
      <c r="H34" s="21">
        <v>1.64</v>
      </c>
      <c r="I34" s="21">
        <v>1.21</v>
      </c>
      <c r="J34" s="22">
        <v>1.22</v>
      </c>
      <c r="K34" s="10"/>
      <c r="L34" s="10"/>
      <c r="M34" s="10"/>
      <c r="N34" s="10"/>
      <c r="O34" s="10"/>
      <c r="P34" s="10"/>
    </row>
    <row r="35" spans="1:16" ht="39" customHeight="1">
      <c r="A35" s="10"/>
      <c r="B35" s="23"/>
      <c r="C35" s="1149" t="s">
        <v>507</v>
      </c>
      <c r="D35" s="1150"/>
      <c r="E35" s="1151"/>
      <c r="F35" s="24">
        <v>0.9</v>
      </c>
      <c r="G35" s="25">
        <v>0.93</v>
      </c>
      <c r="H35" s="25">
        <v>1</v>
      </c>
      <c r="I35" s="25">
        <v>1.01</v>
      </c>
      <c r="J35" s="26">
        <v>1.1299999999999999</v>
      </c>
      <c r="K35" s="10"/>
      <c r="L35" s="10"/>
      <c r="M35" s="10"/>
      <c r="N35" s="10"/>
      <c r="O35" s="10"/>
      <c r="P35" s="10"/>
    </row>
    <row r="36" spans="1:16" ht="39" customHeight="1">
      <c r="A36" s="10"/>
      <c r="B36" s="23"/>
      <c r="C36" s="1149" t="s">
        <v>508</v>
      </c>
      <c r="D36" s="1150"/>
      <c r="E36" s="1151"/>
      <c r="F36" s="24">
        <v>0.16</v>
      </c>
      <c r="G36" s="25">
        <v>0.15</v>
      </c>
      <c r="H36" s="25">
        <v>0.12</v>
      </c>
      <c r="I36" s="25">
        <v>0.12</v>
      </c>
      <c r="J36" s="26">
        <v>0.13</v>
      </c>
      <c r="K36" s="10"/>
      <c r="L36" s="10"/>
      <c r="M36" s="10"/>
      <c r="N36" s="10"/>
      <c r="O36" s="10"/>
      <c r="P36" s="10"/>
    </row>
    <row r="37" spans="1:16" ht="39" customHeight="1">
      <c r="A37" s="10"/>
      <c r="B37" s="23"/>
      <c r="C37" s="1149" t="s">
        <v>509</v>
      </c>
      <c r="D37" s="1150"/>
      <c r="E37" s="1151"/>
      <c r="F37" s="24">
        <v>0.08</v>
      </c>
      <c r="G37" s="25">
        <v>7.0000000000000007E-2</v>
      </c>
      <c r="H37" s="25">
        <v>0.08</v>
      </c>
      <c r="I37" s="25">
        <v>0.09</v>
      </c>
      <c r="J37" s="26">
        <v>0.08</v>
      </c>
      <c r="K37" s="10"/>
      <c r="L37" s="10"/>
      <c r="M37" s="10"/>
      <c r="N37" s="10"/>
      <c r="O37" s="10"/>
      <c r="P37" s="10"/>
    </row>
    <row r="38" spans="1:16" ht="39" customHeight="1">
      <c r="A38" s="10"/>
      <c r="B38" s="23"/>
      <c r="C38" s="1149" t="s">
        <v>510</v>
      </c>
      <c r="D38" s="1150"/>
      <c r="E38" s="1151"/>
      <c r="F38" s="24">
        <v>0.02</v>
      </c>
      <c r="G38" s="25">
        <v>0.01</v>
      </c>
      <c r="H38" s="25">
        <v>0.02</v>
      </c>
      <c r="I38" s="25">
        <v>0.03</v>
      </c>
      <c r="J38" s="26">
        <v>0.03</v>
      </c>
      <c r="K38" s="10"/>
      <c r="L38" s="10"/>
      <c r="M38" s="10"/>
      <c r="N38" s="10"/>
      <c r="O38" s="10"/>
      <c r="P38" s="10"/>
    </row>
    <row r="39" spans="1:16" ht="39" customHeight="1">
      <c r="A39" s="10"/>
      <c r="B39" s="23"/>
      <c r="C39" s="1149" t="s">
        <v>511</v>
      </c>
      <c r="D39" s="1150"/>
      <c r="E39" s="1151"/>
      <c r="F39" s="24">
        <v>0</v>
      </c>
      <c r="G39" s="25">
        <v>0</v>
      </c>
      <c r="H39" s="25">
        <v>0.01</v>
      </c>
      <c r="I39" s="25">
        <v>0.01</v>
      </c>
      <c r="J39" s="26">
        <v>0.02</v>
      </c>
      <c r="K39" s="10"/>
      <c r="L39" s="10"/>
      <c r="M39" s="10"/>
      <c r="N39" s="10"/>
      <c r="O39" s="10"/>
      <c r="P39" s="10"/>
    </row>
    <row r="40" spans="1:16" ht="39" customHeight="1">
      <c r="A40" s="10"/>
      <c r="B40" s="23"/>
      <c r="C40" s="1149" t="s">
        <v>512</v>
      </c>
      <c r="D40" s="1150"/>
      <c r="E40" s="1151"/>
      <c r="F40" s="24">
        <v>0.01</v>
      </c>
      <c r="G40" s="25">
        <v>0</v>
      </c>
      <c r="H40" s="25">
        <v>0</v>
      </c>
      <c r="I40" s="25">
        <v>0</v>
      </c>
      <c r="J40" s="26">
        <v>0.01</v>
      </c>
      <c r="K40" s="10"/>
      <c r="L40" s="10"/>
      <c r="M40" s="10"/>
      <c r="N40" s="10"/>
      <c r="O40" s="10"/>
      <c r="P40" s="10"/>
    </row>
    <row r="41" spans="1:16" ht="39" customHeight="1">
      <c r="A41" s="10"/>
      <c r="B41" s="23"/>
      <c r="C41" s="1149" t="s">
        <v>513</v>
      </c>
      <c r="D41" s="1150"/>
      <c r="E41" s="1151"/>
      <c r="F41" s="24">
        <v>0</v>
      </c>
      <c r="G41" s="25">
        <v>0</v>
      </c>
      <c r="H41" s="25">
        <v>0</v>
      </c>
      <c r="I41" s="25">
        <v>0</v>
      </c>
      <c r="J41" s="26">
        <v>0</v>
      </c>
      <c r="K41" s="10"/>
      <c r="L41" s="10"/>
      <c r="M41" s="10"/>
      <c r="N41" s="10"/>
      <c r="O41" s="10"/>
      <c r="P41" s="10"/>
    </row>
    <row r="42" spans="1:16" ht="39" customHeight="1">
      <c r="A42" s="10"/>
      <c r="B42" s="27"/>
      <c r="C42" s="1149" t="s">
        <v>514</v>
      </c>
      <c r="D42" s="1150"/>
      <c r="E42" s="1151"/>
      <c r="F42" s="24" t="s">
        <v>463</v>
      </c>
      <c r="G42" s="25" t="s">
        <v>463</v>
      </c>
      <c r="H42" s="25" t="s">
        <v>463</v>
      </c>
      <c r="I42" s="25" t="s">
        <v>463</v>
      </c>
      <c r="J42" s="26" t="s">
        <v>463</v>
      </c>
      <c r="K42" s="10"/>
      <c r="L42" s="10"/>
      <c r="M42" s="10"/>
      <c r="N42" s="10"/>
      <c r="O42" s="10"/>
      <c r="P42" s="10"/>
    </row>
    <row r="43" spans="1:16" ht="39" customHeight="1" thickBot="1">
      <c r="A43" s="10"/>
      <c r="B43" s="28"/>
      <c r="C43" s="1152" t="s">
        <v>515</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501</v>
      </c>
      <c r="L44" s="44" t="s">
        <v>502</v>
      </c>
      <c r="M44" s="44" t="s">
        <v>503</v>
      </c>
      <c r="N44" s="44" t="s">
        <v>504</v>
      </c>
      <c r="O44" s="45" t="s">
        <v>505</v>
      </c>
      <c r="P44" s="36"/>
      <c r="Q44" s="36"/>
      <c r="R44" s="36"/>
      <c r="S44" s="36"/>
      <c r="T44" s="36"/>
      <c r="U44" s="36"/>
    </row>
    <row r="45" spans="1:21" ht="30.75" customHeight="1">
      <c r="A45" s="36"/>
      <c r="B45" s="1165" t="s">
        <v>10</v>
      </c>
      <c r="C45" s="1166"/>
      <c r="D45" s="46"/>
      <c r="E45" s="1171" t="s">
        <v>11</v>
      </c>
      <c r="F45" s="1171"/>
      <c r="G45" s="1171"/>
      <c r="H45" s="1171"/>
      <c r="I45" s="1171"/>
      <c r="J45" s="1172"/>
      <c r="K45" s="47">
        <v>74526</v>
      </c>
      <c r="L45" s="48">
        <v>74790</v>
      </c>
      <c r="M45" s="48">
        <v>71947</v>
      </c>
      <c r="N45" s="48">
        <v>74295</v>
      </c>
      <c r="O45" s="49">
        <v>72587</v>
      </c>
      <c r="P45" s="36"/>
      <c r="Q45" s="36"/>
      <c r="R45" s="36"/>
      <c r="S45" s="36"/>
      <c r="T45" s="36"/>
      <c r="U45" s="36"/>
    </row>
    <row r="46" spans="1:21" ht="30.75" customHeight="1">
      <c r="A46" s="36"/>
      <c r="B46" s="1167"/>
      <c r="C46" s="1168"/>
      <c r="D46" s="50"/>
      <c r="E46" s="1159" t="s">
        <v>12</v>
      </c>
      <c r="F46" s="1159"/>
      <c r="G46" s="1159"/>
      <c r="H46" s="1159"/>
      <c r="I46" s="1159"/>
      <c r="J46" s="1160"/>
      <c r="K46" s="51">
        <v>181</v>
      </c>
      <c r="L46" s="52">
        <v>107</v>
      </c>
      <c r="M46" s="52" t="s">
        <v>463</v>
      </c>
      <c r="N46" s="52" t="s">
        <v>463</v>
      </c>
      <c r="O46" s="53" t="s">
        <v>463</v>
      </c>
      <c r="P46" s="36"/>
      <c r="Q46" s="36"/>
      <c r="R46" s="36"/>
      <c r="S46" s="36"/>
      <c r="T46" s="36"/>
      <c r="U46" s="36"/>
    </row>
    <row r="47" spans="1:21" ht="30.75" customHeight="1">
      <c r="A47" s="36"/>
      <c r="B47" s="1167"/>
      <c r="C47" s="1168"/>
      <c r="D47" s="50"/>
      <c r="E47" s="1159" t="s">
        <v>13</v>
      </c>
      <c r="F47" s="1159"/>
      <c r="G47" s="1159"/>
      <c r="H47" s="1159"/>
      <c r="I47" s="1159"/>
      <c r="J47" s="1160"/>
      <c r="K47" s="51">
        <v>167</v>
      </c>
      <c r="L47" s="52">
        <v>67</v>
      </c>
      <c r="M47" s="52" t="s">
        <v>463</v>
      </c>
      <c r="N47" s="52" t="s">
        <v>463</v>
      </c>
      <c r="O47" s="53" t="s">
        <v>463</v>
      </c>
      <c r="P47" s="36"/>
      <c r="Q47" s="36"/>
      <c r="R47" s="36"/>
      <c r="S47" s="36"/>
      <c r="T47" s="36"/>
      <c r="U47" s="36"/>
    </row>
    <row r="48" spans="1:21" ht="30.75" customHeight="1">
      <c r="A48" s="36"/>
      <c r="B48" s="1167"/>
      <c r="C48" s="1168"/>
      <c r="D48" s="50"/>
      <c r="E48" s="1159" t="s">
        <v>14</v>
      </c>
      <c r="F48" s="1159"/>
      <c r="G48" s="1159"/>
      <c r="H48" s="1159"/>
      <c r="I48" s="1159"/>
      <c r="J48" s="1160"/>
      <c r="K48" s="51">
        <v>800</v>
      </c>
      <c r="L48" s="52">
        <v>848</v>
      </c>
      <c r="M48" s="52">
        <v>858</v>
      </c>
      <c r="N48" s="52">
        <v>865</v>
      </c>
      <c r="O48" s="53">
        <v>776</v>
      </c>
      <c r="P48" s="36"/>
      <c r="Q48" s="36"/>
      <c r="R48" s="36"/>
      <c r="S48" s="36"/>
      <c r="T48" s="36"/>
      <c r="U48" s="36"/>
    </row>
    <row r="49" spans="1:21" ht="30.75" customHeight="1">
      <c r="A49" s="36"/>
      <c r="B49" s="1167"/>
      <c r="C49" s="1168"/>
      <c r="D49" s="50"/>
      <c r="E49" s="1159" t="s">
        <v>15</v>
      </c>
      <c r="F49" s="1159"/>
      <c r="G49" s="1159"/>
      <c r="H49" s="1159"/>
      <c r="I49" s="1159"/>
      <c r="J49" s="1160"/>
      <c r="K49" s="51" t="s">
        <v>463</v>
      </c>
      <c r="L49" s="52" t="s">
        <v>463</v>
      </c>
      <c r="M49" s="52" t="s">
        <v>463</v>
      </c>
      <c r="N49" s="52" t="s">
        <v>463</v>
      </c>
      <c r="O49" s="53" t="s">
        <v>463</v>
      </c>
      <c r="P49" s="36"/>
      <c r="Q49" s="36"/>
      <c r="R49" s="36"/>
      <c r="S49" s="36"/>
      <c r="T49" s="36"/>
      <c r="U49" s="36"/>
    </row>
    <row r="50" spans="1:21" ht="30.75" customHeight="1">
      <c r="A50" s="36"/>
      <c r="B50" s="1167"/>
      <c r="C50" s="1168"/>
      <c r="D50" s="50"/>
      <c r="E50" s="1159" t="s">
        <v>16</v>
      </c>
      <c r="F50" s="1159"/>
      <c r="G50" s="1159"/>
      <c r="H50" s="1159"/>
      <c r="I50" s="1159"/>
      <c r="J50" s="1160"/>
      <c r="K50" s="51">
        <v>918</v>
      </c>
      <c r="L50" s="52">
        <v>917</v>
      </c>
      <c r="M50" s="52">
        <v>856</v>
      </c>
      <c r="N50" s="52">
        <v>933</v>
      </c>
      <c r="O50" s="53">
        <v>836</v>
      </c>
      <c r="P50" s="36"/>
      <c r="Q50" s="36"/>
      <c r="R50" s="36"/>
      <c r="S50" s="36"/>
      <c r="T50" s="36"/>
      <c r="U50" s="36"/>
    </row>
    <row r="51" spans="1:21" ht="30.75" customHeight="1">
      <c r="A51" s="36"/>
      <c r="B51" s="1169"/>
      <c r="C51" s="1170"/>
      <c r="D51" s="54"/>
      <c r="E51" s="1159" t="s">
        <v>17</v>
      </c>
      <c r="F51" s="1159"/>
      <c r="G51" s="1159"/>
      <c r="H51" s="1159"/>
      <c r="I51" s="1159"/>
      <c r="J51" s="1160"/>
      <c r="K51" s="51">
        <v>44</v>
      </c>
      <c r="L51" s="52">
        <v>16</v>
      </c>
      <c r="M51" s="52">
        <v>11</v>
      </c>
      <c r="N51" s="52">
        <v>8</v>
      </c>
      <c r="O51" s="53">
        <v>6</v>
      </c>
      <c r="P51" s="36"/>
      <c r="Q51" s="36"/>
      <c r="R51" s="36"/>
      <c r="S51" s="36"/>
      <c r="T51" s="36"/>
      <c r="U51" s="36"/>
    </row>
    <row r="52" spans="1:21" ht="30.75" customHeight="1">
      <c r="A52" s="36"/>
      <c r="B52" s="1157" t="s">
        <v>18</v>
      </c>
      <c r="C52" s="1158"/>
      <c r="D52" s="54"/>
      <c r="E52" s="1159" t="s">
        <v>19</v>
      </c>
      <c r="F52" s="1159"/>
      <c r="G52" s="1159"/>
      <c r="H52" s="1159"/>
      <c r="I52" s="1159"/>
      <c r="J52" s="1160"/>
      <c r="K52" s="51">
        <v>46783</v>
      </c>
      <c r="L52" s="52">
        <v>48117</v>
      </c>
      <c r="M52" s="52">
        <v>48970</v>
      </c>
      <c r="N52" s="52">
        <v>51444</v>
      </c>
      <c r="O52" s="53">
        <v>52947</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29853</v>
      </c>
      <c r="L53" s="57">
        <v>28628</v>
      </c>
      <c r="M53" s="57">
        <v>24702</v>
      </c>
      <c r="N53" s="57">
        <v>24657</v>
      </c>
      <c r="O53" s="58">
        <v>21258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501</v>
      </c>
      <c r="J40" s="343" t="s">
        <v>502</v>
      </c>
      <c r="K40" s="343" t="s">
        <v>503</v>
      </c>
      <c r="L40" s="343" t="s">
        <v>504</v>
      </c>
      <c r="M40" s="344" t="s">
        <v>505</v>
      </c>
    </row>
    <row r="41" spans="2:13" ht="27.75" customHeight="1">
      <c r="B41" s="1173" t="s">
        <v>22</v>
      </c>
      <c r="C41" s="1174"/>
      <c r="D41" s="66"/>
      <c r="E41" s="1179" t="s">
        <v>23</v>
      </c>
      <c r="F41" s="1179"/>
      <c r="G41" s="1179"/>
      <c r="H41" s="1180"/>
      <c r="I41" s="345">
        <v>949365</v>
      </c>
      <c r="J41" s="346">
        <v>977993</v>
      </c>
      <c r="K41" s="346">
        <v>993079</v>
      </c>
      <c r="L41" s="346">
        <v>1006493</v>
      </c>
      <c r="M41" s="347">
        <v>1020761</v>
      </c>
    </row>
    <row r="42" spans="2:13" ht="27.75" customHeight="1">
      <c r="B42" s="1175"/>
      <c r="C42" s="1176"/>
      <c r="D42" s="67"/>
      <c r="E42" s="1181" t="s">
        <v>24</v>
      </c>
      <c r="F42" s="1181"/>
      <c r="G42" s="1181"/>
      <c r="H42" s="1182"/>
      <c r="I42" s="348">
        <v>9822</v>
      </c>
      <c r="J42" s="349">
        <v>8830</v>
      </c>
      <c r="K42" s="349">
        <v>7896</v>
      </c>
      <c r="L42" s="349">
        <v>8139</v>
      </c>
      <c r="M42" s="350">
        <v>3865</v>
      </c>
    </row>
    <row r="43" spans="2:13" ht="27.75" customHeight="1">
      <c r="B43" s="1175"/>
      <c r="C43" s="1176"/>
      <c r="D43" s="67"/>
      <c r="E43" s="1181" t="s">
        <v>25</v>
      </c>
      <c r="F43" s="1181"/>
      <c r="G43" s="1181"/>
      <c r="H43" s="1182"/>
      <c r="I43" s="348">
        <v>19333</v>
      </c>
      <c r="J43" s="349">
        <v>18693</v>
      </c>
      <c r="K43" s="349">
        <v>18155</v>
      </c>
      <c r="L43" s="349">
        <v>17578</v>
      </c>
      <c r="M43" s="350">
        <v>16844</v>
      </c>
    </row>
    <row r="44" spans="2:13" ht="27.75" customHeight="1">
      <c r="B44" s="1175"/>
      <c r="C44" s="1176"/>
      <c r="D44" s="67"/>
      <c r="E44" s="1181" t="s">
        <v>26</v>
      </c>
      <c r="F44" s="1181"/>
      <c r="G44" s="1181"/>
      <c r="H44" s="1182"/>
      <c r="I44" s="348" t="s">
        <v>463</v>
      </c>
      <c r="J44" s="349" t="s">
        <v>463</v>
      </c>
      <c r="K44" s="349" t="s">
        <v>463</v>
      </c>
      <c r="L44" s="349" t="s">
        <v>463</v>
      </c>
      <c r="M44" s="350" t="s">
        <v>463</v>
      </c>
    </row>
    <row r="45" spans="2:13" ht="27.75" customHeight="1">
      <c r="B45" s="1175"/>
      <c r="C45" s="1176"/>
      <c r="D45" s="67"/>
      <c r="E45" s="1181" t="s">
        <v>27</v>
      </c>
      <c r="F45" s="1181"/>
      <c r="G45" s="1181"/>
      <c r="H45" s="1182"/>
      <c r="I45" s="348">
        <v>146278</v>
      </c>
      <c r="J45" s="349">
        <v>139466</v>
      </c>
      <c r="K45" s="349">
        <v>129154</v>
      </c>
      <c r="L45" s="349">
        <v>118043</v>
      </c>
      <c r="M45" s="350">
        <v>114775</v>
      </c>
    </row>
    <row r="46" spans="2:13" ht="27.75" customHeight="1">
      <c r="B46" s="1175"/>
      <c r="C46" s="1176"/>
      <c r="D46" s="68"/>
      <c r="E46" s="1183" t="s">
        <v>28</v>
      </c>
      <c r="F46" s="1183"/>
      <c r="G46" s="1183"/>
      <c r="H46" s="1184"/>
      <c r="I46" s="348">
        <v>26382</v>
      </c>
      <c r="J46" s="349">
        <v>26007</v>
      </c>
      <c r="K46" s="349">
        <v>25504</v>
      </c>
      <c r="L46" s="349">
        <v>25582</v>
      </c>
      <c r="M46" s="350">
        <v>25792</v>
      </c>
    </row>
    <row r="47" spans="2:13" ht="27.75" customHeight="1">
      <c r="B47" s="1175"/>
      <c r="C47" s="1176"/>
      <c r="D47" s="69"/>
      <c r="E47" s="1185" t="s">
        <v>29</v>
      </c>
      <c r="F47" s="1186"/>
      <c r="G47" s="1186"/>
      <c r="H47" s="1187"/>
      <c r="I47" s="348" t="s">
        <v>463</v>
      </c>
      <c r="J47" s="349" t="s">
        <v>463</v>
      </c>
      <c r="K47" s="349" t="s">
        <v>463</v>
      </c>
      <c r="L47" s="349" t="s">
        <v>463</v>
      </c>
      <c r="M47" s="350" t="s">
        <v>463</v>
      </c>
    </row>
    <row r="48" spans="2:13" ht="27.75" customHeight="1">
      <c r="B48" s="1175"/>
      <c r="C48" s="1176"/>
      <c r="D48" s="67"/>
      <c r="E48" s="1181" t="s">
        <v>30</v>
      </c>
      <c r="F48" s="1181"/>
      <c r="G48" s="1181"/>
      <c r="H48" s="1182"/>
      <c r="I48" s="348" t="s">
        <v>463</v>
      </c>
      <c r="J48" s="349" t="s">
        <v>463</v>
      </c>
      <c r="K48" s="349" t="s">
        <v>463</v>
      </c>
      <c r="L48" s="349" t="s">
        <v>463</v>
      </c>
      <c r="M48" s="350" t="s">
        <v>463</v>
      </c>
    </row>
    <row r="49" spans="2:13" ht="27.75" customHeight="1">
      <c r="B49" s="1177"/>
      <c r="C49" s="1178"/>
      <c r="D49" s="67"/>
      <c r="E49" s="1181" t="s">
        <v>31</v>
      </c>
      <c r="F49" s="1181"/>
      <c r="G49" s="1181"/>
      <c r="H49" s="1182"/>
      <c r="I49" s="348" t="s">
        <v>463</v>
      </c>
      <c r="J49" s="349" t="s">
        <v>463</v>
      </c>
      <c r="K49" s="349" t="s">
        <v>463</v>
      </c>
      <c r="L49" s="349" t="s">
        <v>463</v>
      </c>
      <c r="M49" s="350" t="s">
        <v>463</v>
      </c>
    </row>
    <row r="50" spans="2:13" ht="27.75" customHeight="1">
      <c r="B50" s="1188" t="s">
        <v>32</v>
      </c>
      <c r="C50" s="1189"/>
      <c r="D50" s="70"/>
      <c r="E50" s="1181" t="s">
        <v>33</v>
      </c>
      <c r="F50" s="1181"/>
      <c r="G50" s="1181"/>
      <c r="H50" s="1182"/>
      <c r="I50" s="348">
        <v>68427</v>
      </c>
      <c r="J50" s="349">
        <v>70901</v>
      </c>
      <c r="K50" s="349">
        <v>69102</v>
      </c>
      <c r="L50" s="349">
        <v>62770</v>
      </c>
      <c r="M50" s="350">
        <v>63674</v>
      </c>
    </row>
    <row r="51" spans="2:13" ht="27.75" customHeight="1">
      <c r="B51" s="1175"/>
      <c r="C51" s="1176"/>
      <c r="D51" s="67"/>
      <c r="E51" s="1181" t="s">
        <v>34</v>
      </c>
      <c r="F51" s="1181"/>
      <c r="G51" s="1181"/>
      <c r="H51" s="1182"/>
      <c r="I51" s="348">
        <v>15686</v>
      </c>
      <c r="J51" s="349">
        <v>14269</v>
      </c>
      <c r="K51" s="349">
        <v>14192</v>
      </c>
      <c r="L51" s="349">
        <v>14027</v>
      </c>
      <c r="M51" s="350">
        <v>13735</v>
      </c>
    </row>
    <row r="52" spans="2:13" ht="27.75" customHeight="1">
      <c r="B52" s="1177"/>
      <c r="C52" s="1178"/>
      <c r="D52" s="67"/>
      <c r="E52" s="1181" t="s">
        <v>35</v>
      </c>
      <c r="F52" s="1181"/>
      <c r="G52" s="1181"/>
      <c r="H52" s="1182"/>
      <c r="I52" s="348">
        <v>603719</v>
      </c>
      <c r="J52" s="349">
        <v>624617</v>
      </c>
      <c r="K52" s="349">
        <v>632838</v>
      </c>
      <c r="L52" s="349">
        <v>632652</v>
      </c>
      <c r="M52" s="350">
        <v>627999</v>
      </c>
    </row>
    <row r="53" spans="2:13" ht="27.75" customHeight="1" thickBot="1">
      <c r="B53" s="1190" t="s">
        <v>20</v>
      </c>
      <c r="C53" s="1191"/>
      <c r="D53" s="71"/>
      <c r="E53" s="1192" t="s">
        <v>36</v>
      </c>
      <c r="F53" s="1192"/>
      <c r="G53" s="1192"/>
      <c r="H53" s="1193"/>
      <c r="I53" s="351">
        <v>463348</v>
      </c>
      <c r="J53" s="352">
        <v>461201</v>
      </c>
      <c r="K53" s="352">
        <v>457655</v>
      </c>
      <c r="L53" s="352">
        <v>466385</v>
      </c>
      <c r="M53" s="353">
        <v>476630</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548</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548</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549</v>
      </c>
      <c r="C41" s="240"/>
      <c r="D41" s="240"/>
      <c r="E41" s="240"/>
      <c r="F41" s="240"/>
      <c r="G41" s="240"/>
      <c r="H41" s="240"/>
      <c r="I41" s="240"/>
      <c r="J41" s="240"/>
      <c r="K41" s="240"/>
      <c r="L41" s="240"/>
      <c r="M41" s="240"/>
      <c r="N41" s="240"/>
      <c r="O41" s="240"/>
      <c r="P41" s="241"/>
    </row>
    <row r="42" spans="1:17" ht="13.2">
      <c r="B42" s="242"/>
      <c r="C42" s="238"/>
      <c r="D42" s="238"/>
      <c r="E42" s="238"/>
      <c r="F42" s="238"/>
      <c r="G42" s="374" t="s">
        <v>550</v>
      </c>
      <c r="H42" s="375"/>
      <c r="I42" s="376"/>
      <c r="J42" s="376"/>
      <c r="K42" s="376"/>
      <c r="L42" s="377"/>
      <c r="M42" s="377"/>
      <c r="N42" s="377"/>
      <c r="O42" s="377"/>
    </row>
    <row r="43" spans="1:17" ht="13.2">
      <c r="B43" s="242"/>
      <c r="C43" s="238"/>
      <c r="D43" s="238"/>
      <c r="E43" s="238"/>
      <c r="F43" s="238"/>
      <c r="G43" s="1205"/>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551</v>
      </c>
      <c r="H49" s="375"/>
      <c r="I49" s="375"/>
      <c r="J49" s="375"/>
      <c r="K49" s="375"/>
      <c r="L49" s="375"/>
      <c r="M49" s="375"/>
      <c r="N49" s="375"/>
      <c r="O49" s="375"/>
    </row>
    <row r="50" spans="1:17" ht="13.2">
      <c r="B50" s="242"/>
      <c r="C50" s="238"/>
      <c r="D50" s="238"/>
      <c r="E50" s="238"/>
      <c r="F50" s="238"/>
      <c r="G50" s="1206"/>
      <c r="H50" s="1206"/>
      <c r="I50" s="1206"/>
      <c r="J50" s="1206"/>
      <c r="K50" s="379" t="s">
        <v>552</v>
      </c>
      <c r="L50" s="379" t="s">
        <v>553</v>
      </c>
      <c r="M50" s="380" t="s">
        <v>554</v>
      </c>
      <c r="N50" s="380" t="s">
        <v>555</v>
      </c>
      <c r="O50" s="380" t="s">
        <v>556</v>
      </c>
    </row>
    <row r="51" spans="1:17" ht="13.2">
      <c r="B51" s="242"/>
      <c r="C51" s="238"/>
      <c r="D51" s="238"/>
      <c r="E51" s="238"/>
      <c r="F51" s="238"/>
      <c r="G51" s="1199" t="s">
        <v>557</v>
      </c>
      <c r="H51" s="1199"/>
      <c r="I51" s="1207" t="s">
        <v>558</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81"/>
      <c r="B53" s="242"/>
      <c r="C53" s="238"/>
      <c r="D53" s="238"/>
      <c r="E53" s="238"/>
      <c r="F53" s="238"/>
      <c r="G53" s="1199"/>
      <c r="H53" s="1199"/>
      <c r="I53" s="1197" t="s">
        <v>559</v>
      </c>
      <c r="J53" s="1197"/>
      <c r="K53" s="1208"/>
      <c r="L53" s="1208"/>
      <c r="M53" s="1208"/>
      <c r="N53" s="1208"/>
      <c r="O53" s="1208"/>
    </row>
    <row r="54" spans="1:17" ht="13.2">
      <c r="A54" s="381"/>
      <c r="B54" s="242"/>
      <c r="C54" s="238"/>
      <c r="D54" s="238"/>
      <c r="E54" s="238"/>
      <c r="F54" s="238"/>
      <c r="G54" s="1199"/>
      <c r="H54" s="1199"/>
      <c r="I54" s="1197"/>
      <c r="J54" s="1197"/>
      <c r="K54" s="1201"/>
      <c r="L54" s="1201"/>
      <c r="M54" s="1201"/>
      <c r="N54" s="1201"/>
      <c r="O54" s="1201"/>
    </row>
    <row r="55" spans="1:17" ht="13.2">
      <c r="A55" s="381"/>
      <c r="B55" s="242"/>
      <c r="C55" s="238"/>
      <c r="D55" s="238"/>
      <c r="E55" s="238"/>
      <c r="F55" s="238"/>
      <c r="G55" s="1197" t="s">
        <v>560</v>
      </c>
      <c r="H55" s="1197"/>
      <c r="I55" s="1197" t="s">
        <v>558</v>
      </c>
      <c r="J55" s="1197"/>
      <c r="K55" s="1202"/>
      <c r="L55" s="1202"/>
      <c r="M55" s="1202"/>
      <c r="N55" s="1202"/>
      <c r="O55" s="1202"/>
    </row>
    <row r="56" spans="1:17" ht="13.2">
      <c r="A56" s="381"/>
      <c r="B56" s="242"/>
      <c r="C56" s="238"/>
      <c r="D56" s="238"/>
      <c r="E56" s="238"/>
      <c r="F56" s="238"/>
      <c r="G56" s="1197"/>
      <c r="H56" s="1197"/>
      <c r="I56" s="1197"/>
      <c r="J56" s="1197"/>
      <c r="K56" s="1203"/>
      <c r="L56" s="1203"/>
      <c r="M56" s="1203"/>
      <c r="N56" s="1203"/>
      <c r="O56" s="1203"/>
    </row>
    <row r="57" spans="1:17" s="381" customFormat="1" ht="13.2">
      <c r="B57" s="382"/>
      <c r="C57" s="383"/>
      <c r="D57" s="383"/>
      <c r="E57" s="383"/>
      <c r="F57" s="383"/>
      <c r="G57" s="1197"/>
      <c r="H57" s="1197"/>
      <c r="I57" s="1195" t="s">
        <v>561</v>
      </c>
      <c r="J57" s="1195"/>
      <c r="K57" s="1204"/>
      <c r="L57" s="1204"/>
      <c r="M57" s="1204"/>
      <c r="N57" s="1204"/>
      <c r="O57" s="1204"/>
      <c r="P57" s="384"/>
      <c r="Q57" s="382"/>
    </row>
    <row r="58" spans="1:17" s="381" customFormat="1" ht="13.2">
      <c r="A58" s="237"/>
      <c r="B58" s="382"/>
      <c r="C58" s="383"/>
      <c r="D58" s="383"/>
      <c r="E58" s="383"/>
      <c r="F58" s="383"/>
      <c r="G58" s="1197"/>
      <c r="H58" s="1197"/>
      <c r="I58" s="1195"/>
      <c r="J58" s="1195"/>
      <c r="K58" s="1201"/>
      <c r="L58" s="1201"/>
      <c r="M58" s="1201"/>
      <c r="N58" s="1201"/>
      <c r="O58" s="1201"/>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562</v>
      </c>
      <c r="C63" s="238"/>
      <c r="D63" s="238"/>
      <c r="E63" s="238"/>
      <c r="F63" s="238"/>
      <c r="G63" s="238"/>
      <c r="H63" s="238"/>
      <c r="I63" s="238"/>
      <c r="J63" s="238"/>
      <c r="K63" s="238"/>
      <c r="L63" s="238"/>
      <c r="M63" s="238"/>
      <c r="N63" s="238"/>
      <c r="O63" s="238"/>
    </row>
    <row r="64" spans="1:17" ht="13.2">
      <c r="B64" s="242"/>
      <c r="C64" s="238"/>
      <c r="D64" s="238"/>
      <c r="E64" s="238"/>
      <c r="F64" s="238"/>
      <c r="G64" s="391" t="s">
        <v>550</v>
      </c>
      <c r="I64" s="392"/>
      <c r="J64" s="392"/>
      <c r="K64" s="392"/>
      <c r="L64" s="392"/>
      <c r="M64" s="392"/>
      <c r="N64" s="393"/>
      <c r="O64" s="392"/>
    </row>
    <row r="65" spans="2:30" ht="13.2">
      <c r="B65" s="242"/>
      <c r="C65" s="238"/>
      <c r="D65" s="238"/>
      <c r="E65" s="238"/>
      <c r="F65" s="238"/>
      <c r="G65" s="1198" t="s">
        <v>563</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564</v>
      </c>
      <c r="I71" s="399"/>
      <c r="J71" s="395"/>
      <c r="K71" s="395"/>
      <c r="L71" s="396"/>
      <c r="M71" s="395"/>
      <c r="N71" s="396"/>
      <c r="O71" s="397"/>
    </row>
    <row r="72" spans="2:30" ht="13.2">
      <c r="B72" s="242"/>
      <c r="C72" s="238"/>
      <c r="D72" s="238"/>
      <c r="E72" s="238"/>
      <c r="F72" s="238"/>
      <c r="G72" s="1197"/>
      <c r="H72" s="1197"/>
      <c r="I72" s="1197"/>
      <c r="J72" s="1197"/>
      <c r="K72" s="400" t="s">
        <v>565</v>
      </c>
      <c r="L72" s="400" t="s">
        <v>566</v>
      </c>
      <c r="M72" s="401" t="s">
        <v>567</v>
      </c>
      <c r="N72" s="401" t="s">
        <v>568</v>
      </c>
      <c r="O72" s="401" t="s">
        <v>569</v>
      </c>
    </row>
    <row r="73" spans="2:30" ht="13.2">
      <c r="B73" s="242"/>
      <c r="C73" s="238"/>
      <c r="D73" s="238"/>
      <c r="E73" s="238"/>
      <c r="F73" s="238"/>
      <c r="G73" s="1199" t="s">
        <v>557</v>
      </c>
      <c r="H73" s="1199"/>
      <c r="I73" s="1199" t="s">
        <v>558</v>
      </c>
      <c r="J73" s="1199"/>
      <c r="K73" s="1194">
        <v>186.7</v>
      </c>
      <c r="L73" s="1194">
        <v>189.5</v>
      </c>
      <c r="M73" s="1194">
        <v>188.3</v>
      </c>
      <c r="N73" s="1194">
        <v>187.9</v>
      </c>
      <c r="O73" s="1194">
        <v>193.9</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570</v>
      </c>
      <c r="J75" s="1197"/>
      <c r="K75" s="1200">
        <v>12.3</v>
      </c>
      <c r="L75" s="1200">
        <v>12.1</v>
      </c>
      <c r="M75" s="1200">
        <v>11.3</v>
      </c>
      <c r="N75" s="1200">
        <v>10.6</v>
      </c>
      <c r="O75" s="1200">
        <v>9.5</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560</v>
      </c>
      <c r="H77" s="1197"/>
      <c r="I77" s="1197" t="s">
        <v>558</v>
      </c>
      <c r="J77" s="1197"/>
      <c r="K77" s="1194">
        <v>187</v>
      </c>
      <c r="L77" s="1194">
        <v>171.7</v>
      </c>
      <c r="M77" s="1194">
        <v>216</v>
      </c>
      <c r="N77" s="1194">
        <v>169.1</v>
      </c>
      <c r="O77" s="1194">
        <v>174.6</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570</v>
      </c>
      <c r="J79" s="1195"/>
      <c r="K79" s="1196">
        <v>15.3</v>
      </c>
      <c r="L79" s="1196">
        <v>14.8</v>
      </c>
      <c r="M79" s="1196">
        <v>16.2</v>
      </c>
      <c r="N79" s="1196">
        <v>14.1</v>
      </c>
      <c r="O79" s="1196">
        <v>13.1</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LQ/Gqm4GLbCLCNe3afDbt0ic7LaTyF9SuaHbVPqaYiyZ8C5OEfqrBPAI6YD1fudPrw8fbCt0wI3ybI6jo3GsQ==" saltValue="NRNn37Gyu2Kye4550/95z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494</v>
      </c>
      <c r="B3" s="90"/>
      <c r="C3" s="91"/>
      <c r="D3" s="92">
        <v>114941</v>
      </c>
      <c r="E3" s="93"/>
      <c r="F3" s="94">
        <v>98957</v>
      </c>
      <c r="G3" s="95"/>
      <c r="H3" s="96"/>
    </row>
    <row r="4" spans="1:8">
      <c r="A4" s="97"/>
      <c r="B4" s="98"/>
      <c r="C4" s="99"/>
      <c r="D4" s="100">
        <v>23211</v>
      </c>
      <c r="E4" s="101"/>
      <c r="F4" s="102">
        <v>24884</v>
      </c>
      <c r="G4" s="103"/>
      <c r="H4" s="104"/>
    </row>
    <row r="5" spans="1:8">
      <c r="A5" s="85" t="s">
        <v>496</v>
      </c>
      <c r="B5" s="90"/>
      <c r="C5" s="91"/>
      <c r="D5" s="92">
        <v>128980</v>
      </c>
      <c r="E5" s="93"/>
      <c r="F5" s="94">
        <v>114030</v>
      </c>
      <c r="G5" s="95"/>
      <c r="H5" s="96"/>
    </row>
    <row r="6" spans="1:8">
      <c r="A6" s="97"/>
      <c r="B6" s="98"/>
      <c r="C6" s="99"/>
      <c r="D6" s="100">
        <v>25236</v>
      </c>
      <c r="E6" s="101"/>
      <c r="F6" s="102">
        <v>24881</v>
      </c>
      <c r="G6" s="103"/>
      <c r="H6" s="104"/>
    </row>
    <row r="7" spans="1:8">
      <c r="A7" s="85" t="s">
        <v>497</v>
      </c>
      <c r="B7" s="90"/>
      <c r="C7" s="91"/>
      <c r="D7" s="92">
        <v>117940</v>
      </c>
      <c r="E7" s="93"/>
      <c r="F7" s="94">
        <v>94715</v>
      </c>
      <c r="G7" s="95"/>
      <c r="H7" s="96"/>
    </row>
    <row r="8" spans="1:8">
      <c r="A8" s="97"/>
      <c r="B8" s="98"/>
      <c r="C8" s="99"/>
      <c r="D8" s="100">
        <v>26518</v>
      </c>
      <c r="E8" s="101"/>
      <c r="F8" s="102">
        <v>24902</v>
      </c>
      <c r="G8" s="103"/>
      <c r="H8" s="104"/>
    </row>
    <row r="9" spans="1:8">
      <c r="A9" s="85" t="s">
        <v>498</v>
      </c>
      <c r="B9" s="90"/>
      <c r="C9" s="91"/>
      <c r="D9" s="92">
        <v>109670</v>
      </c>
      <c r="E9" s="93"/>
      <c r="F9" s="94">
        <v>97161</v>
      </c>
      <c r="G9" s="95"/>
      <c r="H9" s="96"/>
    </row>
    <row r="10" spans="1:8">
      <c r="A10" s="97"/>
      <c r="B10" s="98"/>
      <c r="C10" s="99"/>
      <c r="D10" s="100">
        <v>26044</v>
      </c>
      <c r="E10" s="101"/>
      <c r="F10" s="102">
        <v>26543</v>
      </c>
      <c r="G10" s="103"/>
      <c r="H10" s="104"/>
    </row>
    <row r="11" spans="1:8">
      <c r="A11" s="85" t="s">
        <v>499</v>
      </c>
      <c r="B11" s="90"/>
      <c r="C11" s="91"/>
      <c r="D11" s="92">
        <v>106473</v>
      </c>
      <c r="E11" s="93"/>
      <c r="F11" s="94">
        <v>101731</v>
      </c>
      <c r="G11" s="95"/>
      <c r="H11" s="96"/>
    </row>
    <row r="12" spans="1:8">
      <c r="A12" s="97"/>
      <c r="B12" s="98"/>
      <c r="C12" s="105"/>
      <c r="D12" s="100">
        <v>26455</v>
      </c>
      <c r="E12" s="101"/>
      <c r="F12" s="102">
        <v>26906</v>
      </c>
      <c r="G12" s="103"/>
      <c r="H12" s="104"/>
    </row>
    <row r="13" spans="1:8">
      <c r="A13" s="85"/>
      <c r="B13" s="90"/>
      <c r="C13" s="106"/>
      <c r="D13" s="107">
        <v>115601</v>
      </c>
      <c r="E13" s="108"/>
      <c r="F13" s="109">
        <v>101319</v>
      </c>
      <c r="G13" s="110"/>
      <c r="H13" s="96"/>
    </row>
    <row r="14" spans="1:8">
      <c r="A14" s="97"/>
      <c r="B14" s="98"/>
      <c r="C14" s="99"/>
      <c r="D14" s="100">
        <v>25493</v>
      </c>
      <c r="E14" s="101"/>
      <c r="F14" s="102">
        <v>25623</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1.35</v>
      </c>
      <c r="C19" s="111">
        <f>ROUND(VALUE(SUBSTITUTE(実質収支比率等に係る経年分析!G$48,"▲","-")),2)</f>
        <v>1.91</v>
      </c>
      <c r="D19" s="111">
        <f>ROUND(VALUE(SUBSTITUTE(実質収支比率等に係る経年分析!H$48,"▲","-")),2)</f>
        <v>1.66</v>
      </c>
      <c r="E19" s="111">
        <f>ROUND(VALUE(SUBSTITUTE(実質収支比率等に係る経年分析!I$48,"▲","-")),2)</f>
        <v>1.23</v>
      </c>
      <c r="F19" s="111">
        <f>ROUND(VALUE(SUBSTITUTE(実質収支比率等に係る経年分析!J$48,"▲","-")),2)</f>
        <v>1.24</v>
      </c>
    </row>
    <row r="20" spans="1:11">
      <c r="A20" s="111" t="s">
        <v>41</v>
      </c>
      <c r="B20" s="111">
        <f>ROUND(VALUE(SUBSTITUTE(実質収支比率等に係る経年分析!F$47,"▲","-")),2)</f>
        <v>1.4</v>
      </c>
      <c r="C20" s="111">
        <f>ROUND(VALUE(SUBSTITUTE(実質収支比率等に係る経年分析!G$47,"▲","-")),2)</f>
        <v>1.42</v>
      </c>
      <c r="D20" s="111">
        <f>ROUND(VALUE(SUBSTITUTE(実質収支比率等に係る経年分析!H$47,"▲","-")),2)</f>
        <v>1.41</v>
      </c>
      <c r="E20" s="111">
        <f>ROUND(VALUE(SUBSTITUTE(実質収支比率等に係る経年分析!I$47,"▲","-")),2)</f>
        <v>1.37</v>
      </c>
      <c r="F20" s="111">
        <f>ROUND(VALUE(SUBSTITUTE(実質収支比率等に係る経年分析!J$47,"▲","-")),2)</f>
        <v>1.38</v>
      </c>
    </row>
    <row r="21" spans="1:11">
      <c r="A21" s="111" t="s">
        <v>42</v>
      </c>
      <c r="B21" s="111">
        <f>IF(ISNUMBER(VALUE(SUBSTITUTE(実質収支比率等に係る経年分析!F$49,"▲","-"))),ROUND(VALUE(SUBSTITUTE(実質収支比率等に係る経年分析!F$49,"▲","-")),2),NA())</f>
        <v>0.64</v>
      </c>
      <c r="C21" s="111">
        <f>IF(ISNUMBER(VALUE(SUBSTITUTE(実質収支比率等に係る経年分析!G$49,"▲","-"))),ROUND(VALUE(SUBSTITUTE(実質収支比率等に係る経年分析!G$49,"▲","-")),2),NA())</f>
        <v>1.46</v>
      </c>
      <c r="D21" s="111">
        <f>IF(ISNUMBER(VALUE(SUBSTITUTE(実質収支比率等に係る経年分析!H$49,"▲","-"))),ROUND(VALUE(SUBSTITUTE(実質収支比率等に係る経年分析!H$49,"▲","-")),2),NA())</f>
        <v>0.71</v>
      </c>
      <c r="E21" s="111">
        <f>IF(ISNUMBER(VALUE(SUBSTITUTE(実質収支比率等に係る経年分析!I$49,"▲","-"))),ROUND(VALUE(SUBSTITUTE(実質収支比率等に係る経年分析!I$49,"▲","-")),2),NA())</f>
        <v>0.76</v>
      </c>
      <c r="F21" s="111">
        <f>IF(ISNUMBER(VALUE(SUBSTITUTE(実質収支比率等に係る経年分析!J$49,"▲","-"))),ROUND(VALUE(SUBSTITUTE(実質収支比率等に係る経年分析!J$49,"▲","-")),2),NA())</f>
        <v>0.62</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用地取得事業特別会計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職員住宅特別会計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0.01</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0.01</v>
      </c>
    </row>
    <row r="31" spans="1:11">
      <c r="A31" s="112" t="str">
        <f>IF(連結実質赤字比率に係る赤字・黒字の構成分析!C$39="",NA(),連結実質赤字比率に係る赤字・黒字の構成分析!C$39)</f>
        <v>県営港湾施設管理特別会計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0.01</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0.02</v>
      </c>
    </row>
    <row r="32" spans="1:11">
      <c r="A32" s="112" t="str">
        <f>IF(連結実質赤字比率に係る赤字・黒字の構成分析!C$38="",NA(),連結実質赤字比率に係る赤字・黒字の構成分析!C$38)</f>
        <v>流域下水道事業特別会計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0.02</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0.01</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0.02</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0.03</v>
      </c>
    </row>
    <row r="33" spans="1:16">
      <c r="A33" s="112" t="str">
        <f>IF(連結実質赤字比率に係る赤字・黒字の構成分析!C$37="",NA(),連結実質赤字比率に係る赤字・黒字の構成分析!C$37)</f>
        <v>県立こころの医療センター事業会計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0.08</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7.0000000000000007E-2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0.08</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0.09</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0.08</v>
      </c>
    </row>
    <row r="34" spans="1:16">
      <c r="A34" s="112" t="str">
        <f>IF(連結実質赤字比率に係る赤字・黒字の構成分析!C$36="",NA(),連結実質赤字比率に係る赤字・黒字の構成分析!C$36)</f>
        <v>県営競輪事業特別会計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0.16</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0.15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0.12</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0.12</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0.13</v>
      </c>
    </row>
    <row r="35" spans="1:16">
      <c r="A35" s="112" t="str">
        <f>IF(連結実質赤字比率に係る赤字・黒字の構成分析!C$35="",NA(),連結実質赤字比率に係る赤字・黒字の構成分析!C$35)</f>
        <v>工業用水道事業会計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0.9</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0.93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1.01</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1.1299999999999999</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1.34</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1.9</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1.64</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1.21</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1.22</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46783</v>
      </c>
      <c r="E42" s="113"/>
      <c r="F42" s="113"/>
      <c r="G42" s="113">
        <f>'実質公債費比率（分子）の構造'!L$52</f>
        <v>48117</v>
      </c>
      <c r="H42" s="113"/>
      <c r="I42" s="113"/>
      <c r="J42" s="113">
        <f>'実質公債費比率（分子）の構造'!M$52</f>
        <v>48970</v>
      </c>
      <c r="K42" s="113"/>
      <c r="L42" s="113"/>
      <c r="M42" s="113">
        <f>'実質公債費比率（分子）の構造'!N$52</f>
        <v>51444</v>
      </c>
      <c r="N42" s="113"/>
      <c r="O42" s="113"/>
      <c r="P42" s="113">
        <f>'実質公債費比率（分子）の構造'!O$52</f>
        <v>52947</v>
      </c>
    </row>
    <row r="43" spans="1:16">
      <c r="A43" s="113" t="s">
        <v>50</v>
      </c>
      <c r="B43" s="113">
        <f>'実質公債費比率（分子）の構造'!K$51</f>
        <v>44</v>
      </c>
      <c r="C43" s="113"/>
      <c r="D43" s="113"/>
      <c r="E43" s="113">
        <f>'実質公債費比率（分子）の構造'!L$51</f>
        <v>16</v>
      </c>
      <c r="F43" s="113"/>
      <c r="G43" s="113"/>
      <c r="H43" s="113">
        <f>'実質公債費比率（分子）の構造'!M$51</f>
        <v>11</v>
      </c>
      <c r="I43" s="113"/>
      <c r="J43" s="113"/>
      <c r="K43" s="113">
        <f>'実質公債費比率（分子）の構造'!N$51</f>
        <v>8</v>
      </c>
      <c r="L43" s="113"/>
      <c r="M43" s="113"/>
      <c r="N43" s="113">
        <f>'実質公債費比率（分子）の構造'!O$51</f>
        <v>6</v>
      </c>
      <c r="O43" s="113"/>
      <c r="P43" s="113"/>
    </row>
    <row r="44" spans="1:16">
      <c r="A44" s="113" t="s">
        <v>51</v>
      </c>
      <c r="B44" s="113">
        <f>'実質公債費比率（分子）の構造'!K$50</f>
        <v>918</v>
      </c>
      <c r="C44" s="113"/>
      <c r="D44" s="113"/>
      <c r="E44" s="113">
        <f>'実質公債費比率（分子）の構造'!L$50</f>
        <v>917</v>
      </c>
      <c r="F44" s="113"/>
      <c r="G44" s="113"/>
      <c r="H44" s="113">
        <f>'実質公債費比率（分子）の構造'!M$50</f>
        <v>856</v>
      </c>
      <c r="I44" s="113"/>
      <c r="J44" s="113"/>
      <c r="K44" s="113">
        <f>'実質公債費比率（分子）の構造'!N$50</f>
        <v>933</v>
      </c>
      <c r="L44" s="113"/>
      <c r="M44" s="113"/>
      <c r="N44" s="113">
        <f>'実質公債費比率（分子）の構造'!O$50</f>
        <v>836</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800</v>
      </c>
      <c r="C46" s="113"/>
      <c r="D46" s="113"/>
      <c r="E46" s="113">
        <f>'実質公債費比率（分子）の構造'!L$48</f>
        <v>848</v>
      </c>
      <c r="F46" s="113"/>
      <c r="G46" s="113"/>
      <c r="H46" s="113">
        <f>'実質公債費比率（分子）の構造'!M$48</f>
        <v>858</v>
      </c>
      <c r="I46" s="113"/>
      <c r="J46" s="113"/>
      <c r="K46" s="113">
        <f>'実質公債費比率（分子）の構造'!N$48</f>
        <v>865</v>
      </c>
      <c r="L46" s="113"/>
      <c r="M46" s="113"/>
      <c r="N46" s="113">
        <f>'実質公債費比率（分子）の構造'!O$48</f>
        <v>776</v>
      </c>
      <c r="O46" s="113"/>
      <c r="P46" s="113"/>
    </row>
    <row r="47" spans="1:16">
      <c r="A47" s="113" t="s">
        <v>54</v>
      </c>
      <c r="B47" s="113">
        <f>'実質公債費比率（分子）の構造'!K$47</f>
        <v>167</v>
      </c>
      <c r="C47" s="113"/>
      <c r="D47" s="113"/>
      <c r="E47" s="113">
        <f>'実質公債費比率（分子）の構造'!L$47</f>
        <v>67</v>
      </c>
      <c r="F47" s="113"/>
      <c r="G47" s="113"/>
      <c r="H47" s="113" t="str">
        <f>'実質公債費比率（分子）の構造'!M$47</f>
        <v>-</v>
      </c>
      <c r="I47" s="113"/>
      <c r="J47" s="113"/>
      <c r="K47" s="113" t="str">
        <f>'実質公債費比率（分子）の構造'!N$47</f>
        <v>-</v>
      </c>
      <c r="L47" s="113"/>
      <c r="M47" s="113"/>
      <c r="N47" s="113" t="str">
        <f>'実質公債費比率（分子）の構造'!O$47</f>
        <v>-</v>
      </c>
      <c r="O47" s="113"/>
      <c r="P47" s="113"/>
    </row>
    <row r="48" spans="1:16">
      <c r="A48" s="113" t="s">
        <v>55</v>
      </c>
      <c r="B48" s="113">
        <f>'実質公債費比率（分子）の構造'!K$46</f>
        <v>181</v>
      </c>
      <c r="C48" s="113"/>
      <c r="D48" s="113"/>
      <c r="E48" s="113">
        <f>'実質公債費比率（分子）の構造'!L$46</f>
        <v>107</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74526</v>
      </c>
      <c r="C49" s="113"/>
      <c r="D49" s="113"/>
      <c r="E49" s="113">
        <f>'実質公債費比率（分子）の構造'!L$45</f>
        <v>74790</v>
      </c>
      <c r="F49" s="113"/>
      <c r="G49" s="113"/>
      <c r="H49" s="113">
        <f>'実質公債費比率（分子）の構造'!M$45</f>
        <v>71947</v>
      </c>
      <c r="I49" s="113"/>
      <c r="J49" s="113"/>
      <c r="K49" s="113">
        <f>'実質公債費比率（分子）の構造'!N$45</f>
        <v>74295</v>
      </c>
      <c r="L49" s="113"/>
      <c r="M49" s="113"/>
      <c r="N49" s="113">
        <f>'実質公債費比率（分子）の構造'!O$45</f>
        <v>72587</v>
      </c>
      <c r="O49" s="113"/>
      <c r="P49" s="113"/>
    </row>
    <row r="50" spans="1:16">
      <c r="A50" s="113" t="s">
        <v>57</v>
      </c>
      <c r="B50" s="113" t="e">
        <f>NA()</f>
        <v>#N/A</v>
      </c>
      <c r="C50" s="113">
        <f>IF(ISNUMBER('実質公債費比率（分子）の構造'!K$53),'実質公債費比率（分子）の構造'!K$53,NA())</f>
        <v>29853</v>
      </c>
      <c r="D50" s="113" t="e">
        <f>NA()</f>
        <v>#N/A</v>
      </c>
      <c r="E50" s="113" t="e">
        <f>NA()</f>
        <v>#N/A</v>
      </c>
      <c r="F50" s="113">
        <f>IF(ISNUMBER('実質公債費比率（分子）の構造'!L$53),'実質公債費比率（分子）の構造'!L$53,NA())</f>
        <v>28628</v>
      </c>
      <c r="G50" s="113" t="e">
        <f>NA()</f>
        <v>#N/A</v>
      </c>
      <c r="H50" s="113" t="e">
        <f>NA()</f>
        <v>#N/A</v>
      </c>
      <c r="I50" s="113">
        <f>IF(ISNUMBER('実質公債費比率（分子）の構造'!M$53),'実質公債費比率（分子）の構造'!M$53,NA())</f>
        <v>24702</v>
      </c>
      <c r="J50" s="113" t="e">
        <f>NA()</f>
        <v>#N/A</v>
      </c>
      <c r="K50" s="113" t="e">
        <f>NA()</f>
        <v>#N/A</v>
      </c>
      <c r="L50" s="113">
        <f>IF(ISNUMBER('実質公債費比率（分子）の構造'!N$53),'実質公債費比率（分子）の構造'!N$53,NA())</f>
        <v>24657</v>
      </c>
      <c r="M50" s="113" t="e">
        <f>NA()</f>
        <v>#N/A</v>
      </c>
      <c r="N50" s="113" t="e">
        <f>NA()</f>
        <v>#N/A</v>
      </c>
      <c r="O50" s="113">
        <f>IF(ISNUMBER('実質公債費比率（分子）の構造'!O$53),'実質公債費比率（分子）の構造'!O$53,NA())</f>
        <v>21258</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603719</v>
      </c>
      <c r="E56" s="112"/>
      <c r="F56" s="112"/>
      <c r="G56" s="112">
        <f>'将来負担比率（分子）の構造'!J$52</f>
        <v>624617</v>
      </c>
      <c r="H56" s="112"/>
      <c r="I56" s="112"/>
      <c r="J56" s="112">
        <f>'将来負担比率（分子）の構造'!K$52</f>
        <v>632838</v>
      </c>
      <c r="K56" s="112"/>
      <c r="L56" s="112"/>
      <c r="M56" s="112">
        <f>'将来負担比率（分子）の構造'!L$52</f>
        <v>632652</v>
      </c>
      <c r="N56" s="112"/>
      <c r="O56" s="112"/>
      <c r="P56" s="112">
        <f>'将来負担比率（分子）の構造'!M$52</f>
        <v>627999</v>
      </c>
    </row>
    <row r="57" spans="1:16">
      <c r="A57" s="112" t="s">
        <v>34</v>
      </c>
      <c r="B57" s="112"/>
      <c r="C57" s="112"/>
      <c r="D57" s="112">
        <f>'将来負担比率（分子）の構造'!I$51</f>
        <v>15686</v>
      </c>
      <c r="E57" s="112"/>
      <c r="F57" s="112"/>
      <c r="G57" s="112">
        <f>'将来負担比率（分子）の構造'!J$51</f>
        <v>14269</v>
      </c>
      <c r="H57" s="112"/>
      <c r="I57" s="112"/>
      <c r="J57" s="112">
        <f>'将来負担比率（分子）の構造'!K$51</f>
        <v>14192</v>
      </c>
      <c r="K57" s="112"/>
      <c r="L57" s="112"/>
      <c r="M57" s="112">
        <f>'将来負担比率（分子）の構造'!L$51</f>
        <v>14027</v>
      </c>
      <c r="N57" s="112"/>
      <c r="O57" s="112"/>
      <c r="P57" s="112">
        <f>'将来負担比率（分子）の構造'!M$51</f>
        <v>13735</v>
      </c>
    </row>
    <row r="58" spans="1:16">
      <c r="A58" s="112" t="s">
        <v>33</v>
      </c>
      <c r="B58" s="112"/>
      <c r="C58" s="112"/>
      <c r="D58" s="112">
        <f>'将来負担比率（分子）の構造'!I$50</f>
        <v>68427</v>
      </c>
      <c r="E58" s="112"/>
      <c r="F58" s="112"/>
      <c r="G58" s="112">
        <f>'将来負担比率（分子）の構造'!J$50</f>
        <v>70901</v>
      </c>
      <c r="H58" s="112"/>
      <c r="I58" s="112"/>
      <c r="J58" s="112">
        <f>'将来負担比率（分子）の構造'!K$50</f>
        <v>69102</v>
      </c>
      <c r="K58" s="112"/>
      <c r="L58" s="112"/>
      <c r="M58" s="112">
        <f>'将来負担比率（分子）の構造'!L$50</f>
        <v>62770</v>
      </c>
      <c r="N58" s="112"/>
      <c r="O58" s="112"/>
      <c r="P58" s="112">
        <f>'将来負担比率（分子）の構造'!M$50</f>
        <v>63674</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26382</v>
      </c>
      <c r="C61" s="112"/>
      <c r="D61" s="112"/>
      <c r="E61" s="112">
        <f>'将来負担比率（分子）の構造'!J$46</f>
        <v>26007</v>
      </c>
      <c r="F61" s="112"/>
      <c r="G61" s="112"/>
      <c r="H61" s="112">
        <f>'将来負担比率（分子）の構造'!K$46</f>
        <v>25504</v>
      </c>
      <c r="I61" s="112"/>
      <c r="J61" s="112"/>
      <c r="K61" s="112">
        <f>'将来負担比率（分子）の構造'!L$46</f>
        <v>25582</v>
      </c>
      <c r="L61" s="112"/>
      <c r="M61" s="112"/>
      <c r="N61" s="112">
        <f>'将来負担比率（分子）の構造'!M$46</f>
        <v>25792</v>
      </c>
      <c r="O61" s="112"/>
      <c r="P61" s="112"/>
    </row>
    <row r="62" spans="1:16">
      <c r="A62" s="112" t="s">
        <v>27</v>
      </c>
      <c r="B62" s="112">
        <f>'将来負担比率（分子）の構造'!I$45</f>
        <v>146278</v>
      </c>
      <c r="C62" s="112"/>
      <c r="D62" s="112"/>
      <c r="E62" s="112">
        <f>'将来負担比率（分子）の構造'!J$45</f>
        <v>139466</v>
      </c>
      <c r="F62" s="112"/>
      <c r="G62" s="112"/>
      <c r="H62" s="112">
        <f>'将来負担比率（分子）の構造'!K$45</f>
        <v>129154</v>
      </c>
      <c r="I62" s="112"/>
      <c r="J62" s="112"/>
      <c r="K62" s="112">
        <f>'将来負担比率（分子）の構造'!L$45</f>
        <v>118043</v>
      </c>
      <c r="L62" s="112"/>
      <c r="M62" s="112"/>
      <c r="N62" s="112">
        <f>'将来負担比率（分子）の構造'!M$45</f>
        <v>114775</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19333</v>
      </c>
      <c r="C64" s="112"/>
      <c r="D64" s="112"/>
      <c r="E64" s="112">
        <f>'将来負担比率（分子）の構造'!J$43</f>
        <v>18693</v>
      </c>
      <c r="F64" s="112"/>
      <c r="G64" s="112"/>
      <c r="H64" s="112">
        <f>'将来負担比率（分子）の構造'!K$43</f>
        <v>18155</v>
      </c>
      <c r="I64" s="112"/>
      <c r="J64" s="112"/>
      <c r="K64" s="112">
        <f>'将来負担比率（分子）の構造'!L$43</f>
        <v>17578</v>
      </c>
      <c r="L64" s="112"/>
      <c r="M64" s="112"/>
      <c r="N64" s="112">
        <f>'将来負担比率（分子）の構造'!M$43</f>
        <v>16844</v>
      </c>
      <c r="O64" s="112"/>
      <c r="P64" s="112"/>
    </row>
    <row r="65" spans="1:16">
      <c r="A65" s="112" t="s">
        <v>24</v>
      </c>
      <c r="B65" s="112">
        <f>'将来負担比率（分子）の構造'!I$42</f>
        <v>9822</v>
      </c>
      <c r="C65" s="112"/>
      <c r="D65" s="112"/>
      <c r="E65" s="112">
        <f>'将来負担比率（分子）の構造'!J$42</f>
        <v>8830</v>
      </c>
      <c r="F65" s="112"/>
      <c r="G65" s="112"/>
      <c r="H65" s="112">
        <f>'将来負担比率（分子）の構造'!K$42</f>
        <v>7896</v>
      </c>
      <c r="I65" s="112"/>
      <c r="J65" s="112"/>
      <c r="K65" s="112">
        <f>'将来負担比率（分子）の構造'!L$42</f>
        <v>8139</v>
      </c>
      <c r="L65" s="112"/>
      <c r="M65" s="112"/>
      <c r="N65" s="112">
        <f>'将来負担比率（分子）の構造'!M$42</f>
        <v>3865</v>
      </c>
      <c r="O65" s="112"/>
      <c r="P65" s="112"/>
    </row>
    <row r="66" spans="1:16">
      <c r="A66" s="112" t="s">
        <v>23</v>
      </c>
      <c r="B66" s="112">
        <f>'将来負担比率（分子）の構造'!I$41</f>
        <v>949365</v>
      </c>
      <c r="C66" s="112"/>
      <c r="D66" s="112"/>
      <c r="E66" s="112">
        <f>'将来負担比率（分子）の構造'!J$41</f>
        <v>977993</v>
      </c>
      <c r="F66" s="112"/>
      <c r="G66" s="112"/>
      <c r="H66" s="112">
        <f>'将来負担比率（分子）の構造'!K$41</f>
        <v>993079</v>
      </c>
      <c r="I66" s="112"/>
      <c r="J66" s="112"/>
      <c r="K66" s="112">
        <f>'将来負担比率（分子）の構造'!L$41</f>
        <v>1006493</v>
      </c>
      <c r="L66" s="112"/>
      <c r="M66" s="112"/>
      <c r="N66" s="112">
        <f>'将来負担比率（分子）の構造'!M$41</f>
        <v>1020761</v>
      </c>
      <c r="O66" s="112"/>
      <c r="P66" s="112"/>
    </row>
    <row r="67" spans="1:16">
      <c r="A67" s="112" t="s">
        <v>61</v>
      </c>
      <c r="B67" s="112" t="e">
        <f>NA()</f>
        <v>#N/A</v>
      </c>
      <c r="C67" s="112">
        <f>IF(ISNUMBER('将来負担比率（分子）の構造'!I$53), IF('将来負担比率（分子）の構造'!I$53 &lt; 0, 0, '将来負担比率（分子）の構造'!I$53), NA())</f>
        <v>463348</v>
      </c>
      <c r="D67" s="112" t="e">
        <f>NA()</f>
        <v>#N/A</v>
      </c>
      <c r="E67" s="112" t="e">
        <f>NA()</f>
        <v>#N/A</v>
      </c>
      <c r="F67" s="112">
        <f>IF(ISNUMBER('将来負担比率（分子）の構造'!J$53), IF('将来負担比率（分子）の構造'!J$53 &lt; 0, 0, '将来負担比率（分子）の構造'!J$53), NA())</f>
        <v>461201</v>
      </c>
      <c r="G67" s="112" t="e">
        <f>NA()</f>
        <v>#N/A</v>
      </c>
      <c r="H67" s="112" t="e">
        <f>NA()</f>
        <v>#N/A</v>
      </c>
      <c r="I67" s="112">
        <f>IF(ISNUMBER('将来負担比率（分子）の構造'!K$53), IF('将来負担比率（分子）の構造'!K$53 &lt; 0, 0, '将来負担比率（分子）の構造'!K$53), NA())</f>
        <v>457655</v>
      </c>
      <c r="J67" s="112" t="e">
        <f>NA()</f>
        <v>#N/A</v>
      </c>
      <c r="K67" s="112" t="e">
        <f>NA()</f>
        <v>#N/A</v>
      </c>
      <c r="L67" s="112">
        <f>IF(ISNUMBER('将来負担比率（分子）の構造'!L$53), IF('将来負担比率（分子）の構造'!L$53 &lt; 0, 0, '将来負担比率（分子）の構造'!L$53), NA())</f>
        <v>466385</v>
      </c>
      <c r="M67" s="112" t="e">
        <f>NA()</f>
        <v>#N/A</v>
      </c>
      <c r="N67" s="112" t="e">
        <f>NA()</f>
        <v>#N/A</v>
      </c>
      <c r="O67" s="112">
        <f>IF(ISNUMBER('将来負担比率（分子）の構造'!M$53), IF('将来負担比率（分子）の構造'!M$53 &lt; 0, 0, '将来負担比率（分子）の構造'!M$53), NA())</f>
        <v>476630</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2018-11-28T08:19:59Z</dcterms:modified>
</cp:coreProperties>
</file>