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9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c r="AM32" i="9" s="1"/>
  <c r="AM33" i="9" s="1"/>
  <c r="AM34" i="9" s="1"/>
  <c r="BE31" i="9" l="1"/>
  <c r="BE32" i="9" s="1"/>
  <c r="BE33" i="9" s="1"/>
  <c r="BW31" i="9" l="1"/>
  <c r="BW32" i="9" l="1"/>
  <c r="CO31" i="9"/>
  <c r="CO32" i="9" s="1"/>
  <c r="CO33" i="9" s="1"/>
  <c r="CO34" i="9" s="1"/>
  <c r="CO35" i="9" s="1"/>
  <c r="CO36" i="9" s="1"/>
  <c r="CO37" i="9" s="1"/>
  <c r="CO38" i="9" s="1"/>
  <c r="CO39" i="9" s="1"/>
  <c r="CO40" i="9" s="1"/>
</calcChain>
</file>

<file path=xl/sharedStrings.xml><?xml version="1.0" encoding="utf-8"?>
<sst xmlns="http://schemas.openxmlformats.org/spreadsheetml/2006/main" count="1169" uniqueCount="585">
  <si>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</si>
  <si>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</si>
  <si>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</si>
  <si>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</si>
  <si>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</si>
  <si>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</si>
  <si>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</si>
  <si>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</si>
  <si>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</si>
  <si>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</si>
  <si>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</si>
  <si>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</si>
  <si>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</si>
  <si>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</si>
  <si>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</si>
  <si>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</si>
  <si>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</si>
  <si>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</si>
  <si>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</si>
  <si>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</si>
  <si>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</si>
  <si>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</si>
  <si>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</si>
  <si>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</si>
  <si>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</si>
  <si>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</si>
  <si>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</si>
  <si>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</si>
  <si>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</si>
  <si>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</si>
  <si>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</si>
  <si>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</si>
  <si>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</si>
  <si>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</si>
  <si>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</si>
  <si>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</si>
  <si>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</si>
  <si>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</si>
  <si>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</si>
  <si>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</si>
  <si>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</si>
  <si>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</si>
  <si>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</si>
  <si>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</si>
  <si>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</si>
  <si>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</si>
  <si>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</si>
  <si>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</si>
  <si>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</si>
  <si>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</si>
  <si>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</si>
  <si>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</si>
  <si>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</si>
  <si>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</si>
  <si>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</si>
  <si>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</si>
  <si>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</si>
  <si>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</si>
  <si>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</si>
  <si>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</si>
  <si>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</si>
  <si>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</si>
  <si>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</si>
  <si>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</si>
  <si>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</si>
  <si>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鳥取県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</si>
  <si>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</si>
  <si>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</si>
  <si>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</si>
  <si>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</si>
  <si>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</si>
  <si>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</si>
  <si>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</si>
  <si>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</si>
  <si>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</si>
  <si>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</si>
  <si>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</si>
  <si>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</si>
  <si>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</si>
  <si>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</si>
  <si>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</si>
  <si>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</si>
  <si>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</si>
  <si>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</si>
  <si>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</si>
  <si>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</si>
  <si>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</si>
  <si>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</si>
  <si>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</si>
  <si>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</si>
  <si>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</si>
  <si>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</si>
  <si>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</si>
  <si>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</si>
  <si>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</si>
  <si>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</si>
  <si>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</si>
  <si>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</si>
  <si>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</si>
  <si>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</si>
  <si>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</si>
  <si>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</si>
  <si>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</si>
  <si>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</si>
  <si>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</si>
  <si>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</si>
  <si>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</si>
  <si>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</si>
  <si>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</si>
  <si>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</si>
  <si>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</si>
  <si>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</si>
  <si>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</si>
  <si>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</si>
  <si>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</si>
  <si>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</si>
  <si>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</si>
  <si>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</si>
  <si>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</si>
  <si>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</si>
  <si>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</si>
  <si>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</si>
  <si>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</si>
  <si>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</si>
  <si>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</si>
  <si>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</si>
  <si>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</si>
  <si>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</si>
  <si>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</si>
  <si>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</si>
  <si>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</si>
  <si>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</si>
  <si>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</si>
  <si>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</si>
  <si>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</si>
  <si>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</si>
  <si>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</si>
  <si>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</si>
  <si>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</si>
  <si>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</si>
  <si>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</si>
  <si>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</si>
  <si>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</si>
  <si>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</si>
  <si>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</si>
  <si>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</si>
  <si>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</si>
  <si>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</si>
  <si>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</si>
  <si>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</si>
  <si>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</si>
  <si>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</si>
  <si>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</si>
  <si>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</si>
  <si>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</si>
  <si>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</si>
  <si>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</si>
  <si>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</si>
  <si>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</si>
  <si>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</si>
  <si>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</si>
  <si>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</si>
  <si>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</si>
  <si>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</si>
  <si>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</si>
  <si>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</si>
  <si>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</si>
  <si>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</si>
  <si>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</si>
  <si>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</si>
  <si>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</si>
  <si>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</si>
  <si>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</si>
  <si>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</si>
  <si>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</si>
  <si>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</si>
  <si>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</si>
  <si>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</si>
  <si>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</si>
  <si>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</si>
  <si>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</si>
  <si>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</si>
  <si>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</si>
  <si>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</si>
  <si>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</si>
  <si>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</si>
  <si>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</si>
  <si>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</si>
  <si>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</si>
  <si>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</si>
  <si>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</si>
  <si>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</si>
  <si>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</si>
  <si>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</si>
  <si>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</si>
  <si>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</si>
  <si>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</si>
  <si>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</si>
  <si>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</si>
  <si>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</si>
  <si>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</si>
  <si>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</si>
  <si>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</si>
  <si>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</si>
  <si>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</si>
  <si>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</si>
  <si>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</si>
  <si>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</si>
  <si>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</si>
  <si>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</si>
  <si>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</si>
  <si>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</si>
  <si>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</si>
  <si>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</si>
  <si>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</si>
  <si>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</si>
  <si>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</si>
  <si>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</si>
  <si>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</si>
  <si>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</si>
  <si>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</si>
  <si>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</si>
  <si>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</si>
  <si>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</si>
  <si>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</si>
  <si>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</si>
  <si>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</si>
  <si>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</si>
  <si>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</si>
  <si>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</si>
  <si>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</si>
  <si>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</si>
  <si>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</si>
  <si>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</si>
  <si>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</si>
  <si>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</si>
  <si>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</si>
  <si>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</si>
  <si>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</si>
  <si>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</si>
  <si>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</si>
  <si>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</si>
  <si>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</si>
  <si>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</si>
  <si>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</si>
  <si>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</si>
  <si>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</si>
  <si>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</si>
  <si>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</si>
  <si>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</si>
  <si>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</si>
  <si>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</si>
  <si>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</si>
  <si>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</si>
  <si>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</si>
  <si>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</si>
  <si>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</si>
  <si>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</si>
  <si>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</si>
  <si>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</si>
  <si>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</si>
  <si>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</si>
  <si>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</si>
  <si>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</si>
  <si>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</si>
  <si>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</si>
  <si>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</si>
  <si>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</si>
  <si>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</si>
  <si>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</si>
  <si>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</si>
  <si>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</si>
  <si>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</si>
  <si>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</si>
  <si>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</si>
  <si>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</si>
  <si>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</si>
  <si>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</si>
  <si>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</si>
  <si>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</si>
  <si>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</si>
  <si>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</si>
  <si>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</si>
  <si>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</si>
  <si>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</si>
  <si>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</si>
  <si>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</si>
  <si>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</si>
  <si>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</si>
  <si>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</si>
  <si>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</si>
  <si>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</si>
  <si>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</si>
  <si>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</si>
  <si>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</si>
  <si>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</si>
  <si>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</si>
  <si>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</si>
  <si>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</si>
  <si>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</si>
  <si>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</si>
  <si>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</si>
  <si>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</si>
  <si>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</si>
  <si>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</si>
  <si>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</si>
  <si>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</si>
  <si>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</si>
  <si>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</si>
  <si>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</si>
  <si>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</si>
  <si>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</si>
  <si>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鳥取県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</si>
  <si>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</si>
  <si>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</si>
  <si>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</si>
  <si>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</si>
  <si>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</si>
  <si>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</si>
  <si>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</si>
  <si>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</si>
  <si>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</si>
  <si>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</si>
  <si>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</si>
  <si>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</si>
  <si>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</si>
  <si>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</si>
  <si>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</si>
  <si>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</si>
  <si>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</si>
  <si>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</si>
  <si>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</si>
  <si>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</si>
  <si>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鳥取県用品調達等集中管理事業特別会計</t>
    <phoneticPr fontId="5"/>
  </si>
  <si>
    <t>鳥取県収入証紙特別会計</t>
    <phoneticPr fontId="5"/>
  </si>
  <si>
    <t>鳥取県公債管理特別会計</t>
    <phoneticPr fontId="5"/>
  </si>
  <si>
    <t>鳥取県給与集中管理特別会計</t>
    <phoneticPr fontId="5"/>
  </si>
  <si>
    <t>鳥取県母子父子寡婦福祉資金貸付事業特別会計</t>
    <phoneticPr fontId="5"/>
  </si>
  <si>
    <t>鳥取県中小企業近代化資金助成事業特別会計</t>
    <phoneticPr fontId="5"/>
  </si>
  <si>
    <t>鳥取県沿岸漁業改善資金助成事業特別会計</t>
    <phoneticPr fontId="5"/>
  </si>
  <si>
    <t>鳥取県県営林事業特別会計</t>
    <phoneticPr fontId="5"/>
  </si>
  <si>
    <t>鳥取県林業・木材産業改善資金助成事業特別会計</t>
    <phoneticPr fontId="5"/>
  </si>
  <si>
    <t>鳥取県就農支援資金貸付事業特別会計</t>
    <phoneticPr fontId="5"/>
  </si>
  <si>
    <t>鳥取県県立学校農業実習特別会計</t>
    <phoneticPr fontId="5"/>
  </si>
  <si>
    <t>鳥取県育英奨学事業特別会計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</si>
  <si>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</si>
  <si>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</si>
  <si>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</si>
  <si>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</si>
  <si>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</si>
  <si>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</si>
  <si>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</si>
  <si>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</si>
  <si>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</si>
  <si>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</si>
  <si>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</si>
  <si>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</si>
  <si>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</si>
  <si>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鳥取県営電気事業会計</t>
    <phoneticPr fontId="5"/>
  </si>
  <si>
    <t>鳥取県営工業用水道事業会計</t>
    <phoneticPr fontId="5"/>
  </si>
  <si>
    <t>鳥取県営病院事業会計</t>
    <phoneticPr fontId="5"/>
  </si>
  <si>
    <t>鳥取県営埋立事業会計</t>
    <phoneticPr fontId="5"/>
  </si>
  <si>
    <t>鳥取県天神川流域下水道事業特別会計</t>
    <phoneticPr fontId="5"/>
  </si>
  <si>
    <t>鳥取県県営境港水産施設事業特別会計</t>
    <phoneticPr fontId="5"/>
  </si>
  <si>
    <t>鳥取県港湾整備事業特別会計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</si>
  <si>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</si>
  <si>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</si>
  <si>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</si>
  <si>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</si>
  <si>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</si>
  <si>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</si>
  <si>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</si>
  <si>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</si>
  <si>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</si>
  <si>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</si>
  <si>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</si>
  <si>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</si>
  <si>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</si>
  <si>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</si>
  <si>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</si>
  <si>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</si>
  <si>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</si>
  <si>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</si>
  <si>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</si>
  <si>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</si>
  <si>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</si>
  <si>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</si>
  <si>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</si>
  <si>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</si>
  <si>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</si>
  <si>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</si>
  <si>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</si>
  <si>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</si>
  <si>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</si>
  <si>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</si>
  <si>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</si>
  <si>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</si>
  <si>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</si>
  <si>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</si>
  <si>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</si>
  <si>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</si>
  <si>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</si>
  <si>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</si>
  <si>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</si>
  <si>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</si>
  <si>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</si>
  <si>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</si>
  <si>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</si>
  <si>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</si>
  <si>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</si>
  <si>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</si>
  <si>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</si>
  <si>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</si>
  <si>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</si>
  <si>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</si>
  <si>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</si>
  <si>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</si>
  <si>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鳥取県営病院事業会計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</si>
  <si>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</si>
  <si>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</si>
  <si>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鳥取県県営境港水産施設事業特別会計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</si>
  <si>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</si>
  <si>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</si>
  <si>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鳥取県営電気事業会計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</si>
  <si>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</si>
  <si>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</si>
  <si>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</si>
  <si>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</si>
  <si>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</si>
  <si>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</si>
  <si>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</si>
  <si>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</si>
  <si>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</si>
  <si>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</si>
  <si>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</si>
  <si>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</si>
  <si>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</si>
  <si>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</si>
  <si>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</si>
  <si>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</si>
  <si>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</si>
  <si>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</si>
  <si>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</si>
  <si>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</si>
  <si>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</si>
  <si>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</si>
  <si>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</si>
  <si>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</si>
  <si>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</si>
  <si>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</si>
  <si>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</si>
  <si>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</si>
  <si>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</si>
  <si>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</si>
  <si>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</si>
  <si>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</si>
  <si>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</si>
  <si>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</si>
  <si>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</si>
  <si>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</si>
  <si>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</si>
  <si>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</si>
  <si>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</si>
  <si>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</si>
  <si>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</si>
  <si>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</si>
  <si>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</si>
  <si>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</si>
  <si>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</si>
  <si>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</si>
  <si>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</si>
  <si>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</si>
  <si>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</si>
  <si>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</si>
  <si>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</si>
  <si>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</si>
  <si>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</si>
  <si>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</si>
  <si>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</si>
  <si>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</si>
  <si>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</si>
  <si>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</si>
  <si>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</si>
  <si>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</si>
  <si>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</si>
  <si>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</si>
  <si>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</si>
  <si>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</si>
  <si>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</si>
  <si>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</si>
  <si>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</si>
  <si>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</si>
  <si>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</si>
  <si>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</si>
  <si>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</si>
  <si>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</si>
  <si>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</si>
  <si>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</si>
  <si>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</si>
  <si>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</si>
  <si>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</si>
  <si>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</si>
  <si>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</si>
  <si>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0.82</t>
  </si>
  <si>
    <t>▲ 1.49</t>
  </si>
  <si>
    <t>▲ 0.09</t>
  </si>
  <si>
    <t>▲ 2.90</t>
  </si>
  <si>
    <t>鳥取県営病院事業会計</t>
  </si>
  <si>
    <t>一般会計</t>
  </si>
  <si>
    <t>鳥取県営電気事業会計</t>
  </si>
  <si>
    <t>鳥取県営埋立事業会計</t>
  </si>
  <si>
    <t>鳥取県営工業用水道事業会計</t>
  </si>
  <si>
    <t>鳥取県天神川流域下水道事業特別会計</t>
  </si>
  <si>
    <t>鳥取県用品調達等集中管理事業特別会計</t>
  </si>
  <si>
    <t>鳥取県収入証紙特別会計</t>
  </si>
  <si>
    <t>その他会計（赤字）</t>
  </si>
  <si>
    <t>その他会計（黒字）</t>
  </si>
  <si>
    <t>基金繰入金
15,539</t>
  </si>
  <si>
    <t>基金繰入金
3,136</t>
  </si>
  <si>
    <t>法適用企業</t>
    <phoneticPr fontId="5"/>
  </si>
  <si>
    <t>法非適用企業</t>
    <phoneticPr fontId="5"/>
  </si>
  <si>
    <t>境港管理組合（一般会計）</t>
  </si>
  <si>
    <t>境港管理組合（港湾整備事業特別会計）</t>
  </si>
  <si>
    <t>公益財団法人鳥取県国際交流財団</t>
  </si>
  <si>
    <t>智頭急行株式会社</t>
  </si>
  <si>
    <t>公益財団法人鳥取県文化振興財団</t>
  </si>
  <si>
    <t>公益財団法人中海水鳥国際交流基金財団</t>
  </si>
  <si>
    <t>公益財団法人因幡街道ふるさと振興財団</t>
  </si>
  <si>
    <t>一般財団法人鳥取県観光事業団</t>
  </si>
  <si>
    <t>公益財団法人とっとりコンベンションビューロー</t>
  </si>
  <si>
    <t>公益財団法人鳥取県臓器・アイバンク</t>
  </si>
  <si>
    <t>公益財団法人鳥取県環境管理事業センター</t>
  </si>
  <si>
    <t>公益財団法人鳥取県食鳥肉衛生協会</t>
  </si>
  <si>
    <t>公益財団法人鳥取県生活衛生営業指導センター</t>
  </si>
  <si>
    <t>公益財団法人鳥取県天神川流域下水道公社</t>
  </si>
  <si>
    <t>公益財団法人鳥取県産業振興機構</t>
  </si>
  <si>
    <t>公益財団法人ふるさと鳥取県定住機構</t>
  </si>
  <si>
    <t>公益財団法人鳥取県農業農村担い手育成機構</t>
  </si>
  <si>
    <t>一般財団法人鳥取県野菜価格安定基金協会</t>
  </si>
  <si>
    <t>一般財団法人鳥取県果実生産出荷安定基金協会</t>
  </si>
  <si>
    <t>公益社団法人鳥取県畜産推進機構</t>
  </si>
  <si>
    <t>公益財団法人鳥取県畜産振興協会</t>
  </si>
  <si>
    <t>公益財団法人鳥取県造林公社</t>
  </si>
  <si>
    <t>公益財団法人鳥取県林業担い手育成財団</t>
  </si>
  <si>
    <t>公益財団法人鳥取県栽培漁業協会</t>
  </si>
  <si>
    <t>公益財団法人鳥取県魚の豊かな川づくり基金</t>
  </si>
  <si>
    <t>鳥取県土地開発公社</t>
  </si>
  <si>
    <t>鳥取県住宅供給公社</t>
  </si>
  <si>
    <t>公益財団法人鳥取県暴力追放センター</t>
  </si>
  <si>
    <t>公益財団法人鳥取県教育文化財団</t>
  </si>
  <si>
    <t>公益財団法人鳥取県体育協会</t>
  </si>
  <si>
    <t>地方独立行政法人鳥取県産業技術センター</t>
  </si>
  <si>
    <t>株式会社鳥取県情報センター</t>
  </si>
  <si>
    <t>公立大学法人公立鳥取環境大学</t>
  </si>
  <si>
    <t>一般財団法人とっとり県民活動活性化センター</t>
  </si>
  <si>
    <t>米子空港ビル株式会社</t>
  </si>
  <si>
    <t>一般社団法人鳥取県私学振興協会</t>
  </si>
  <si>
    <t>公益財団法人史跡鳥取藩主池田家墓所保存会</t>
  </si>
  <si>
    <t>株式会社SC鳥取</t>
  </si>
  <si>
    <t>公益財団法人鳥取童謡・おもちゃ館</t>
  </si>
  <si>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</si>
  <si>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</si>
  <si>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</si>
  <si>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</si>
  <si>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</si>
  <si>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</si>
  <si>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</si>
  <si>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</si>
  <si>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H27</t>
    <phoneticPr fontId="5"/>
  </si>
  <si>
    <t>H26</t>
    <phoneticPr fontId="5"/>
  </si>
  <si>
    <t>H25</t>
    <phoneticPr fontId="5"/>
  </si>
  <si>
    <t>H24</t>
    <phoneticPr fontId="5"/>
  </si>
  <si>
    <t>（　参考　）</t>
    <rPh sb="2" eb="4">
      <t>サンコウ</t>
    </rPh>
    <phoneticPr fontId="5"/>
  </si>
  <si>
    <t>実質公債費比率にあっては元利償還金が微増したもののおおむね横ばいとなっている。
将来負担比率は近年減少傾向にあったが、将来負担額は減少しているものの充当可能基金がそれ以上に減少したため、平成28年度においては比率が上昇している。</t>
    <rPh sb="0" eb="2">
      <t>ジッシツ</t>
    </rPh>
    <rPh sb="2" eb="5">
      <t>コウサイヒ</t>
    </rPh>
    <rPh sb="5" eb="7">
      <t>ヒリツ</t>
    </rPh>
    <rPh sb="12" eb="14">
      <t>ガンリ</t>
    </rPh>
    <rPh sb="14" eb="17">
      <t>ショウカンキン</t>
    </rPh>
    <rPh sb="18" eb="20">
      <t>ビゾウ</t>
    </rPh>
    <rPh sb="29" eb="30">
      <t>ヨコ</t>
    </rPh>
    <rPh sb="40" eb="42">
      <t>ショウライ</t>
    </rPh>
    <rPh sb="42" eb="44">
      <t>フタン</t>
    </rPh>
    <rPh sb="44" eb="46">
      <t>ヒリツ</t>
    </rPh>
    <rPh sb="47" eb="49">
      <t>キンネン</t>
    </rPh>
    <rPh sb="49" eb="51">
      <t>ゲンショウ</t>
    </rPh>
    <rPh sb="51" eb="53">
      <t>ケイコウ</t>
    </rPh>
    <rPh sb="59" eb="61">
      <t>ショウライ</t>
    </rPh>
    <rPh sb="61" eb="63">
      <t>フタン</t>
    </rPh>
    <rPh sb="63" eb="64">
      <t>ガク</t>
    </rPh>
    <rPh sb="65" eb="67">
      <t>ゲンショウ</t>
    </rPh>
    <rPh sb="74" eb="76">
      <t>ジュウトウ</t>
    </rPh>
    <rPh sb="76" eb="78">
      <t>カノウ</t>
    </rPh>
    <rPh sb="78" eb="80">
      <t>キキン</t>
    </rPh>
    <rPh sb="83" eb="85">
      <t>イジョウ</t>
    </rPh>
    <rPh sb="86" eb="88">
      <t>ゲンショウ</t>
    </rPh>
    <rPh sb="93" eb="95">
      <t>ヘイセイ</t>
    </rPh>
    <rPh sb="97" eb="99">
      <t>ネンド</t>
    </rPh>
    <rPh sb="104" eb="106">
      <t>ヒリツ</t>
    </rPh>
    <rPh sb="107" eb="109">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</si>
  <si>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</si>
  <si>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</si>
  <si>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</si>
  <si>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</si>
  <si>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H25</t>
    <phoneticPr fontId="5"/>
  </si>
  <si>
    <t>H24</t>
    <phoneticPr fontId="5"/>
  </si>
  <si>
    <t>(　参考　）</t>
    <rPh sb="2" eb="4">
      <t>サンコウ</t>
    </rPh>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</si>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</sst>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0" fontId="1" fillId="0" borderId="34" xfId="33" applyFont="1" applyFill="1" applyBorder="1" applyAlignment="1" applyProtection="1">
      <alignment horizontal="left" vertical="top" wrapText="1"/>
      <protection locked="0"/>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123663</c:v>
                </c:pt>
                <c:pt idx="3">
                  <c:v>119378</c:v>
                </c:pt>
                <c:pt idx="4">
                  <c:v>135728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100676</c:v>
                </c:pt>
                <c:pt idx="1">
                  <c:v>126405</c:v>
                </c:pt>
                <c:pt idx="2">
                  <c:v>125103</c:v>
                </c:pt>
                <c:pt idx="3">
                  <c:v>111084</c:v>
                </c:pt>
                <c:pt idx="4">
                  <c:v>120400</c:v>
                </c:pt>
              </c:numCache>
            </c:numRef>
          </c:val>
          <c:smooth val="0"/>
        </c:ser>
        <c:dLbls>
          <c:showLegendKey val="0"/>
          <c:showVal val="0"/>
          <c:showCatName val="0"/>
          <c:showSerName val="0"/>
          <c:showPercent val="0"/>
          <c:showBubbleSize val="0"/>
        </c:dLbls>
        <c:marker val="1"/>
        <c:smooth val="0"/>
        <c:axId val="439318344"/>
        <c:axId val="439318736"/>
      </c:lineChart>
      <c:catAx>
        <c:axId val="439318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318736"/>
        <c:crosses val="autoZero"/>
        <c:auto val="1"/>
        <c:lblAlgn val="ctr"/>
        <c:lblOffset val="100"/>
        <c:tickLblSkip val="1"/>
        <c:tickMarkSkip val="1"/>
        <c:noMultiLvlLbl val="0"/>
      </c:catAx>
      <c:valAx>
        <c:axId val="4393187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318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5.52</c:v>
                </c:pt>
                <c:pt idx="1">
                  <c:v>4.0199999999999996</c:v>
                </c:pt>
                <c:pt idx="2">
                  <c:v>3.92</c:v>
                </c:pt>
                <c:pt idx="3">
                  <c:v>4.6500000000000004</c:v>
                </c:pt>
                <c:pt idx="4">
                  <c:v>1.69</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1.85</c:v>
                </c:pt>
                <c:pt idx="1">
                  <c:v>1.85</c:v>
                </c:pt>
                <c:pt idx="2">
                  <c:v>1.85</c:v>
                </c:pt>
                <c:pt idx="3">
                  <c:v>1.81</c:v>
                </c:pt>
                <c:pt idx="4">
                  <c:v>1.84</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5349232"/>
        <c:axId val="445349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-1.49</c:v>
                </c:pt>
                <c:pt idx="2">
                  <c:v>-0.09</c:v>
                </c:pt>
                <c:pt idx="3">
                  <c:v>0.81</c:v>
                </c:pt>
                <c:pt idx="4">
                  <c:v>-2.9</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5349232"/>
        <c:axId val="445349624"/>
      </c:lineChart>
      <c:catAx>
        <c:axId val="44534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349624"/>
        <c:crosses val="autoZero"/>
        <c:auto val="1"/>
        <c:lblAlgn val="ctr"/>
        <c:lblOffset val="100"/>
        <c:tickLblSkip val="1"/>
        <c:tickMarkSkip val="1"/>
        <c:noMultiLvlLbl val="0"/>
      </c:catAx>
      <c:valAx>
        <c:axId val="445349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34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0.08</c:v>
                </c:pt>
                <c:pt idx="8">
                  <c:v>#N/A</c:v>
                </c:pt>
                <c:pt idx="9">
                  <c:v>0.02</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鳥取県収入証紙特別会計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鳥取県用品調達等集中管理事業特別会計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0.06</c:v>
                </c:pt>
                <c:pt idx="4">
                  <c:v>#N/A</c:v>
                </c:pt>
                <c:pt idx="5">
                  <c:v>7.0000000000000007E-2</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鳥取県天神川流域下水道事業特別会計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0.28999999999999998</c:v>
                </c:pt>
                <c:pt idx="2">
                  <c:v>#N/A</c:v>
                </c:pt>
                <c:pt idx="3">
                  <c:v>0.26</c:v>
                </c:pt>
                <c:pt idx="4">
                  <c:v>#N/A</c:v>
                </c:pt>
                <c:pt idx="5">
                  <c:v>0.25</c:v>
                </c:pt>
                <c:pt idx="6">
                  <c:v>#N/A</c:v>
                </c:pt>
                <c:pt idx="7">
                  <c:v>0.23</c:v>
                </c:pt>
                <c:pt idx="8">
                  <c:v>#N/A</c:v>
                </c:pt>
                <c:pt idx="9">
                  <c:v>0.22</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鳥取県営工業用水道事業会計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0.44</c:v>
                </c:pt>
                <c:pt idx="2">
                  <c:v>#N/A</c:v>
                </c:pt>
                <c:pt idx="3">
                  <c:v>0.4</c:v>
                </c:pt>
                <c:pt idx="4">
                  <c:v>#N/A</c:v>
                </c:pt>
                <c:pt idx="5">
                  <c:v>0.13</c:v>
                </c:pt>
                <c:pt idx="6">
                  <c:v>#N/A</c:v>
                </c:pt>
                <c:pt idx="7">
                  <c:v>0.1</c:v>
                </c:pt>
                <c:pt idx="8">
                  <c:v>#N/A</c:v>
                </c:pt>
                <c:pt idx="9">
                  <c:v>0.28000000000000003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鳥取県営埋立事業会計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1.24</c:v>
                </c:pt>
                <c:pt idx="6">
                  <c:v>#N/A</c:v>
                </c:pt>
                <c:pt idx="7">
                  <c:v>1.1599999999999999</c:v>
                </c:pt>
                <c:pt idx="8">
                  <c:v>#N/A</c:v>
                </c:pt>
                <c:pt idx="9">
                  <c:v>1.05</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0.72</c:v>
                </c:pt>
                <c:pt idx="4">
                  <c:v>#N/A</c:v>
                </c:pt>
                <c:pt idx="5">
                  <c:v>0.99</c:v>
                </c:pt>
                <c:pt idx="6">
                  <c:v>#N/A</c:v>
                </c:pt>
                <c:pt idx="7">
                  <c:v>1.07</c:v>
                </c:pt>
                <c:pt idx="8">
                  <c:v>#N/A</c:v>
                </c:pt>
                <c:pt idx="9">
                  <c:v>1.1599999999999999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5.24</c:v>
                </c:pt>
                <c:pt idx="2">
                  <c:v>#N/A</c:v>
                </c:pt>
                <c:pt idx="3">
                  <c:v>3.92</c:v>
                </c:pt>
                <c:pt idx="4">
                  <c:v>#N/A</c:v>
                </c:pt>
                <c:pt idx="5">
                  <c:v>3.82</c:v>
                </c:pt>
                <c:pt idx="6">
                  <c:v>#N/A</c:v>
                </c:pt>
                <c:pt idx="7">
                  <c:v>4.47</c:v>
                </c:pt>
                <c:pt idx="8">
                  <c:v>#N/A</c:v>
                </c:pt>
                <c:pt idx="9">
                  <c:v>1.55</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鳥取県営病院事業会計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3.26</c:v>
                </c:pt>
                <c:pt idx="2">
                  <c:v>#N/A</c:v>
                </c:pt>
                <c:pt idx="3">
                  <c:v>3.22</c:v>
                </c:pt>
                <c:pt idx="4">
                  <c:v>#N/A</c:v>
                </c:pt>
                <c:pt idx="5">
                  <c:v>1.72</c:v>
                </c:pt>
                <c:pt idx="6">
                  <c:v>#N/A</c:v>
                </c:pt>
                <c:pt idx="7">
                  <c:v>3.46</c:v>
                </c:pt>
                <c:pt idx="8">
                  <c:v>#N/A</c:v>
                </c:pt>
                <c:pt idx="9">
                  <c:v>4.83</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5350408"/>
        <c:axId val="445350800"/>
      </c:barChart>
      <c:catAx>
        <c:axId val="44535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350800"/>
        <c:crosses val="autoZero"/>
        <c:auto val="1"/>
        <c:lblAlgn val="ctr"/>
        <c:lblOffset val="100"/>
        <c:tickLblSkip val="1"/>
        <c:tickMarkSkip val="1"/>
        <c:noMultiLvlLbl val="0"/>
      </c:catAx>
      <c:valAx>
        <c:axId val="44535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350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38955</c:v>
                </c:pt>
                <c:pt idx="5">
                  <c:v>40758</c:v>
                </c:pt>
                <c:pt idx="8">
                  <c:v>42674</c:v>
                </c:pt>
                <c:pt idx="11">
                  <c:v>44020</c:v>
                </c:pt>
                <c:pt idx="14">
                  <c:v>43502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46</c:v>
                </c:pt>
                <c:pt idx="3">
                  <c:v>41</c:v>
                </c:pt>
                <c:pt idx="6">
                  <c:v>19</c:v>
                </c:pt>
                <c:pt idx="9">
                  <c:v>16</c:v>
                </c:pt>
                <c:pt idx="12">
                  <c:v>4</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1495</c:v>
                </c:pt>
                <c:pt idx="3">
                  <c:v>1216</c:v>
                </c:pt>
                <c:pt idx="6">
                  <c:v>929</c:v>
                </c:pt>
                <c:pt idx="9">
                  <c:v>487</c:v>
                </c:pt>
                <c:pt idx="12">
                  <c:v>355</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1281</c:v>
                </c:pt>
                <c:pt idx="3">
                  <c:v>1329</c:v>
                </c:pt>
                <c:pt idx="6">
                  <c:v>1204</c:v>
                </c:pt>
                <c:pt idx="9">
                  <c:v>1184</c:v>
                </c:pt>
                <c:pt idx="12">
                  <c:v>1153</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897</c:v>
                </c:pt>
                <c:pt idx="3">
                  <c:v>975</c:v>
                </c:pt>
                <c:pt idx="6">
                  <c:v>1013</c:v>
                </c:pt>
                <c:pt idx="9">
                  <c:v>965</c:v>
                </c:pt>
                <c:pt idx="12">
                  <c:v>974</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616</c:v>
                </c:pt>
                <c:pt idx="3">
                  <c:v>532</c:v>
                </c:pt>
                <c:pt idx="6">
                  <c:v>515</c:v>
                </c:pt>
                <c:pt idx="9">
                  <c:v>470</c:v>
                </c:pt>
                <c:pt idx="12">
                  <c:v>427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57237</c:v>
                </c:pt>
                <c:pt idx="3">
                  <c:v>58974</c:v>
                </c:pt>
                <c:pt idx="6">
                  <c:v>61319</c:v>
                </c:pt>
                <c:pt idx="9">
                  <c:v>61930</c:v>
                </c:pt>
                <c:pt idx="12">
                  <c:v>62904</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5738720"/>
        <c:axId val="445739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22617</c:v>
                </c:pt>
                <c:pt idx="2">
                  <c:v>#N/A</c:v>
                </c:pt>
                <c:pt idx="3">
                  <c:v>#N/A</c:v>
                </c:pt>
                <c:pt idx="4">
                  <c:v>22309</c:v>
                </c:pt>
                <c:pt idx="5">
                  <c:v>#N/A</c:v>
                </c:pt>
                <c:pt idx="6">
                  <c:v>#N/A</c:v>
                </c:pt>
                <c:pt idx="7">
                  <c:v>22325</c:v>
                </c:pt>
                <c:pt idx="8">
                  <c:v>#N/A</c:v>
                </c:pt>
                <c:pt idx="9">
                  <c:v>#N/A</c:v>
                </c:pt>
                <c:pt idx="10">
                  <c:v>21032</c:v>
                </c:pt>
                <c:pt idx="11">
                  <c:v>#N/A</c:v>
                </c:pt>
                <c:pt idx="12">
                  <c:v>#N/A</c:v>
                </c:pt>
                <c:pt idx="13">
                  <c:v>22315</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5738720"/>
        <c:axId val="445739112"/>
      </c:lineChart>
      <c:catAx>
        <c:axId val="4457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739112"/>
        <c:crosses val="autoZero"/>
        <c:auto val="1"/>
        <c:lblAlgn val="ctr"/>
        <c:lblOffset val="100"/>
        <c:tickLblSkip val="1"/>
        <c:tickMarkSkip val="1"/>
        <c:noMultiLvlLbl val="0"/>
      </c:catAx>
      <c:valAx>
        <c:axId val="445739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7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499301</c:v>
                </c:pt>
                <c:pt idx="5">
                  <c:v>503060</c:v>
                </c:pt>
                <c:pt idx="8">
                  <c:v>498667</c:v>
                </c:pt>
                <c:pt idx="11">
                  <c:v>490444</c:v>
                </c:pt>
                <c:pt idx="14">
                  <c:v>481721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10929</c:v>
                </c:pt>
                <c:pt idx="5">
                  <c:v>10600</c:v>
                </c:pt>
                <c:pt idx="8">
                  <c:v>10103</c:v>
                </c:pt>
                <c:pt idx="11">
                  <c:v>10238</c:v>
                </c:pt>
                <c:pt idx="14">
                  <c:v>12336</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87913</c:v>
                </c:pt>
                <c:pt idx="5">
                  <c:v>86239</c:v>
                </c:pt>
                <c:pt idx="8">
                  <c:v>82157</c:v>
                </c:pt>
                <c:pt idx="11">
                  <c:v>77054</c:v>
                </c:pt>
                <c:pt idx="14">
                  <c:v>66616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6297</c:v>
                </c:pt>
                <c:pt idx="3">
                  <c:v>6133</c:v>
                </c:pt>
                <c:pt idx="6">
                  <c:v>5996</c:v>
                </c:pt>
                <c:pt idx="9">
                  <c:v>5894</c:v>
                </c:pt>
                <c:pt idx="12">
                  <c:v>6058</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89856</c:v>
                </c:pt>
                <c:pt idx="3">
                  <c:v>84505</c:v>
                </c:pt>
                <c:pt idx="6">
                  <c:v>78528</c:v>
                </c:pt>
                <c:pt idx="9">
                  <c:v>77844</c:v>
                </c:pt>
                <c:pt idx="12">
                  <c:v>78003</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11128</c:v>
                </c:pt>
                <c:pt idx="3">
                  <c:v>13038</c:v>
                </c:pt>
                <c:pt idx="6">
                  <c:v>13276</c:v>
                </c:pt>
                <c:pt idx="9">
                  <c:v>12952</c:v>
                </c:pt>
                <c:pt idx="12">
                  <c:v>12770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11707</c:v>
                </c:pt>
                <c:pt idx="3">
                  <c:v>7100</c:v>
                </c:pt>
                <c:pt idx="6">
                  <c:v>6840</c:v>
                </c:pt>
                <c:pt idx="9">
                  <c:v>6427</c:v>
                </c:pt>
                <c:pt idx="12">
                  <c:v>6730</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3193</c:v>
                </c:pt>
                <c:pt idx="3">
                  <c:v>2156</c:v>
                </c:pt>
                <c:pt idx="6">
                  <c:v>1365</c:v>
                </c:pt>
                <c:pt idx="9">
                  <c:v>986</c:v>
                </c:pt>
                <c:pt idx="12">
                  <c:v>718</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679942</c:v>
                </c:pt>
                <c:pt idx="3">
                  <c:v>678597</c:v>
                </c:pt>
                <c:pt idx="6">
                  <c:v>671570</c:v>
                </c:pt>
                <c:pt idx="9">
                  <c:v>660837</c:v>
                </c:pt>
                <c:pt idx="12">
                  <c:v>652277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5740288"/>
        <c:axId val="445740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203978</c:v>
                </c:pt>
                <c:pt idx="2">
                  <c:v>#N/A</c:v>
                </c:pt>
                <c:pt idx="3">
                  <c:v>#N/A</c:v>
                </c:pt>
                <c:pt idx="4">
                  <c:v>191630</c:v>
                </c:pt>
                <c:pt idx="5">
                  <c:v>#N/A</c:v>
                </c:pt>
                <c:pt idx="6">
                  <c:v>#N/A</c:v>
                </c:pt>
                <c:pt idx="7">
                  <c:v>186649</c:v>
                </c:pt>
                <c:pt idx="8">
                  <c:v>#N/A</c:v>
                </c:pt>
                <c:pt idx="9">
                  <c:v>#N/A</c:v>
                </c:pt>
                <c:pt idx="10">
                  <c:v>187203</c:v>
                </c:pt>
                <c:pt idx="11">
                  <c:v>#N/A</c:v>
                </c:pt>
                <c:pt idx="12">
                  <c:v>#N/A</c:v>
                </c:pt>
                <c:pt idx="13">
                  <c:v>195883</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5740288"/>
        <c:axId val="445740680"/>
      </c:lineChart>
      <c:catAx>
        <c:axId val="4457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740680"/>
        <c:crosses val="autoZero"/>
        <c:auto val="1"/>
        <c:lblAlgn val="ctr"/>
        <c:lblOffset val="100"/>
        <c:tickLblSkip val="1"/>
        <c:tickMarkSkip val="1"/>
        <c:noMultiLvlLbl val="0"/>
      </c:catAx>
      <c:valAx>
        <c:axId val="44574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74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{0BAE4D49-AA3D-4530-9B1E-51FCAFA0673A}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{F62BD2DF-81BA-4C6C-9A16-44D447AEC0AD}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{EF4F959B-4EA1-43F5-90EB-D18582E44074}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{18045EC9-0B32-453E-8F9C-626CF663EF4F}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{07EE5C4F-80EA-4A45-9E21-C56E4AFED1F9}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{9A4AF09D-411E-4586-903A-06A264CC32A6}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{CC6AB8AE-AB02-45CD-9DC5-89C1365DF687}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{1F5D98E2-0579-48D7-A4F7-438EF4665534}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{5AA7174A-6C27-4F76-BC9E-5E4106702520}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{E2C092AA-D625-4BAB-AC82-BD5B22E644A0}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5741856"/>
        <c:axId val="445742248"/>
      </c:scatterChart>
      <c:valAx>
        <c:axId val="445741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742248"/>
        <c:crosses val="autoZero"/>
        <c:crossBetween val="midCat"/>
      </c:valAx>
      <c:valAx>
        <c:axId val="445742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74185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68844307979312E-2"/>
                  <c:y val="-6.2416647087793951E-2"/>
                </c:manualLayout>
              </c:layout>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{E9FF14AB-9061-4AAD-9BA4-E903BA184C2F}</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60426947499978E-2"/>
                  <c:y val="-6.3112239341273024E-2"/>
                </c:manualLayout>
              </c:layout>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{490D9211-08D6-4481-8A87-48EE7255F99F}</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5556290721291E-2"/>
                  <c:y val="-6.2416647087793951E-2"/>
                </c:manualLayout>
              </c:layout>
              <c:tx>
                <c:strRef>
                  <c:f>公会計指標分析・財政指標組合せ分析表!$M$72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{65783CAC-3DF5-4B4C-B979-74589B83AA67}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1697991619110633E-2"/>
                  <c:y val="-4.9897185231661936E-2"/>
                </c:manualLayout>
              </c:layout>
              <c:tx>
                <c:strRef>
                  <c:f>公会計指標分析・財政指標組合せ分析表!$N$72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{4CCF09A5-359F-4E89-ACAC-1119A523E0ED}</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707540158428284E-2"/>
                  <c:y val="-7.4240345446662012E-2"/>
                </c:manualLayout>
              </c:layout>
              <c:tx>
                <c:strRef>
                  <c:f>公会計指標分析・財政指標組合せ分析表!$O$72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{793604A1-C598-4086-B2D9-0726D2E05F7D}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12.7</c:v>
                </c:pt>
                <c:pt idx="2">
                  <c:v>12.7</c:v>
                </c:pt>
                <c:pt idx="3">
                  <c:v>12.4</c:v>
                </c:pt>
                <c:pt idx="4">
                  <c:v>12.5</c:v>
                </c:pt>
              </c:numCache>
            </c:numRef>
          </c:xVal>
          <c:yVal>
            <c:numRef>
              <c:f>公会計指標分析・財政指標組合せ分析表!$K$73:$O$73</c:f>
              <c:numCache>
                <c:formatCode>#,##0.0;"▲ "#,##0.0</c:formatCode>
                <c:ptCount val="5"/>
                <c:pt idx="0">
                  <c:v>115.1</c:v>
                </c:pt>
                <c:pt idx="1">
                  <c:v>108.9</c:v>
                </c:pt>
                <c:pt idx="2">
                  <c:v>107.2</c:v>
                </c:pt>
                <c:pt idx="3">
                  <c:v>105.6</c:v>
                </c:pt>
                <c:pt idx="4">
                  <c:v>112.5</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{62C12828-2E5B-41CA-A3AA-BE26E584EBAD}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{A96E6B96-6CD6-4290-8DD9-0FC1A1F52EB3}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{042F8B26-435F-4988-8207-E5877C312AE5}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{6B83FF83-E507-4F7C-AF30-FF090350D956}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{72D0F320-ACFB-44CE-9CC9-2D79D420AF76}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13.7</c:v>
                </c:pt>
                <c:pt idx="3">
                  <c:v>12</c:v>
                </c:pt>
                <c:pt idx="4">
                  <c:v>9.9</c:v>
                </c:pt>
              </c:numCache>
            </c:numRef>
          </c:xVal>
          <c:yVal>
            <c:numRef>
              <c:f>公会計指標分析・財政指標組合せ分析表!$K$77:$O$77</c:f>
              <c:numCache>
                <c:formatCode>#,##0.0;"▲ "#,##0.0</c:formatCode>
                <c:ptCount val="5"/>
                <c:pt idx="0">
                  <c:v>187</c:v>
                </c:pt>
                <c:pt idx="1">
                  <c:v>171.7</c:v>
                </c:pt>
                <c:pt idx="2">
                  <c:v>151.9</c:v>
                </c:pt>
                <c:pt idx="3">
                  <c:v>173.8</c:v>
                </c:pt>
                <c:pt idx="4">
                  <c:v>152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8574368"/>
        <c:axId val="448574760"/>
      </c:scatterChart>
      <c:valAx>
        <c:axId val="448574368"/>
        <c:scaling>
          <c:orientation val="minMax"/>
          <c:max val="15.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574760"/>
        <c:crosses val="autoZero"/>
        <c:crossBetween val="midCat"/>
      </c:valAx>
      <c:valAx>
        <c:axId val="448574760"/>
        <c:scaling>
          <c:orientation val="minMax"/>
          <c:max val="201"/>
          <c:min val="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57436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575,264
571,173
3,507.13
358,191,520
348,286,362
3,678,205
217,052,271
646,387,809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地方譲与税を含む県税収入が減少するなど、</a:t>
          </a:r>
          <a:r>
            <a:rPr lang="ja-JP" altLang="ja-JP" sz="1100">
              <a:solidFill>
                <a:schemeClr val="dk1"/>
              </a:solidFill>
              <a:effectLst/>
              <a:latin typeface="+mn-lt"/>
              <a:ea typeface="+mn-ea"/>
              <a:cs typeface="+mn-cs"/>
            </a:rPr>
            <a:t>財政基盤が弱く、交付税に依存する状況</a:t>
          </a:r>
          <a:r>
            <a:rPr lang="ja-JP" altLang="en-US" sz="1100">
              <a:solidFill>
                <a:schemeClr val="dk1"/>
              </a:solidFill>
              <a:effectLst/>
              <a:latin typeface="+mn-lt"/>
              <a:ea typeface="+mn-ea"/>
              <a:cs typeface="+mn-cs"/>
            </a:rPr>
            <a:t>は引き続き</a:t>
          </a:r>
          <a:r>
            <a:rPr lang="ja-JP" altLang="ja-JP" sz="1100">
              <a:solidFill>
                <a:schemeClr val="dk1"/>
              </a:solidFill>
              <a:effectLst/>
              <a:latin typeface="+mn-lt"/>
              <a:ea typeface="+mn-ea"/>
              <a:cs typeface="+mn-cs"/>
            </a:rPr>
            <a:t>続いて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必要な事業には積極的に取り組む一方で、真に必要な事業を精査するなど経費の節減合理化を図る等の歳出の徹底的な見直しを実施するとともに、</a:t>
          </a:r>
          <a:r>
            <a:rPr lang="ja-JP" altLang="ja-JP" sz="1100" baseline="0">
              <a:solidFill>
                <a:schemeClr val="dk1"/>
              </a:solidFill>
              <a:effectLst/>
              <a:latin typeface="+mn-lt"/>
              <a:ea typeface="+mn-ea"/>
              <a:cs typeface="+mn-cs"/>
            </a:rPr>
            <a:t>県有施設の有効活用（</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年度～）、ふるさと納税（</a:t>
          </a:r>
          <a:r>
            <a:rPr lang="en-US" altLang="ja-JP" sz="1100" baseline="0">
              <a:solidFill>
                <a:schemeClr val="dk1"/>
              </a:solidFill>
              <a:effectLst/>
              <a:latin typeface="+mn-lt"/>
              <a:ea typeface="+mn-ea"/>
              <a:cs typeface="+mn-cs"/>
            </a:rPr>
            <a:t>20</a:t>
          </a:r>
          <a:r>
            <a:rPr lang="ja-JP" altLang="ja-JP" sz="1100" baseline="0">
              <a:solidFill>
                <a:schemeClr val="dk1"/>
              </a:solidFill>
              <a:effectLst/>
              <a:latin typeface="+mn-lt"/>
              <a:ea typeface="+mn-ea"/>
              <a:cs typeface="+mn-cs"/>
            </a:rPr>
            <a:t>年度～）の活性化、</a:t>
          </a:r>
          <a:r>
            <a:rPr lang="ja-JP" altLang="ja-JP" sz="1100">
              <a:solidFill>
                <a:schemeClr val="dk1"/>
              </a:solidFill>
              <a:effectLst/>
              <a:latin typeface="+mn-lt"/>
              <a:ea typeface="+mn-ea"/>
              <a:cs typeface="+mn-cs"/>
            </a:rPr>
            <a:t>広告事業（</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年度～）や債権回収などによる積極的な歳入確保に取り組むなど、財政の健全化に努めている。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0.23</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0.25</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42</xdr:row>
      <xdr:rowOff>25400</xdr:rowOff>
    </xdr:to>
    <xdr:cxnSp macro="">
      <xdr:nvCxnSpPr>
        <xdr:cNvPr id="59" name="直線コネクタ 58"/>
        <xdr:cNvCxnSpPr/>
      </xdr:nvCxnSpPr>
      <xdr:spPr>
        <a:xfrm flipV="1">
          <a:off x="4953000" y="62611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168927</xdr:rowOff>
    </xdr:from>
    <xdr:ext cx="762000" cy="259045"/>
    <xdr:sp macro="" textlink="">
      <xdr:nvSpPr>
        <xdr:cNvPr id="60" name="財政力最小値テキスト"/>
        <xdr:cNvSpPr txBox="1"/>
      </xdr:nvSpPr>
      <xdr:spPr>
        <a:xfrm>
          <a:off x="5041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42</xdr:row>
      <xdr:rowOff>25400</xdr:rowOff>
    </xdr:from>
    <xdr:to>
      <xdr:col>7</xdr:col>
      <xdr:colOff>241300</xdr:colOff>
      <xdr:row>42</xdr:row>
      <xdr:rowOff>25400</xdr:rowOff>
    </xdr:to>
    <xdr:cxnSp macro="">
      <xdr:nvCxnSpPr>
        <xdr:cNvPr id="61" name="直線コネクタ 60"/>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0.27</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42</xdr:row>
      <xdr:rowOff>25400</xdr:rowOff>
    </xdr:to>
    <xdr:cxnSp macro="">
      <xdr:nvCxnSpPr>
        <xdr:cNvPr id="64" name="直線コネクタ 63"/>
        <xdr:cNvCxnSpPr/>
      </xdr:nvCxnSpPr>
      <xdr:spPr>
        <a:xfrm flipV="1">
          <a:off x="4114800" y="6261100"/>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149877</xdr:rowOff>
    </xdr:from>
    <xdr:ext cx="762000" cy="259045"/>
    <xdr:sp macro="" textlink="">
      <xdr:nvSpPr>
        <xdr:cNvPr id="65" name="財政力平均値テキスト"/>
        <xdr:cNvSpPr txBox="1"/>
      </xdr:nvSpPr>
      <xdr:spPr>
        <a:xfrm>
          <a:off x="5041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66" name="フローチャート : 判断 65"/>
        <xdr:cNvSpPr/>
      </xdr:nvSpPr>
      <xdr:spPr>
        <a:xfrm>
          <a:off x="4902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44</xdr:row>
      <xdr:rowOff>165100</xdr:rowOff>
    </xdr:to>
    <xdr:cxnSp macro="">
      <xdr:nvCxnSpPr>
        <xdr:cNvPr id="67" name="直線コネクタ 66"/>
        <xdr:cNvCxnSpPr/>
      </xdr:nvCxnSpPr>
      <xdr:spPr>
        <a:xfrm flipV="1">
          <a:off x="3225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6350</xdr:rowOff>
    </xdr:from>
    <xdr:to>
      <xdr:col>6</xdr:col>
      <xdr:colOff>50800</xdr:colOff>
      <xdr:row>39</xdr:row>
      <xdr:rowOff>107950</xdr:rowOff>
    </xdr:to>
    <xdr:sp macro="" textlink="">
      <xdr:nvSpPr>
        <xdr:cNvPr id="68" name="フローチャート : 判断 67"/>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69" name="テキスト ボックス 68"/>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0" name="直線コネクタ 69"/>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6350</xdr:rowOff>
    </xdr:from>
    <xdr:to>
      <xdr:col>4</xdr:col>
      <xdr:colOff>533400</xdr:colOff>
      <xdr:row>39</xdr:row>
      <xdr:rowOff>107950</xdr:rowOff>
    </xdr:to>
    <xdr:sp macro="" textlink="">
      <xdr:nvSpPr>
        <xdr:cNvPr id="71" name="フローチャート : 判断 70"/>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72" name="テキスト ボックス 7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3" name="直線コネクタ 72"/>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38100</xdr:rowOff>
    </xdr:from>
    <xdr:to>
      <xdr:col>3</xdr:col>
      <xdr:colOff>330200</xdr:colOff>
      <xdr:row>36</xdr:row>
      <xdr:rowOff>139700</xdr:rowOff>
    </xdr:to>
    <xdr:sp macro="" textlink="">
      <xdr:nvSpPr>
        <xdr:cNvPr id="74" name="フローチャート : 判断 73"/>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75" name="テキスト ボックス 74"/>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76" name="フローチャート : 判断 75"/>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77" name="テキスト ボックス 76"/>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3" name="円/楕円 82"/>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4"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5" name="円/楕円 84"/>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6" name="テキスト ボックス 8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7" name="円/楕円 86"/>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88" name="テキスト ボックス 87"/>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89" name="円/楕円 88"/>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0" name="テキスト ボックス 89"/>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1" name="円/楕円 90"/>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2" name="テキスト ボックス 91"/>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歳出面では、「給与の適正化を進めていること」、「公共事業の必要性を精査することにより、結果として県債発行、ひいては公債費（起債の償還）を必要最小限に留めることができていること」など、上昇を抑制する努力を行っているが、社会保障関係経費等の増額により総じて増加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・歳入面でも、平成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年度は、地方交付税に臨時財政対策債を加えた「実質的な地方交付税」が約</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億円減となっており、経常収支比率は増加する結果となった。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7" name="直線コネクタ 10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8" name="テキスト ボックス 10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9" name="直線コネクタ 10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0" name="テキスト ボックス 10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1" name="直線コネクタ 11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2" name="テキスト ボックス 11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3" name="直線コネクタ 11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4" name="テキスト ボックス 11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5" name="直線コネクタ 11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6" name="テキスト ボックス 11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7" name="直線コネクタ 11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8" name="テキスト ボックス 11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15422</xdr:rowOff>
    </xdr:to>
    <xdr:cxnSp macro="">
      <xdr:nvCxnSpPr>
        <xdr:cNvPr id="122" name="直線コネクタ 121"/>
        <xdr:cNvCxnSpPr/>
      </xdr:nvCxnSpPr>
      <xdr:spPr>
        <a:xfrm flipV="1">
          <a:off x="4953000" y="10157278"/>
          <a:ext cx="0" cy="1516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158949</xdr:rowOff>
    </xdr:from>
    <xdr:ext cx="762000" cy="259045"/>
    <xdr:sp macro="" textlink="">
      <xdr:nvSpPr>
        <xdr:cNvPr id="123" name="財政構造の弾力性最小値テキスト"/>
        <xdr:cNvSpPr txBox="1"/>
      </xdr:nvSpPr>
      <xdr:spPr>
        <a:xfrm>
          <a:off x="5041900" y="116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68</xdr:row>
      <xdr:rowOff>15422</xdr:rowOff>
    </xdr:from>
    <xdr:to>
      <xdr:col>7</xdr:col>
      <xdr:colOff>241300</xdr:colOff>
      <xdr:row>68</xdr:row>
      <xdr:rowOff>15422</xdr:rowOff>
    </xdr:to>
    <xdr:cxnSp macro="">
      <xdr:nvCxnSpPr>
        <xdr:cNvPr id="124" name="直線コネクタ 123"/>
        <xdr:cNvCxnSpPr/>
      </xdr:nvCxnSpPr>
      <xdr:spPr>
        <a:xfrm>
          <a:off x="4864100" y="116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5"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6" name="直線コネクタ 125"/>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27215</xdr:rowOff>
    </xdr:from>
    <xdr:to>
      <xdr:col>7</xdr:col>
      <xdr:colOff>152400</xdr:colOff>
      <xdr:row>64</xdr:row>
      <xdr:rowOff>63500</xdr:rowOff>
    </xdr:to>
    <xdr:cxnSp macro="">
      <xdr:nvCxnSpPr>
        <xdr:cNvPr id="127" name="直線コネクタ 126"/>
        <xdr:cNvCxnSpPr/>
      </xdr:nvCxnSpPr>
      <xdr:spPr>
        <a:xfrm>
          <a:off x="4114800" y="10657115"/>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114499</xdr:rowOff>
    </xdr:from>
    <xdr:ext cx="762000" cy="259045"/>
    <xdr:sp macro="" textlink="">
      <xdr:nvSpPr>
        <xdr:cNvPr id="128" name="財政構造の弾力性平均値テキスト"/>
        <xdr:cNvSpPr txBox="1"/>
      </xdr:nvSpPr>
      <xdr:spPr>
        <a:xfrm>
          <a:off x="5041900" y="1074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97972</xdr:rowOff>
    </xdr:from>
    <xdr:to>
      <xdr:col>7</xdr:col>
      <xdr:colOff>203200</xdr:colOff>
      <xdr:row>64</xdr:row>
      <xdr:rowOff>28122</xdr:rowOff>
    </xdr:to>
    <xdr:sp macro="" textlink="">
      <xdr:nvSpPr>
        <xdr:cNvPr id="129" name="フローチャート : 判断 128"/>
        <xdr:cNvSpPr/>
      </xdr:nvSpPr>
      <xdr:spPr>
        <a:xfrm>
          <a:off x="49022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43543</xdr:rowOff>
    </xdr:from>
    <xdr:to>
      <xdr:col>6</xdr:col>
      <xdr:colOff>0</xdr:colOff>
      <xdr:row>62</xdr:row>
      <xdr:rowOff>27215</xdr:rowOff>
    </xdr:to>
    <xdr:cxnSp macro="">
      <xdr:nvCxnSpPr>
        <xdr:cNvPr id="130" name="直線コネクタ 129"/>
        <xdr:cNvCxnSpPr/>
      </xdr:nvCxnSpPr>
      <xdr:spPr>
        <a:xfrm>
          <a:off x="3225800" y="10501993"/>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28122</xdr:rowOff>
    </xdr:from>
    <xdr:to>
      <xdr:col>6</xdr:col>
      <xdr:colOff>50800</xdr:colOff>
      <xdr:row>62</xdr:row>
      <xdr:rowOff>129722</xdr:rowOff>
    </xdr:to>
    <xdr:sp macro="" textlink="">
      <xdr:nvSpPr>
        <xdr:cNvPr id="131" name="フローチャート : 判断 130"/>
        <xdr:cNvSpPr/>
      </xdr:nvSpPr>
      <xdr:spPr>
        <a:xfrm>
          <a:off x="4064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114499</xdr:rowOff>
    </xdr:from>
    <xdr:ext cx="736600" cy="259045"/>
    <xdr:sp macro="" textlink="">
      <xdr:nvSpPr>
        <xdr:cNvPr id="132" name="テキスト ボックス 131"/>
        <xdr:cNvSpPr txBox="1"/>
      </xdr:nvSpPr>
      <xdr:spPr>
        <a:xfrm>
          <a:off x="3733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94343</xdr:rowOff>
    </xdr:from>
    <xdr:to>
      <xdr:col>4</xdr:col>
      <xdr:colOff>482600</xdr:colOff>
      <xdr:row>61</xdr:row>
      <xdr:rowOff>43543</xdr:rowOff>
    </xdr:to>
    <xdr:cxnSp macro="">
      <xdr:nvCxnSpPr>
        <xdr:cNvPr id="133" name="直線コネクタ 132"/>
        <xdr:cNvCxnSpPr/>
      </xdr:nvCxnSpPr>
      <xdr:spPr>
        <a:xfrm>
          <a:off x="2336800" y="103813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132443</xdr:rowOff>
    </xdr:from>
    <xdr:to>
      <xdr:col>4</xdr:col>
      <xdr:colOff>533400</xdr:colOff>
      <xdr:row>64</xdr:row>
      <xdr:rowOff>62593</xdr:rowOff>
    </xdr:to>
    <xdr:sp macro="" textlink="">
      <xdr:nvSpPr>
        <xdr:cNvPr id="134" name="フローチャート : 判断 133"/>
        <xdr:cNvSpPr/>
      </xdr:nvSpPr>
      <xdr:spPr>
        <a:xfrm>
          <a:off x="3175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47370</xdr:rowOff>
    </xdr:from>
    <xdr:ext cx="762000" cy="259045"/>
    <xdr:sp macro="" textlink="">
      <xdr:nvSpPr>
        <xdr:cNvPr id="135" name="テキスト ボックス 134"/>
        <xdr:cNvSpPr txBox="1"/>
      </xdr:nvSpPr>
      <xdr:spPr>
        <a:xfrm>
          <a:off x="2844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94343</xdr:rowOff>
    </xdr:from>
    <xdr:to>
      <xdr:col>3</xdr:col>
      <xdr:colOff>279400</xdr:colOff>
      <xdr:row>61</xdr:row>
      <xdr:rowOff>60778</xdr:rowOff>
    </xdr:to>
    <xdr:cxnSp macro="">
      <xdr:nvCxnSpPr>
        <xdr:cNvPr id="136" name="直線コネクタ 135"/>
        <xdr:cNvCxnSpPr/>
      </xdr:nvCxnSpPr>
      <xdr:spPr>
        <a:xfrm flipV="1">
          <a:off x="1447800" y="103813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47172</xdr:rowOff>
    </xdr:from>
    <xdr:to>
      <xdr:col>3</xdr:col>
      <xdr:colOff>330200</xdr:colOff>
      <xdr:row>64</xdr:row>
      <xdr:rowOff>148772</xdr:rowOff>
    </xdr:to>
    <xdr:sp macro="" textlink="">
      <xdr:nvSpPr>
        <xdr:cNvPr id="137" name="フローチャート : 判断 136"/>
        <xdr:cNvSpPr/>
      </xdr:nvSpPr>
      <xdr:spPr>
        <a:xfrm>
          <a:off x="2286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133549</xdr:rowOff>
    </xdr:from>
    <xdr:ext cx="762000" cy="259045"/>
    <xdr:sp macro="" textlink="">
      <xdr:nvSpPr>
        <xdr:cNvPr id="138" name="テキスト ボックス 137"/>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65315</xdr:rowOff>
    </xdr:from>
    <xdr:to>
      <xdr:col>2</xdr:col>
      <xdr:colOff>127000</xdr:colOff>
      <xdr:row>65</xdr:row>
      <xdr:rowOff>166915</xdr:rowOff>
    </xdr:to>
    <xdr:sp macro="" textlink="">
      <xdr:nvSpPr>
        <xdr:cNvPr id="139" name="フローチャート : 判断 138"/>
        <xdr:cNvSpPr/>
      </xdr:nvSpPr>
      <xdr:spPr>
        <a:xfrm>
          <a:off x="1397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151692</xdr:rowOff>
    </xdr:from>
    <xdr:ext cx="762000" cy="259045"/>
    <xdr:sp macro="" textlink="">
      <xdr:nvSpPr>
        <xdr:cNvPr id="140" name="テキスト ボックス 139"/>
        <xdr:cNvSpPr txBox="1"/>
      </xdr:nvSpPr>
      <xdr:spPr>
        <a:xfrm>
          <a:off x="1066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6" name="円/楕円 145"/>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47"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147865</xdr:rowOff>
    </xdr:from>
    <xdr:to>
      <xdr:col>6</xdr:col>
      <xdr:colOff>50800</xdr:colOff>
      <xdr:row>62</xdr:row>
      <xdr:rowOff>78015</xdr:rowOff>
    </xdr:to>
    <xdr:sp macro="" textlink="">
      <xdr:nvSpPr>
        <xdr:cNvPr id="148" name="円/楕円 147"/>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88192</xdr:rowOff>
    </xdr:from>
    <xdr:ext cx="736600" cy="259045"/>
    <xdr:sp macro="" textlink="">
      <xdr:nvSpPr>
        <xdr:cNvPr id="149" name="テキスト ボックス 148"/>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164193</xdr:rowOff>
    </xdr:from>
    <xdr:to>
      <xdr:col>4</xdr:col>
      <xdr:colOff>533400</xdr:colOff>
      <xdr:row>61</xdr:row>
      <xdr:rowOff>94343</xdr:rowOff>
    </xdr:to>
    <xdr:sp macro="" textlink="">
      <xdr:nvSpPr>
        <xdr:cNvPr id="150" name="円/楕円 149"/>
        <xdr:cNvSpPr/>
      </xdr:nvSpPr>
      <xdr:spPr>
        <a:xfrm>
          <a:off x="3175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104520</xdr:rowOff>
    </xdr:from>
    <xdr:ext cx="762000" cy="259045"/>
    <xdr:sp macro="" textlink="">
      <xdr:nvSpPr>
        <xdr:cNvPr id="151" name="テキスト ボックス 150"/>
        <xdr:cNvSpPr txBox="1"/>
      </xdr:nvSpPr>
      <xdr:spPr>
        <a:xfrm>
          <a:off x="2844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43543</xdr:rowOff>
    </xdr:from>
    <xdr:to>
      <xdr:col>3</xdr:col>
      <xdr:colOff>330200</xdr:colOff>
      <xdr:row>60</xdr:row>
      <xdr:rowOff>145143</xdr:rowOff>
    </xdr:to>
    <xdr:sp macro="" textlink="">
      <xdr:nvSpPr>
        <xdr:cNvPr id="152" name="円/楕円 151"/>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155320</xdr:rowOff>
    </xdr:from>
    <xdr:ext cx="762000" cy="259045"/>
    <xdr:sp macro="" textlink="">
      <xdr:nvSpPr>
        <xdr:cNvPr id="153" name="テキスト ボックス 152"/>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9978</xdr:rowOff>
    </xdr:from>
    <xdr:to>
      <xdr:col>2</xdr:col>
      <xdr:colOff>127000</xdr:colOff>
      <xdr:row>61</xdr:row>
      <xdr:rowOff>111578</xdr:rowOff>
    </xdr:to>
    <xdr:sp macro="" textlink="">
      <xdr:nvSpPr>
        <xdr:cNvPr id="154" name="円/楕円 153"/>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121755</xdr:rowOff>
    </xdr:from>
    <xdr:ext cx="762000" cy="259045"/>
    <xdr:sp macro="" textlink="">
      <xdr:nvSpPr>
        <xdr:cNvPr id="155" name="テキスト ボックス 154"/>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[193,876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・人口１人当たり人件費・物件費等決算額については、それぞれ規模のメリットが大きく反映される指標であり、人口最少の鳥取県においては、類似団体の中でも低い評価となる傾向がある。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の定数削減を行うなどの内部努力や給与体制の見直しにより人件費の削減に努めている。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の県有施設において指定管理制度を導入しており、今後も引き続き内部管理経費の削減に努める。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86</xdr:row>
      <xdr:rowOff>128626</xdr:rowOff>
    </xdr:from>
    <xdr:to>
      <xdr:col>7</xdr:col>
      <xdr:colOff>152400</xdr:colOff>
      <xdr:row>89</xdr:row>
      <xdr:rowOff>41932</xdr:rowOff>
    </xdr:to>
    <xdr:cxnSp macro="">
      <xdr:nvCxnSpPr>
        <xdr:cNvPr id="181" name="直線コネクタ 180"/>
        <xdr:cNvCxnSpPr/>
      </xdr:nvCxnSpPr>
      <xdr:spPr>
        <a:xfrm flipV="1">
          <a:off x="4953000" y="14873326"/>
          <a:ext cx="0" cy="427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14009</xdr:rowOff>
    </xdr:from>
    <xdr:ext cx="762000" cy="259045"/>
    <xdr:sp macro="" textlink="">
      <xdr:nvSpPr>
        <xdr:cNvPr id="182" name="人件費・物件費等の状況最小値テキスト"/>
        <xdr:cNvSpPr txBox="1"/>
      </xdr:nvSpPr>
      <xdr:spPr>
        <a:xfrm>
          <a:off x="5041900" y="1527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198,843</a:t>
          </a:r>
          <a:endParaRPr kumimoji="1" lang="ja-JP" altLang="en-US" sz="1000" b="1">
            <a:latin typeface="ＭＳ Ｐゴシック"/>
          </a:endParaRPr>
        </a:p>
      </xdr:txBody>
    </xdr:sp>
    <xdr:clientData/>
  </xdr:oneCellAnchor>
  <xdr:twoCellAnchor>
    <xdr:from>
      <xdr:col>7</xdr:col>
      <xdr:colOff>63500</xdr:colOff>
      <xdr:row>89</xdr:row>
      <xdr:rowOff>41932</xdr:rowOff>
    </xdr:from>
    <xdr:to>
      <xdr:col>7</xdr:col>
      <xdr:colOff>241300</xdr:colOff>
      <xdr:row>89</xdr:row>
      <xdr:rowOff>41932</xdr:rowOff>
    </xdr:to>
    <xdr:cxnSp macro="">
      <xdr:nvCxnSpPr>
        <xdr:cNvPr id="183" name="直線コネクタ 182"/>
        <xdr:cNvCxnSpPr/>
      </xdr:nvCxnSpPr>
      <xdr:spPr>
        <a:xfrm>
          <a:off x="4864100" y="1530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43553</xdr:rowOff>
    </xdr:from>
    <xdr:ext cx="762000" cy="259045"/>
    <xdr:sp macro="" textlink="">
      <xdr:nvSpPr>
        <xdr:cNvPr id="184" name="人件費・物件費等の状況最大値テキスト"/>
        <xdr:cNvSpPr txBox="1"/>
      </xdr:nvSpPr>
      <xdr:spPr>
        <a:xfrm>
          <a:off x="5041900" y="1461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181,120</a:t>
          </a:r>
          <a:endParaRPr kumimoji="1" lang="ja-JP" altLang="en-US" sz="1000" b="1">
            <a:latin typeface="ＭＳ Ｐゴシック"/>
          </a:endParaRPr>
        </a:p>
      </xdr:txBody>
    </xdr:sp>
    <xdr:clientData/>
  </xdr:oneCellAnchor>
  <xdr:twoCellAnchor>
    <xdr:from>
      <xdr:col>7</xdr:col>
      <xdr:colOff>63500</xdr:colOff>
      <xdr:row>86</xdr:row>
      <xdr:rowOff>128626</xdr:rowOff>
    </xdr:from>
    <xdr:to>
      <xdr:col>7</xdr:col>
      <xdr:colOff>241300</xdr:colOff>
      <xdr:row>86</xdr:row>
      <xdr:rowOff>128626</xdr:rowOff>
    </xdr:to>
    <xdr:cxnSp macro="">
      <xdr:nvCxnSpPr>
        <xdr:cNvPr id="185" name="直線コネクタ 184"/>
        <xdr:cNvCxnSpPr/>
      </xdr:nvCxnSpPr>
      <xdr:spPr>
        <a:xfrm>
          <a:off x="4864100" y="1487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93528</xdr:rowOff>
    </xdr:from>
    <xdr:to>
      <xdr:col>7</xdr:col>
      <xdr:colOff>152400</xdr:colOff>
      <xdr:row>89</xdr:row>
      <xdr:rowOff>78175</xdr:rowOff>
    </xdr:to>
    <xdr:cxnSp macro="">
      <xdr:nvCxnSpPr>
        <xdr:cNvPr id="186" name="直線コネクタ 185"/>
        <xdr:cNvCxnSpPr/>
      </xdr:nvCxnSpPr>
      <xdr:spPr>
        <a:xfrm flipV="1">
          <a:off x="4114800" y="15181128"/>
          <a:ext cx="838200" cy="15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159835</xdr:rowOff>
    </xdr:from>
    <xdr:ext cx="762000" cy="259045"/>
    <xdr:sp macro="" textlink="">
      <xdr:nvSpPr>
        <xdr:cNvPr id="187" name="人件費・物件費等の状況平均値テキスト"/>
        <xdr:cNvSpPr txBox="1"/>
      </xdr:nvSpPr>
      <xdr:spPr>
        <a:xfrm>
          <a:off x="5041900" y="14904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190,939</a:t>
          </a:r>
          <a:endParaRPr kumimoji="1" lang="ja-JP" altLang="en-US" sz="1000" b="1">
            <a:solidFill>
              <a:srgbClr val="000080"/>
            </a:solidFill>
            <a:latin typeface="ＭＳ Ｐゴシック"/>
          </a:endParaRPr>
        </a:p>
      </xdr:txBody>
    </xdr:sp>
    <xdr:clientData/>
  </xdr:oneCellAnchor>
  <xdr:twoCellAnchor>
    <xdr:from>
      <xdr:col>7</xdr:col>
      <xdr:colOff>101600</xdr:colOff>
      <xdr:row>87</xdr:row>
      <xdr:rowOff>143308</xdr:rowOff>
    </xdr:from>
    <xdr:to>
      <xdr:col>7</xdr:col>
      <xdr:colOff>203200</xdr:colOff>
      <xdr:row>88</xdr:row>
      <xdr:rowOff>73458</xdr:rowOff>
    </xdr:to>
    <xdr:sp macro="" textlink="">
      <xdr:nvSpPr>
        <xdr:cNvPr id="188" name="フローチャート : 判断 187"/>
        <xdr:cNvSpPr/>
      </xdr:nvSpPr>
      <xdr:spPr>
        <a:xfrm>
          <a:off x="4902200" y="1505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170695</xdr:rowOff>
    </xdr:from>
    <xdr:to>
      <xdr:col>6</xdr:col>
      <xdr:colOff>0</xdr:colOff>
      <xdr:row>89</xdr:row>
      <xdr:rowOff>78175</xdr:rowOff>
    </xdr:to>
    <xdr:cxnSp macro="">
      <xdr:nvCxnSpPr>
        <xdr:cNvPr id="189" name="直線コネクタ 188"/>
        <xdr:cNvCxnSpPr/>
      </xdr:nvCxnSpPr>
      <xdr:spPr>
        <a:xfrm>
          <a:off x="3225800" y="15258295"/>
          <a:ext cx="889000" cy="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137336</xdr:rowOff>
    </xdr:from>
    <xdr:to>
      <xdr:col>6</xdr:col>
      <xdr:colOff>50800</xdr:colOff>
      <xdr:row>86</xdr:row>
      <xdr:rowOff>67486</xdr:rowOff>
    </xdr:to>
    <xdr:sp macro="" textlink="">
      <xdr:nvSpPr>
        <xdr:cNvPr id="190" name="フローチャート : 判断 189"/>
        <xdr:cNvSpPr/>
      </xdr:nvSpPr>
      <xdr:spPr>
        <a:xfrm>
          <a:off x="40640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77663</xdr:rowOff>
    </xdr:from>
    <xdr:ext cx="736600" cy="259045"/>
    <xdr:sp macro="" textlink="">
      <xdr:nvSpPr>
        <xdr:cNvPr id="191" name="テキスト ボックス 190"/>
        <xdr:cNvSpPr txBox="1"/>
      </xdr:nvSpPr>
      <xdr:spPr>
        <a:xfrm>
          <a:off x="3733800" y="1447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29052</xdr:rowOff>
    </xdr:from>
    <xdr:to>
      <xdr:col>4</xdr:col>
      <xdr:colOff>482600</xdr:colOff>
      <xdr:row>88</xdr:row>
      <xdr:rowOff>170695</xdr:rowOff>
    </xdr:to>
    <xdr:cxnSp macro="">
      <xdr:nvCxnSpPr>
        <xdr:cNvPr id="192" name="直線コネクタ 191"/>
        <xdr:cNvCxnSpPr/>
      </xdr:nvCxnSpPr>
      <xdr:spPr>
        <a:xfrm>
          <a:off x="2336800" y="15116652"/>
          <a:ext cx="889000" cy="1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91641</xdr:rowOff>
    </xdr:from>
    <xdr:to>
      <xdr:col>4</xdr:col>
      <xdr:colOff>533400</xdr:colOff>
      <xdr:row>85</xdr:row>
      <xdr:rowOff>21791</xdr:rowOff>
    </xdr:to>
    <xdr:sp macro="" textlink="">
      <xdr:nvSpPr>
        <xdr:cNvPr id="193" name="フローチャート : 判断 192"/>
        <xdr:cNvSpPr/>
      </xdr:nvSpPr>
      <xdr:spPr>
        <a:xfrm>
          <a:off x="3175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31968</xdr:rowOff>
    </xdr:from>
    <xdr:ext cx="762000" cy="259045"/>
    <xdr:sp macro="" textlink="">
      <xdr:nvSpPr>
        <xdr:cNvPr id="194" name="テキスト ボックス 193"/>
        <xdr:cNvSpPr txBox="1"/>
      </xdr:nvSpPr>
      <xdr:spPr>
        <a:xfrm>
          <a:off x="2844800" y="1426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29052</xdr:rowOff>
    </xdr:from>
    <xdr:to>
      <xdr:col>3</xdr:col>
      <xdr:colOff>279400</xdr:colOff>
      <xdr:row>88</xdr:row>
      <xdr:rowOff>36340</xdr:rowOff>
    </xdr:to>
    <xdr:cxnSp macro="">
      <xdr:nvCxnSpPr>
        <xdr:cNvPr id="195" name="直線コネクタ 194"/>
        <xdr:cNvCxnSpPr/>
      </xdr:nvCxnSpPr>
      <xdr:spPr>
        <a:xfrm flipV="1">
          <a:off x="1447800" y="15116652"/>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4085</xdr:rowOff>
    </xdr:from>
    <xdr:to>
      <xdr:col>3</xdr:col>
      <xdr:colOff>330200</xdr:colOff>
      <xdr:row>82</xdr:row>
      <xdr:rowOff>105685</xdr:rowOff>
    </xdr:to>
    <xdr:sp macro="" textlink="">
      <xdr:nvSpPr>
        <xdr:cNvPr id="196" name="フローチャート : 判断 195"/>
        <xdr:cNvSpPr/>
      </xdr:nvSpPr>
      <xdr:spPr>
        <a:xfrm>
          <a:off x="2286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115862</xdr:rowOff>
    </xdr:from>
    <xdr:ext cx="762000" cy="259045"/>
    <xdr:sp macro="" textlink="">
      <xdr:nvSpPr>
        <xdr:cNvPr id="197" name="テキスト ボックス 196"/>
        <xdr:cNvSpPr txBox="1"/>
      </xdr:nvSpPr>
      <xdr:spPr>
        <a:xfrm>
          <a:off x="1955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108086</xdr:rowOff>
    </xdr:from>
    <xdr:to>
      <xdr:col>2</xdr:col>
      <xdr:colOff>127000</xdr:colOff>
      <xdr:row>83</xdr:row>
      <xdr:rowOff>38236</xdr:rowOff>
    </xdr:to>
    <xdr:sp macro="" textlink="">
      <xdr:nvSpPr>
        <xdr:cNvPr id="198" name="フローチャート : 判断 197"/>
        <xdr:cNvSpPr/>
      </xdr:nvSpPr>
      <xdr:spPr>
        <a:xfrm>
          <a:off x="1397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48413</xdr:rowOff>
    </xdr:from>
    <xdr:ext cx="762000" cy="259045"/>
    <xdr:sp macro="" textlink="">
      <xdr:nvSpPr>
        <xdr:cNvPr id="199" name="テキスト ボックス 198"/>
        <xdr:cNvSpPr txBox="1"/>
      </xdr:nvSpPr>
      <xdr:spPr>
        <a:xfrm>
          <a:off x="1066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42728</xdr:rowOff>
    </xdr:from>
    <xdr:to>
      <xdr:col>7</xdr:col>
      <xdr:colOff>203200</xdr:colOff>
      <xdr:row>88</xdr:row>
      <xdr:rowOff>144328</xdr:rowOff>
    </xdr:to>
    <xdr:sp macro="" textlink="">
      <xdr:nvSpPr>
        <xdr:cNvPr id="205" name="円/楕円 204"/>
        <xdr:cNvSpPr/>
      </xdr:nvSpPr>
      <xdr:spPr>
        <a:xfrm>
          <a:off x="4902200" y="151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110055</xdr:rowOff>
    </xdr:from>
    <xdr:ext cx="762000" cy="259045"/>
    <xdr:sp macro="" textlink="">
      <xdr:nvSpPr>
        <xdr:cNvPr id="206" name="人件費・物件費等の状況該当値テキスト"/>
        <xdr:cNvSpPr txBox="1"/>
      </xdr:nvSpPr>
      <xdr:spPr>
        <a:xfrm>
          <a:off x="5041900" y="150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193,876</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27375</xdr:rowOff>
    </xdr:from>
    <xdr:to>
      <xdr:col>6</xdr:col>
      <xdr:colOff>50800</xdr:colOff>
      <xdr:row>89</xdr:row>
      <xdr:rowOff>128975</xdr:rowOff>
    </xdr:to>
    <xdr:sp macro="" textlink="">
      <xdr:nvSpPr>
        <xdr:cNvPr id="207" name="円/楕円 206"/>
        <xdr:cNvSpPr/>
      </xdr:nvSpPr>
      <xdr:spPr>
        <a:xfrm>
          <a:off x="4064000" y="152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113752</xdr:rowOff>
    </xdr:from>
    <xdr:ext cx="736600" cy="259045"/>
    <xdr:sp macro="" textlink="">
      <xdr:nvSpPr>
        <xdr:cNvPr id="208" name="テキスト ボックス 207"/>
        <xdr:cNvSpPr txBox="1"/>
      </xdr:nvSpPr>
      <xdr:spPr>
        <a:xfrm>
          <a:off x="3733800" y="1537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200,345</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119895</xdr:rowOff>
    </xdr:from>
    <xdr:to>
      <xdr:col>4</xdr:col>
      <xdr:colOff>533400</xdr:colOff>
      <xdr:row>89</xdr:row>
      <xdr:rowOff>50045</xdr:rowOff>
    </xdr:to>
    <xdr:sp macro="" textlink="">
      <xdr:nvSpPr>
        <xdr:cNvPr id="209" name="円/楕円 208"/>
        <xdr:cNvSpPr/>
      </xdr:nvSpPr>
      <xdr:spPr>
        <a:xfrm>
          <a:off x="3175000" y="152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34822</xdr:rowOff>
    </xdr:from>
    <xdr:ext cx="762000" cy="259045"/>
    <xdr:sp macro="" textlink="">
      <xdr:nvSpPr>
        <xdr:cNvPr id="210" name="テキスト ボックス 209"/>
        <xdr:cNvSpPr txBox="1"/>
      </xdr:nvSpPr>
      <xdr:spPr>
        <a:xfrm>
          <a:off x="2844800" y="1529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197,074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149702</xdr:rowOff>
    </xdr:from>
    <xdr:to>
      <xdr:col>3</xdr:col>
      <xdr:colOff>330200</xdr:colOff>
      <xdr:row>88</xdr:row>
      <xdr:rowOff>79852</xdr:rowOff>
    </xdr:to>
    <xdr:sp macro="" textlink="">
      <xdr:nvSpPr>
        <xdr:cNvPr id="211" name="円/楕円 210"/>
        <xdr:cNvSpPr/>
      </xdr:nvSpPr>
      <xdr:spPr>
        <a:xfrm>
          <a:off x="2286000" y="150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64629</xdr:rowOff>
    </xdr:from>
    <xdr:ext cx="762000" cy="259045"/>
    <xdr:sp macro="" textlink="">
      <xdr:nvSpPr>
        <xdr:cNvPr id="212" name="テキスト ボックス 211"/>
        <xdr:cNvSpPr txBox="1"/>
      </xdr:nvSpPr>
      <xdr:spPr>
        <a:xfrm>
          <a:off x="1955800" y="1515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191,204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156990</xdr:rowOff>
    </xdr:from>
    <xdr:to>
      <xdr:col>2</xdr:col>
      <xdr:colOff>127000</xdr:colOff>
      <xdr:row>88</xdr:row>
      <xdr:rowOff>87140</xdr:rowOff>
    </xdr:to>
    <xdr:sp macro="" textlink="">
      <xdr:nvSpPr>
        <xdr:cNvPr id="213" name="円/楕円 212"/>
        <xdr:cNvSpPr/>
      </xdr:nvSpPr>
      <xdr:spPr>
        <a:xfrm>
          <a:off x="1397000" y="15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71917</xdr:rowOff>
    </xdr:from>
    <xdr:ext cx="762000" cy="259045"/>
    <xdr:sp macro="" textlink="">
      <xdr:nvSpPr>
        <xdr:cNvPr id="214" name="テキスト ボックス 213"/>
        <xdr:cNvSpPr txBox="1"/>
      </xdr:nvSpPr>
      <xdr:spPr>
        <a:xfrm>
          <a:off x="1066800" y="15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平成２９年４月１日現在全都道府県中最低の９４．８とな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28" name="直線コネクタ 22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29" name="テキスト ボックス 22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2" name="直線コネクタ 23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3" name="テキスト ボックス 23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6" name="直線コネクタ 23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7" name="テキスト ボックス 23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0" name="直線コネクタ 23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1" name="テキスト ボックス 24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123825</xdr:rowOff>
    </xdr:from>
    <xdr:to>
      <xdr:col>24</xdr:col>
      <xdr:colOff>558800</xdr:colOff>
      <xdr:row>85</xdr:row>
      <xdr:rowOff>31750</xdr:rowOff>
    </xdr:to>
    <xdr:cxnSp macro="">
      <xdr:nvCxnSpPr>
        <xdr:cNvPr id="245" name="直線コネクタ 244"/>
        <xdr:cNvCxnSpPr/>
      </xdr:nvCxnSpPr>
      <xdr:spPr>
        <a:xfrm flipV="1">
          <a:off x="17018000" y="14182725"/>
          <a:ext cx="0" cy="422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46"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47" name="直線コネクタ 246"/>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38752</xdr:rowOff>
    </xdr:from>
    <xdr:ext cx="762000" cy="259045"/>
    <xdr:sp macro="" textlink="">
      <xdr:nvSpPr>
        <xdr:cNvPr id="248" name="給与水準   （国との比較）最大値テキスト"/>
        <xdr:cNvSpPr txBox="1"/>
      </xdr:nvSpPr>
      <xdr:spPr>
        <a:xfrm>
          <a:off x="17106900" y="139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82</xdr:row>
      <xdr:rowOff>123825</xdr:rowOff>
    </xdr:from>
    <xdr:to>
      <xdr:col>24</xdr:col>
      <xdr:colOff>647700</xdr:colOff>
      <xdr:row>82</xdr:row>
      <xdr:rowOff>123825</xdr:rowOff>
    </xdr:to>
    <xdr:cxnSp macro="">
      <xdr:nvCxnSpPr>
        <xdr:cNvPr id="249" name="直線コネクタ 248"/>
        <xdr:cNvCxnSpPr/>
      </xdr:nvCxnSpPr>
      <xdr:spPr>
        <a:xfrm>
          <a:off x="16929100" y="1418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13229</xdr:rowOff>
    </xdr:from>
    <xdr:to>
      <xdr:col>24</xdr:col>
      <xdr:colOff>558800</xdr:colOff>
      <xdr:row>82</xdr:row>
      <xdr:rowOff>123825</xdr:rowOff>
    </xdr:to>
    <xdr:cxnSp macro="">
      <xdr:nvCxnSpPr>
        <xdr:cNvPr id="250" name="直線コネクタ 249"/>
        <xdr:cNvCxnSpPr/>
      </xdr:nvCxnSpPr>
      <xdr:spPr>
        <a:xfrm>
          <a:off x="16179800" y="14072129"/>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114952</xdr:rowOff>
    </xdr:from>
    <xdr:ext cx="762000" cy="259045"/>
    <xdr:sp macro="" textlink="">
      <xdr:nvSpPr>
        <xdr:cNvPr id="251" name="給与水準   （国との比較）平均値テキスト"/>
        <xdr:cNvSpPr txBox="1"/>
      </xdr:nvSpPr>
      <xdr:spPr>
        <a:xfrm>
          <a:off x="17106900" y="1434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52" name="フローチャート : 判断 251"/>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82</xdr:row>
      <xdr:rowOff>13229</xdr:rowOff>
    </xdr:to>
    <xdr:cxnSp macro="">
      <xdr:nvCxnSpPr>
        <xdr:cNvPr id="253" name="直線コネクタ 252"/>
        <xdr:cNvCxnSpPr/>
      </xdr:nvCxnSpPr>
      <xdr:spPr>
        <a:xfrm>
          <a:off x="15290800" y="13881100"/>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54" name="フローチャート : 判断 253"/>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55" name="テキスト ボックス 254"/>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80</xdr:row>
      <xdr:rowOff>165100</xdr:rowOff>
    </xdr:to>
    <xdr:cxnSp macro="">
      <xdr:nvCxnSpPr>
        <xdr:cNvPr id="256" name="直線コネクタ 255"/>
        <xdr:cNvCxnSpPr/>
      </xdr:nvCxnSpPr>
      <xdr:spPr>
        <a:xfrm>
          <a:off x="14401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41804</xdr:rowOff>
    </xdr:from>
    <xdr:to>
      <xdr:col>22</xdr:col>
      <xdr:colOff>254000</xdr:colOff>
      <xdr:row>84</xdr:row>
      <xdr:rowOff>143404</xdr:rowOff>
    </xdr:to>
    <xdr:sp macro="" textlink="">
      <xdr:nvSpPr>
        <xdr:cNvPr id="257" name="フローチャート : 判断 256"/>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128181</xdr:rowOff>
    </xdr:from>
    <xdr:ext cx="762000" cy="259045"/>
    <xdr:sp macro="" textlink="">
      <xdr:nvSpPr>
        <xdr:cNvPr id="258" name="テキスト ボックス 257"/>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165100</xdr:rowOff>
    </xdr:from>
    <xdr:to>
      <xdr:col>21</xdr:col>
      <xdr:colOff>0</xdr:colOff>
      <xdr:row>85</xdr:row>
      <xdr:rowOff>41804</xdr:rowOff>
    </xdr:to>
    <xdr:cxnSp macro="">
      <xdr:nvCxnSpPr>
        <xdr:cNvPr id="259" name="直線コネクタ 258"/>
        <xdr:cNvCxnSpPr/>
      </xdr:nvCxnSpPr>
      <xdr:spPr>
        <a:xfrm flipV="1">
          <a:off x="13512800" y="13881100"/>
          <a:ext cx="889000" cy="7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61913</xdr:rowOff>
    </xdr:from>
    <xdr:to>
      <xdr:col>21</xdr:col>
      <xdr:colOff>50800</xdr:colOff>
      <xdr:row>84</xdr:row>
      <xdr:rowOff>163513</xdr:rowOff>
    </xdr:to>
    <xdr:sp macro="" textlink="">
      <xdr:nvSpPr>
        <xdr:cNvPr id="260" name="フローチャート : 判断 259"/>
        <xdr:cNvSpPr/>
      </xdr:nvSpPr>
      <xdr:spPr>
        <a:xfrm>
          <a:off x="14351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148290</xdr:rowOff>
    </xdr:from>
    <xdr:ext cx="762000" cy="259045"/>
    <xdr:sp macro="" textlink="">
      <xdr:nvSpPr>
        <xdr:cNvPr id="261" name="テキスト ボックス 260"/>
        <xdr:cNvSpPr txBox="1"/>
      </xdr:nvSpPr>
      <xdr:spPr>
        <a:xfrm>
          <a:off x="14020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62" name="フローチャート : 判断 261"/>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63" name="テキスト ボックス 26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73025</xdr:rowOff>
    </xdr:from>
    <xdr:to>
      <xdr:col>24</xdr:col>
      <xdr:colOff>609600</xdr:colOff>
      <xdr:row>83</xdr:row>
      <xdr:rowOff>3175</xdr:rowOff>
    </xdr:to>
    <xdr:sp macro="" textlink="">
      <xdr:nvSpPr>
        <xdr:cNvPr id="269" name="円/楕円 268"/>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165752</xdr:rowOff>
    </xdr:from>
    <xdr:ext cx="762000" cy="259045"/>
    <xdr:sp macro="" textlink="">
      <xdr:nvSpPr>
        <xdr:cNvPr id="270" name="給与水準   （国との比較）該当値テキスト"/>
        <xdr:cNvSpPr txBox="1"/>
      </xdr:nvSpPr>
      <xdr:spPr>
        <a:xfrm>
          <a:off x="17106900" y="1405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133879</xdr:rowOff>
    </xdr:from>
    <xdr:to>
      <xdr:col>23</xdr:col>
      <xdr:colOff>457200</xdr:colOff>
      <xdr:row>82</xdr:row>
      <xdr:rowOff>64029</xdr:rowOff>
    </xdr:to>
    <xdr:sp macro="" textlink="">
      <xdr:nvSpPr>
        <xdr:cNvPr id="271" name="円/楕円 270"/>
        <xdr:cNvSpPr/>
      </xdr:nvSpPr>
      <xdr:spPr>
        <a:xfrm>
          <a:off x="16129000" y="140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74206</xdr:rowOff>
    </xdr:from>
    <xdr:ext cx="736600" cy="259045"/>
    <xdr:sp macro="" textlink="">
      <xdr:nvSpPr>
        <xdr:cNvPr id="272" name="テキスト ボックス 271"/>
        <xdr:cNvSpPr txBox="1"/>
      </xdr:nvSpPr>
      <xdr:spPr>
        <a:xfrm>
          <a:off x="15798800" y="1379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114300</xdr:rowOff>
    </xdr:from>
    <xdr:to>
      <xdr:col>22</xdr:col>
      <xdr:colOff>254000</xdr:colOff>
      <xdr:row>81</xdr:row>
      <xdr:rowOff>44450</xdr:rowOff>
    </xdr:to>
    <xdr:sp macro="" textlink="">
      <xdr:nvSpPr>
        <xdr:cNvPr id="273" name="円/楕円 272"/>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54627</xdr:rowOff>
    </xdr:from>
    <xdr:ext cx="762000" cy="259045"/>
    <xdr:sp macro="" textlink="">
      <xdr:nvSpPr>
        <xdr:cNvPr id="274" name="テキスト ボックス 273"/>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114300</xdr:rowOff>
    </xdr:from>
    <xdr:to>
      <xdr:col>21</xdr:col>
      <xdr:colOff>50800</xdr:colOff>
      <xdr:row>81</xdr:row>
      <xdr:rowOff>44450</xdr:rowOff>
    </xdr:to>
    <xdr:sp macro="" textlink="">
      <xdr:nvSpPr>
        <xdr:cNvPr id="275" name="円/楕円 274"/>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76" name="テキスト ボックス 275"/>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162454</xdr:rowOff>
    </xdr:from>
    <xdr:to>
      <xdr:col>19</xdr:col>
      <xdr:colOff>533400</xdr:colOff>
      <xdr:row>85</xdr:row>
      <xdr:rowOff>92604</xdr:rowOff>
    </xdr:to>
    <xdr:sp macro="" textlink="">
      <xdr:nvSpPr>
        <xdr:cNvPr id="277" name="円/楕円 276"/>
        <xdr:cNvSpPr/>
      </xdr:nvSpPr>
      <xdr:spPr>
        <a:xfrm>
          <a:off x="13462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102781</xdr:rowOff>
    </xdr:from>
    <xdr:ext cx="762000" cy="259045"/>
    <xdr:sp macro="" textlink="">
      <xdr:nvSpPr>
        <xdr:cNvPr id="278" name="テキスト ボックス 277"/>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[1,781.27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・人口１０万人当たり職員数については、規模のメリットが大きく反映される指標であり、人口最少の鳥取県においては、全国最小レベルの職員数であっても低い評価となる傾向がある。</a:t>
          </a:r>
          <a:endParaRPr lang="ja-JP" altLang="ja-JP" sz="1100">
            <a:effectLst/>
          </a:endParaRPr>
        </a:p>
        <a:p>
          <a:pPr rtl="0"/>
          <a:r>
            <a:rPr lang="ja-JP" altLang="ja-JP" sz="1100" b="0" i="0" baseline="0">
              <a:solidFill>
                <a:schemeClr val="dk1"/>
              </a:solidFill>
              <a:effectLst/>
              <a:latin typeface="+mn-lt"/>
              <a:ea typeface="+mn-ea"/>
              <a:cs typeface="+mn-cs"/>
            </a:rPr>
            <a:t>・平成１９年度から平成２７年度当初までの取組により</a:t>
          </a:r>
          <a:r>
            <a:rPr lang="en-US" altLang="ja-JP" sz="1100" b="0" i="0" baseline="0">
              <a:solidFill>
                <a:schemeClr val="dk1"/>
              </a:solidFill>
              <a:effectLst/>
              <a:latin typeface="+mn-lt"/>
              <a:ea typeface="+mn-ea"/>
              <a:cs typeface="+mn-cs"/>
            </a:rPr>
            <a:t>600</a:t>
          </a:r>
          <a:r>
            <a:rPr lang="ja-JP" altLang="ja-JP" sz="1100" b="0" i="0" baseline="0">
              <a:solidFill>
                <a:schemeClr val="dk1"/>
              </a:solidFill>
              <a:effectLst/>
              <a:latin typeface="+mn-lt"/>
              <a:ea typeface="+mn-ea"/>
              <a:cs typeface="+mn-cs"/>
            </a:rPr>
            <a:t>人以上の定数削減を実施しており、平成２７年度から平成３１年度当初に向けてさらに１％の定数削減を目標としており、引き続き限られた人材を有効に活用しながら効率的な職員体制の構築に努めていく。</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65</xdr:row>
      <xdr:rowOff>31666</xdr:rowOff>
    </xdr:from>
    <xdr:to>
      <xdr:col>24</xdr:col>
      <xdr:colOff>558800</xdr:colOff>
      <xdr:row>67</xdr:row>
      <xdr:rowOff>103899</xdr:rowOff>
    </xdr:to>
    <xdr:cxnSp macro="">
      <xdr:nvCxnSpPr>
        <xdr:cNvPr id="304" name="直線コネクタ 303"/>
        <xdr:cNvCxnSpPr/>
      </xdr:nvCxnSpPr>
      <xdr:spPr>
        <a:xfrm flipV="1">
          <a:off x="17018000" y="11175916"/>
          <a:ext cx="0" cy="415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75976</xdr:rowOff>
    </xdr:from>
    <xdr:ext cx="762000" cy="259045"/>
    <xdr:sp macro="" textlink="">
      <xdr:nvSpPr>
        <xdr:cNvPr id="305" name="定員管理の状況最小値テキスト"/>
        <xdr:cNvSpPr txBox="1"/>
      </xdr:nvSpPr>
      <xdr:spPr>
        <a:xfrm>
          <a:off x="17106900" y="115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1,814.95</a:t>
          </a:r>
          <a:endParaRPr kumimoji="1" lang="ja-JP" altLang="en-US" sz="1000" b="1">
            <a:latin typeface="ＭＳ Ｐゴシック"/>
          </a:endParaRPr>
        </a:p>
      </xdr:txBody>
    </xdr:sp>
    <xdr:clientData/>
  </xdr:oneCellAnchor>
  <xdr:twoCellAnchor>
    <xdr:from>
      <xdr:col>24</xdr:col>
      <xdr:colOff>469900</xdr:colOff>
      <xdr:row>67</xdr:row>
      <xdr:rowOff>103899</xdr:rowOff>
    </xdr:from>
    <xdr:to>
      <xdr:col>24</xdr:col>
      <xdr:colOff>647700</xdr:colOff>
      <xdr:row>67</xdr:row>
      <xdr:rowOff>103899</xdr:rowOff>
    </xdr:to>
    <xdr:cxnSp macro="">
      <xdr:nvCxnSpPr>
        <xdr:cNvPr id="306" name="直線コネクタ 305"/>
        <xdr:cNvCxnSpPr/>
      </xdr:nvCxnSpPr>
      <xdr:spPr>
        <a:xfrm>
          <a:off x="16929100" y="1159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118043</xdr:rowOff>
    </xdr:from>
    <xdr:ext cx="762000" cy="259045"/>
    <xdr:sp macro="" textlink="">
      <xdr:nvSpPr>
        <xdr:cNvPr id="307" name="定員管理の状況最大値テキスト"/>
        <xdr:cNvSpPr txBox="1"/>
      </xdr:nvSpPr>
      <xdr:spPr>
        <a:xfrm>
          <a:off x="17106900" y="1091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1,728.93</a:t>
          </a:r>
          <a:endParaRPr kumimoji="1" lang="ja-JP" altLang="en-US" sz="1000" b="1">
            <a:latin typeface="ＭＳ Ｐゴシック"/>
          </a:endParaRPr>
        </a:p>
      </xdr:txBody>
    </xdr:sp>
    <xdr:clientData/>
  </xdr:oneCellAnchor>
  <xdr:twoCellAnchor>
    <xdr:from>
      <xdr:col>24</xdr:col>
      <xdr:colOff>469900</xdr:colOff>
      <xdr:row>65</xdr:row>
      <xdr:rowOff>31666</xdr:rowOff>
    </xdr:from>
    <xdr:to>
      <xdr:col>24</xdr:col>
      <xdr:colOff>647700</xdr:colOff>
      <xdr:row>65</xdr:row>
      <xdr:rowOff>31666</xdr:rowOff>
    </xdr:to>
    <xdr:cxnSp macro="">
      <xdr:nvCxnSpPr>
        <xdr:cNvPr id="308" name="直線コネクタ 307"/>
        <xdr:cNvCxnSpPr/>
      </xdr:nvCxnSpPr>
      <xdr:spPr>
        <a:xfrm>
          <a:off x="16929100" y="11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90271</xdr:rowOff>
    </xdr:from>
    <xdr:to>
      <xdr:col>24</xdr:col>
      <xdr:colOff>558800</xdr:colOff>
      <xdr:row>66</xdr:row>
      <xdr:rowOff>112809</xdr:rowOff>
    </xdr:to>
    <xdr:cxnSp macro="">
      <xdr:nvCxnSpPr>
        <xdr:cNvPr id="309" name="直線コネクタ 308"/>
        <xdr:cNvCxnSpPr/>
      </xdr:nvCxnSpPr>
      <xdr:spPr>
        <a:xfrm>
          <a:off x="16179800" y="11405971"/>
          <a:ext cx="838200" cy="2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42679</xdr:rowOff>
    </xdr:from>
    <xdr:ext cx="762000" cy="259045"/>
    <xdr:sp macro="" textlink="">
      <xdr:nvSpPr>
        <xdr:cNvPr id="310" name="定員管理の状況平均値テキスト"/>
        <xdr:cNvSpPr txBox="1"/>
      </xdr:nvSpPr>
      <xdr:spPr>
        <a:xfrm>
          <a:off x="17106900" y="11186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1,773.84</a:t>
          </a:r>
          <a:endParaRPr kumimoji="1" lang="ja-JP" altLang="en-US" sz="1000" b="1">
            <a:solidFill>
              <a:srgbClr val="000080"/>
            </a:solidFill>
            <a:latin typeface="ＭＳ Ｐゴシック"/>
          </a:endParaRPr>
        </a:p>
      </xdr:txBody>
    </xdr:sp>
    <xdr:clientData/>
  </xdr:oneCellAnchor>
  <xdr:twoCellAnchor>
    <xdr:from>
      <xdr:col>24</xdr:col>
      <xdr:colOff>508000</xdr:colOff>
      <xdr:row>66</xdr:row>
      <xdr:rowOff>26152</xdr:rowOff>
    </xdr:from>
    <xdr:to>
      <xdr:col>24</xdr:col>
      <xdr:colOff>609600</xdr:colOff>
      <xdr:row>66</xdr:row>
      <xdr:rowOff>127752</xdr:rowOff>
    </xdr:to>
    <xdr:sp macro="" textlink="">
      <xdr:nvSpPr>
        <xdr:cNvPr id="311" name="フローチャート : 判断 310"/>
        <xdr:cNvSpPr/>
      </xdr:nvSpPr>
      <xdr:spPr>
        <a:xfrm>
          <a:off x="16967200" y="1134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76373</xdr:rowOff>
    </xdr:from>
    <xdr:to>
      <xdr:col>23</xdr:col>
      <xdr:colOff>406400</xdr:colOff>
      <xdr:row>66</xdr:row>
      <xdr:rowOff>90271</xdr:rowOff>
    </xdr:to>
    <xdr:cxnSp macro="">
      <xdr:nvCxnSpPr>
        <xdr:cNvPr id="312" name="直線コネクタ 311"/>
        <xdr:cNvCxnSpPr/>
      </xdr:nvCxnSpPr>
      <xdr:spPr>
        <a:xfrm>
          <a:off x="15290800" y="11392073"/>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71397</xdr:rowOff>
    </xdr:from>
    <xdr:to>
      <xdr:col>23</xdr:col>
      <xdr:colOff>457200</xdr:colOff>
      <xdr:row>63</xdr:row>
      <xdr:rowOff>1547</xdr:rowOff>
    </xdr:to>
    <xdr:sp macro="" textlink="">
      <xdr:nvSpPr>
        <xdr:cNvPr id="313" name="フローチャート : 判断 312"/>
        <xdr:cNvSpPr/>
      </xdr:nvSpPr>
      <xdr:spPr>
        <a:xfrm>
          <a:off x="16129000" y="1070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11724</xdr:rowOff>
    </xdr:from>
    <xdr:ext cx="736600" cy="259045"/>
    <xdr:sp macro="" textlink="">
      <xdr:nvSpPr>
        <xdr:cNvPr id="314" name="テキスト ボックス 313"/>
        <xdr:cNvSpPr txBox="1"/>
      </xdr:nvSpPr>
      <xdr:spPr>
        <a:xfrm>
          <a:off x="15798800" y="1047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52581</xdr:rowOff>
    </xdr:from>
    <xdr:to>
      <xdr:col>22</xdr:col>
      <xdr:colOff>203200</xdr:colOff>
      <xdr:row>66</xdr:row>
      <xdr:rowOff>76373</xdr:rowOff>
    </xdr:to>
    <xdr:cxnSp macro="">
      <xdr:nvCxnSpPr>
        <xdr:cNvPr id="315" name="直線コネクタ 314"/>
        <xdr:cNvCxnSpPr/>
      </xdr:nvCxnSpPr>
      <xdr:spPr>
        <a:xfrm>
          <a:off x="14401800" y="11368281"/>
          <a:ext cx="889000" cy="2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60116</xdr:rowOff>
    </xdr:from>
    <xdr:to>
      <xdr:col>22</xdr:col>
      <xdr:colOff>254000</xdr:colOff>
      <xdr:row>60</xdr:row>
      <xdr:rowOff>161716</xdr:rowOff>
    </xdr:to>
    <xdr:sp macro="" textlink="">
      <xdr:nvSpPr>
        <xdr:cNvPr id="316" name="フローチャート : 判断 315"/>
        <xdr:cNvSpPr/>
      </xdr:nvSpPr>
      <xdr:spPr>
        <a:xfrm>
          <a:off x="15240000" y="103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443</xdr:rowOff>
    </xdr:from>
    <xdr:ext cx="762000" cy="259045"/>
    <xdr:sp macro="" textlink="">
      <xdr:nvSpPr>
        <xdr:cNvPr id="317" name="テキスト ボックス 316"/>
        <xdr:cNvSpPr txBox="1"/>
      </xdr:nvSpPr>
      <xdr:spPr>
        <a:xfrm>
          <a:off x="14909800" y="1011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52581</xdr:rowOff>
    </xdr:from>
    <xdr:to>
      <xdr:col>21</xdr:col>
      <xdr:colOff>0</xdr:colOff>
      <xdr:row>66</xdr:row>
      <xdr:rowOff>78448</xdr:rowOff>
    </xdr:to>
    <xdr:cxnSp macro="">
      <xdr:nvCxnSpPr>
        <xdr:cNvPr id="318" name="直線コネクタ 317"/>
        <xdr:cNvCxnSpPr/>
      </xdr:nvCxnSpPr>
      <xdr:spPr>
        <a:xfrm flipV="1">
          <a:off x="13512800" y="11368281"/>
          <a:ext cx="889000" cy="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37495</xdr:rowOff>
    </xdr:from>
    <xdr:to>
      <xdr:col>21</xdr:col>
      <xdr:colOff>50800</xdr:colOff>
      <xdr:row>58</xdr:row>
      <xdr:rowOff>139095</xdr:rowOff>
    </xdr:to>
    <xdr:sp macro="" textlink="">
      <xdr:nvSpPr>
        <xdr:cNvPr id="319" name="フローチャート : 判断 318"/>
        <xdr:cNvSpPr/>
      </xdr:nvSpPr>
      <xdr:spPr>
        <a:xfrm>
          <a:off x="14351000" y="9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149272</xdr:rowOff>
    </xdr:from>
    <xdr:ext cx="762000" cy="259045"/>
    <xdr:sp macro="" textlink="">
      <xdr:nvSpPr>
        <xdr:cNvPr id="320" name="テキスト ボックス 319"/>
        <xdr:cNvSpPr txBox="1"/>
      </xdr:nvSpPr>
      <xdr:spPr>
        <a:xfrm>
          <a:off x="14020800" y="9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42563</xdr:rowOff>
    </xdr:from>
    <xdr:to>
      <xdr:col>19</xdr:col>
      <xdr:colOff>533400</xdr:colOff>
      <xdr:row>58</xdr:row>
      <xdr:rowOff>144163</xdr:rowOff>
    </xdr:to>
    <xdr:sp macro="" textlink="">
      <xdr:nvSpPr>
        <xdr:cNvPr id="321" name="フローチャート : 判断 320"/>
        <xdr:cNvSpPr/>
      </xdr:nvSpPr>
      <xdr:spPr>
        <a:xfrm>
          <a:off x="13462000" y="99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154340</xdr:rowOff>
    </xdr:from>
    <xdr:ext cx="762000" cy="259045"/>
    <xdr:sp macro="" textlink="">
      <xdr:nvSpPr>
        <xdr:cNvPr id="322" name="テキスト ボックス 321"/>
        <xdr:cNvSpPr txBox="1"/>
      </xdr:nvSpPr>
      <xdr:spPr>
        <a:xfrm>
          <a:off x="13131800" y="975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62009</xdr:rowOff>
    </xdr:from>
    <xdr:to>
      <xdr:col>24</xdr:col>
      <xdr:colOff>609600</xdr:colOff>
      <xdr:row>66</xdr:row>
      <xdr:rowOff>163609</xdr:rowOff>
    </xdr:to>
    <xdr:sp macro="" textlink="">
      <xdr:nvSpPr>
        <xdr:cNvPr id="328" name="円/楕円 327"/>
        <xdr:cNvSpPr/>
      </xdr:nvSpPr>
      <xdr:spPr>
        <a:xfrm>
          <a:off x="16967200" y="113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34086</xdr:rowOff>
    </xdr:from>
    <xdr:ext cx="762000" cy="259045"/>
    <xdr:sp macro="" textlink="">
      <xdr:nvSpPr>
        <xdr:cNvPr id="329" name="定員管理の状況該当値テキスト"/>
        <xdr:cNvSpPr txBox="1"/>
      </xdr:nvSpPr>
      <xdr:spPr>
        <a:xfrm>
          <a:off x="17106900" y="1134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1,781.27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39471</xdr:rowOff>
    </xdr:from>
    <xdr:to>
      <xdr:col>23</xdr:col>
      <xdr:colOff>457200</xdr:colOff>
      <xdr:row>66</xdr:row>
      <xdr:rowOff>141071</xdr:rowOff>
    </xdr:to>
    <xdr:sp macro="" textlink="">
      <xdr:nvSpPr>
        <xdr:cNvPr id="330" name="円/楕円 329"/>
        <xdr:cNvSpPr/>
      </xdr:nvSpPr>
      <xdr:spPr>
        <a:xfrm>
          <a:off x="16129000" y="11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125848</xdr:rowOff>
    </xdr:from>
    <xdr:ext cx="736600" cy="259045"/>
    <xdr:sp macro="" textlink="">
      <xdr:nvSpPr>
        <xdr:cNvPr id="331" name="テキスト ボックス 330"/>
        <xdr:cNvSpPr txBox="1"/>
      </xdr:nvSpPr>
      <xdr:spPr>
        <a:xfrm>
          <a:off x="15798800" y="1144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1,776.60</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25573</xdr:rowOff>
    </xdr:from>
    <xdr:to>
      <xdr:col>22</xdr:col>
      <xdr:colOff>254000</xdr:colOff>
      <xdr:row>66</xdr:row>
      <xdr:rowOff>127173</xdr:rowOff>
    </xdr:to>
    <xdr:sp macro="" textlink="">
      <xdr:nvSpPr>
        <xdr:cNvPr id="332" name="円/楕円 331"/>
        <xdr:cNvSpPr/>
      </xdr:nvSpPr>
      <xdr:spPr>
        <a:xfrm>
          <a:off x="15240000" y="11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111950</xdr:rowOff>
    </xdr:from>
    <xdr:ext cx="762000" cy="259045"/>
    <xdr:sp macro="" textlink="">
      <xdr:nvSpPr>
        <xdr:cNvPr id="333" name="テキスト ボックス 332"/>
        <xdr:cNvSpPr txBox="1"/>
      </xdr:nvSpPr>
      <xdr:spPr>
        <a:xfrm>
          <a:off x="14909800" y="1142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1,773.72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1781</xdr:rowOff>
    </xdr:from>
    <xdr:to>
      <xdr:col>21</xdr:col>
      <xdr:colOff>50800</xdr:colOff>
      <xdr:row>66</xdr:row>
      <xdr:rowOff>103381</xdr:rowOff>
    </xdr:to>
    <xdr:sp macro="" textlink="">
      <xdr:nvSpPr>
        <xdr:cNvPr id="334" name="円/楕円 333"/>
        <xdr:cNvSpPr/>
      </xdr:nvSpPr>
      <xdr:spPr>
        <a:xfrm>
          <a:off x="14351000" y="113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88158</xdr:rowOff>
    </xdr:from>
    <xdr:ext cx="762000" cy="259045"/>
    <xdr:sp macro="" textlink="">
      <xdr:nvSpPr>
        <xdr:cNvPr id="335" name="テキスト ボックス 334"/>
        <xdr:cNvSpPr txBox="1"/>
      </xdr:nvSpPr>
      <xdr:spPr>
        <a:xfrm>
          <a:off x="14020800" y="114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1,768.79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27648</xdr:rowOff>
    </xdr:from>
    <xdr:to>
      <xdr:col>19</xdr:col>
      <xdr:colOff>533400</xdr:colOff>
      <xdr:row>66</xdr:row>
      <xdr:rowOff>129248</xdr:rowOff>
    </xdr:to>
    <xdr:sp macro="" textlink="">
      <xdr:nvSpPr>
        <xdr:cNvPr id="336" name="円/楕円 335"/>
        <xdr:cNvSpPr/>
      </xdr:nvSpPr>
      <xdr:spPr>
        <a:xfrm>
          <a:off x="13462000" y="113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114025</xdr:rowOff>
    </xdr:from>
    <xdr:ext cx="762000" cy="259045"/>
    <xdr:sp macro="" textlink="">
      <xdr:nvSpPr>
        <xdr:cNvPr id="337" name="テキスト ボックス 336"/>
        <xdr:cNvSpPr txBox="1"/>
      </xdr:nvSpPr>
      <xdr:spPr>
        <a:xfrm>
          <a:off x="13131800" y="1142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県債の新規発行の抑制に努めるなどの財政運営を行うとともに、県債を財源とした事業実施において、交付税措置のある起債を有効活用してきたことで、実質公債費率は相対的に高い健全度になっていると考えられ、近年その水準を保っている。</a:t>
          </a:r>
          <a:endParaRPr lang="ja-JP" altLang="ja-JP" sz="1300">
            <a:effectLst/>
          </a:endParaRPr>
        </a:p>
        <a:p>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年度から元利償還額が増加傾向（</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566</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589</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607</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618</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622</a:t>
          </a:r>
          <a:r>
            <a:rPr kumimoji="1" lang="ja-JP" altLang="ja-JP" sz="1300">
              <a:solidFill>
                <a:schemeClr val="dk1"/>
              </a:solidFill>
              <a:effectLst/>
              <a:latin typeface="+mn-lt"/>
              <a:ea typeface="+mn-ea"/>
              <a:cs typeface="+mn-cs"/>
            </a:rPr>
            <a:t>億円）にあり、実質公債費比率は横ばいで推移している。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41</xdr:row>
      <xdr:rowOff>56092</xdr:rowOff>
    </xdr:to>
    <xdr:cxnSp macro="">
      <xdr:nvCxnSpPr>
        <xdr:cNvPr id="365" name="直線コネクタ 364"/>
        <xdr:cNvCxnSpPr/>
      </xdr:nvCxnSpPr>
      <xdr:spPr>
        <a:xfrm flipV="1">
          <a:off x="17018000" y="6100233"/>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28169</xdr:rowOff>
    </xdr:from>
    <xdr:ext cx="762000" cy="259045"/>
    <xdr:sp macro="" textlink="">
      <xdr:nvSpPr>
        <xdr:cNvPr id="366" name="公債費負担の状況最小値テキスト"/>
        <xdr:cNvSpPr txBox="1"/>
      </xdr:nvSpPr>
      <xdr:spPr>
        <a:xfrm>
          <a:off x="17106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24</xdr:col>
      <xdr:colOff>469900</xdr:colOff>
      <xdr:row>41</xdr:row>
      <xdr:rowOff>56092</xdr:rowOff>
    </xdr:from>
    <xdr:to>
      <xdr:col>24</xdr:col>
      <xdr:colOff>647700</xdr:colOff>
      <xdr:row>41</xdr:row>
      <xdr:rowOff>56092</xdr:rowOff>
    </xdr:to>
    <xdr:cxnSp macro="">
      <xdr:nvCxnSpPr>
        <xdr:cNvPr id="367" name="直線コネクタ 366"/>
        <xdr:cNvCxnSpPr/>
      </xdr:nvCxnSpPr>
      <xdr:spPr>
        <a:xfrm>
          <a:off x="16929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6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69" name="直線コネクタ 36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56092</xdr:rowOff>
    </xdr:to>
    <xdr:cxnSp macro="">
      <xdr:nvCxnSpPr>
        <xdr:cNvPr id="370" name="直線コネクタ 369"/>
        <xdr:cNvCxnSpPr/>
      </xdr:nvCxnSpPr>
      <xdr:spPr>
        <a:xfrm>
          <a:off x="16179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13352</xdr:rowOff>
    </xdr:from>
    <xdr:ext cx="762000" cy="259045"/>
    <xdr:sp macro="" textlink="">
      <xdr:nvSpPr>
        <xdr:cNvPr id="371" name="公債費負担の状況平均値テキスト"/>
        <xdr:cNvSpPr txBox="1"/>
      </xdr:nvSpPr>
      <xdr:spPr>
        <a:xfrm>
          <a:off x="17106900" y="635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72" name="フローチャート : 判断 371"/>
        <xdr:cNvSpPr/>
      </xdr:nvSpPr>
      <xdr:spPr>
        <a:xfrm>
          <a:off x="169672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96308</xdr:rowOff>
    </xdr:to>
    <xdr:cxnSp macro="">
      <xdr:nvCxnSpPr>
        <xdr:cNvPr id="373" name="直線コネクタ 372"/>
        <xdr:cNvCxnSpPr/>
      </xdr:nvCxnSpPr>
      <xdr:spPr>
        <a:xfrm flipV="1">
          <a:off x="15290800" y="70654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4" name="フローチャート : 判断 373"/>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5" name="テキスト ボックス 374"/>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96308</xdr:rowOff>
    </xdr:from>
    <xdr:to>
      <xdr:col>22</xdr:col>
      <xdr:colOff>203200</xdr:colOff>
      <xdr:row>41</xdr:row>
      <xdr:rowOff>96308</xdr:rowOff>
    </xdr:to>
    <xdr:cxnSp macro="">
      <xdr:nvCxnSpPr>
        <xdr:cNvPr id="376" name="直線コネクタ 375"/>
        <xdr:cNvCxnSpPr/>
      </xdr:nvCxnSpPr>
      <xdr:spPr>
        <a:xfrm>
          <a:off x="14401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75142</xdr:rowOff>
    </xdr:from>
    <xdr:to>
      <xdr:col>22</xdr:col>
      <xdr:colOff>254000</xdr:colOff>
      <xdr:row>43</xdr:row>
      <xdr:rowOff>5292</xdr:rowOff>
    </xdr:to>
    <xdr:sp macro="" textlink="">
      <xdr:nvSpPr>
        <xdr:cNvPr id="377" name="フローチャート : 判断 376"/>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161519</xdr:rowOff>
    </xdr:from>
    <xdr:ext cx="762000" cy="259045"/>
    <xdr:sp macro="" textlink="">
      <xdr:nvSpPr>
        <xdr:cNvPr id="378" name="テキスト ボックス 377"/>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96308</xdr:rowOff>
    </xdr:from>
    <xdr:to>
      <xdr:col>21</xdr:col>
      <xdr:colOff>0</xdr:colOff>
      <xdr:row>41</xdr:row>
      <xdr:rowOff>96308</xdr:rowOff>
    </xdr:to>
    <xdr:cxnSp macro="">
      <xdr:nvCxnSpPr>
        <xdr:cNvPr id="379" name="直線コネクタ 378"/>
        <xdr:cNvCxnSpPr/>
      </xdr:nvCxnSpPr>
      <xdr:spPr>
        <a:xfrm>
          <a:off x="13512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80" name="フローチャート : 判断 379"/>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81" name="テキスト ボックス 38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53975</xdr:rowOff>
    </xdr:from>
    <xdr:to>
      <xdr:col>19</xdr:col>
      <xdr:colOff>533400</xdr:colOff>
      <xdr:row>44</xdr:row>
      <xdr:rowOff>155575</xdr:rowOff>
    </xdr:to>
    <xdr:sp macro="" textlink="">
      <xdr:nvSpPr>
        <xdr:cNvPr id="382" name="フローチャート : 判断 381"/>
        <xdr:cNvSpPr/>
      </xdr:nvSpPr>
      <xdr:spPr>
        <a:xfrm>
          <a:off x="13462000" y="759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140352</xdr:rowOff>
    </xdr:from>
    <xdr:ext cx="762000" cy="259045"/>
    <xdr:sp macro="" textlink="">
      <xdr:nvSpPr>
        <xdr:cNvPr id="383" name="テキスト ボックス 382"/>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5292</xdr:rowOff>
    </xdr:from>
    <xdr:to>
      <xdr:col>24</xdr:col>
      <xdr:colOff>609600</xdr:colOff>
      <xdr:row>41</xdr:row>
      <xdr:rowOff>106892</xdr:rowOff>
    </xdr:to>
    <xdr:sp macro="" textlink="">
      <xdr:nvSpPr>
        <xdr:cNvPr id="389" name="円/楕円 388"/>
        <xdr:cNvSpPr/>
      </xdr:nvSpPr>
      <xdr:spPr>
        <a:xfrm>
          <a:off x="16967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72619</xdr:rowOff>
    </xdr:from>
    <xdr:ext cx="762000" cy="259045"/>
    <xdr:sp macro="" textlink="">
      <xdr:nvSpPr>
        <xdr:cNvPr id="390" name="公債費負担の状況該当値テキスト"/>
        <xdr:cNvSpPr txBox="1"/>
      </xdr:nvSpPr>
      <xdr:spPr>
        <a:xfrm>
          <a:off x="17106900" y="693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391" name="円/楕円 390"/>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2" name="テキスト ボックス 391"/>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45508</xdr:rowOff>
    </xdr:from>
    <xdr:to>
      <xdr:col>22</xdr:col>
      <xdr:colOff>254000</xdr:colOff>
      <xdr:row>41</xdr:row>
      <xdr:rowOff>147108</xdr:rowOff>
    </xdr:to>
    <xdr:sp macro="" textlink="">
      <xdr:nvSpPr>
        <xdr:cNvPr id="393" name="円/楕円 392"/>
        <xdr:cNvSpPr/>
      </xdr:nvSpPr>
      <xdr:spPr>
        <a:xfrm>
          <a:off x="15240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157285</xdr:rowOff>
    </xdr:from>
    <xdr:ext cx="762000" cy="259045"/>
    <xdr:sp macro="" textlink="">
      <xdr:nvSpPr>
        <xdr:cNvPr id="394" name="テキスト ボックス 393"/>
        <xdr:cNvSpPr txBox="1"/>
      </xdr:nvSpPr>
      <xdr:spPr>
        <a:xfrm>
          <a:off x="14909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45508</xdr:rowOff>
    </xdr:from>
    <xdr:to>
      <xdr:col>21</xdr:col>
      <xdr:colOff>50800</xdr:colOff>
      <xdr:row>41</xdr:row>
      <xdr:rowOff>147108</xdr:rowOff>
    </xdr:to>
    <xdr:sp macro="" textlink="">
      <xdr:nvSpPr>
        <xdr:cNvPr id="395" name="円/楕円 394"/>
        <xdr:cNvSpPr/>
      </xdr:nvSpPr>
      <xdr:spPr>
        <a:xfrm>
          <a:off x="14351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157285</xdr:rowOff>
    </xdr:from>
    <xdr:ext cx="762000" cy="259045"/>
    <xdr:sp macro="" textlink="">
      <xdr:nvSpPr>
        <xdr:cNvPr id="396" name="テキスト ボックス 395"/>
        <xdr:cNvSpPr txBox="1"/>
      </xdr:nvSpPr>
      <xdr:spPr>
        <a:xfrm>
          <a:off x="14020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45508</xdr:rowOff>
    </xdr:from>
    <xdr:to>
      <xdr:col>19</xdr:col>
      <xdr:colOff>533400</xdr:colOff>
      <xdr:row>41</xdr:row>
      <xdr:rowOff>147108</xdr:rowOff>
    </xdr:to>
    <xdr:sp macro="" textlink="">
      <xdr:nvSpPr>
        <xdr:cNvPr id="397" name="円/楕円 396"/>
        <xdr:cNvSpPr/>
      </xdr:nvSpPr>
      <xdr:spPr>
        <a:xfrm>
          <a:off x="13462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157285</xdr:rowOff>
    </xdr:from>
    <xdr:ext cx="762000" cy="259045"/>
    <xdr:sp macro="" textlink="">
      <xdr:nvSpPr>
        <xdr:cNvPr id="398" name="テキスト ボックス 397"/>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・県債の新規発行の抑制に努めるなどの財政運営を行い、平成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年度決算においてその目標を達成した結果、相対的に高い健全度を保っている。</a:t>
          </a:r>
          <a:endParaRPr lang="ja-JP" altLang="ja-JP" sz="1200">
            <a:effectLst/>
          </a:endParaRPr>
        </a:p>
        <a:p>
          <a:r>
            <a:rPr kumimoji="1" lang="ja-JP" altLang="ja-JP" sz="1200">
              <a:solidFill>
                <a:schemeClr val="dk1"/>
              </a:solidFill>
              <a:effectLst/>
              <a:latin typeface="+mn-lt"/>
              <a:ea typeface="+mn-ea"/>
              <a:cs typeface="+mn-cs"/>
            </a:rPr>
            <a:t>・分母となる標準財政規模は</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年度から拡大（</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2,157</a:t>
          </a:r>
          <a:r>
            <a:rPr kumimoji="1" lang="ja-JP" altLang="ja-JP" sz="1200">
              <a:solidFill>
                <a:schemeClr val="dk1"/>
              </a:solidFill>
              <a:effectLst/>
              <a:latin typeface="+mn-lt"/>
              <a:ea typeface="+mn-ea"/>
              <a:cs typeface="+mn-cs"/>
            </a:rPr>
            <a:t>億円、</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2,162</a:t>
          </a:r>
          <a:r>
            <a:rPr kumimoji="1" lang="ja-JP" altLang="ja-JP" sz="1200">
              <a:solidFill>
                <a:schemeClr val="dk1"/>
              </a:solidFill>
              <a:effectLst/>
              <a:latin typeface="+mn-lt"/>
              <a:ea typeface="+mn-ea"/>
              <a:cs typeface="+mn-cs"/>
            </a:rPr>
            <a:t>億円、</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2,162</a:t>
          </a:r>
          <a:r>
            <a:rPr kumimoji="1" lang="ja-JP" altLang="ja-JP" sz="1200">
              <a:solidFill>
                <a:schemeClr val="dk1"/>
              </a:solidFill>
              <a:effectLst/>
              <a:latin typeface="+mn-lt"/>
              <a:ea typeface="+mn-ea"/>
              <a:cs typeface="+mn-cs"/>
            </a:rPr>
            <a:t>億円、</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2,207</a:t>
          </a:r>
          <a:r>
            <a:rPr kumimoji="1" lang="ja-JP" altLang="ja-JP" sz="1200">
              <a:solidFill>
                <a:schemeClr val="dk1"/>
              </a:solidFill>
              <a:effectLst/>
              <a:latin typeface="+mn-lt"/>
              <a:ea typeface="+mn-ea"/>
              <a:cs typeface="+mn-cs"/>
            </a:rPr>
            <a:t>億円）傾向にあったが、</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年度は、臨時財政対策債発行可能額の減少（</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億円）等により減少（</a:t>
          </a:r>
          <a:r>
            <a:rPr kumimoji="1" lang="en-US" altLang="ja-JP" sz="1200">
              <a:solidFill>
                <a:schemeClr val="dk1"/>
              </a:solidFill>
              <a:effectLst/>
              <a:latin typeface="+mn-lt"/>
              <a:ea typeface="+mn-ea"/>
              <a:cs typeface="+mn-cs"/>
            </a:rPr>
            <a:t>2,171</a:t>
          </a:r>
          <a:r>
            <a:rPr kumimoji="1" lang="ja-JP" altLang="ja-JP" sz="1200">
              <a:solidFill>
                <a:schemeClr val="dk1"/>
              </a:solidFill>
              <a:effectLst/>
              <a:latin typeface="+mn-lt"/>
              <a:ea typeface="+mn-ea"/>
              <a:cs typeface="+mn-cs"/>
            </a:rPr>
            <a:t>億円）に転じた。</a:t>
          </a:r>
          <a:endParaRPr lang="ja-JP" altLang="ja-JP" sz="1200">
            <a:effectLst/>
          </a:endParaRPr>
        </a:p>
        <a:p>
          <a:r>
            <a:rPr kumimoji="1" lang="ja-JP" altLang="ja-JP" sz="1200">
              <a:solidFill>
                <a:schemeClr val="dk1"/>
              </a:solidFill>
              <a:effectLst/>
              <a:latin typeface="+mn-lt"/>
              <a:ea typeface="+mn-ea"/>
              <a:cs typeface="+mn-cs"/>
            </a:rPr>
            <a:t>・分子について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、減債基金（</a:t>
          </a:r>
          <a:r>
            <a:rPr kumimoji="1" lang="en-US" altLang="ja-JP" sz="1200">
              <a:solidFill>
                <a:schemeClr val="dk1"/>
              </a:solidFill>
              <a:effectLst/>
              <a:latin typeface="+mn-lt"/>
              <a:ea typeface="+mn-ea"/>
              <a:cs typeface="+mn-cs"/>
            </a:rPr>
            <a:t>61</a:t>
          </a:r>
          <a:r>
            <a:rPr kumimoji="1" lang="ja-JP" altLang="ja-JP" sz="1200">
              <a:solidFill>
                <a:schemeClr val="dk1"/>
              </a:solidFill>
              <a:effectLst/>
              <a:latin typeface="+mn-lt"/>
              <a:ea typeface="+mn-ea"/>
              <a:cs typeface="+mn-cs"/>
            </a:rPr>
            <a:t>億円）及び退職手当基金（</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億円）等、充当可能基金の減少（</a:t>
          </a:r>
          <a:r>
            <a:rPr kumimoji="1" lang="en-US" altLang="ja-JP" sz="1200">
              <a:solidFill>
                <a:schemeClr val="dk1"/>
              </a:solidFill>
              <a:effectLst/>
              <a:latin typeface="+mn-lt"/>
              <a:ea typeface="+mn-ea"/>
              <a:cs typeface="+mn-cs"/>
            </a:rPr>
            <a:t>104</a:t>
          </a:r>
          <a:r>
            <a:rPr kumimoji="1" lang="ja-JP" altLang="ja-JP" sz="1200">
              <a:solidFill>
                <a:schemeClr val="dk1"/>
              </a:solidFill>
              <a:effectLst/>
              <a:latin typeface="+mn-lt"/>
              <a:ea typeface="+mn-ea"/>
              <a:cs typeface="+mn-cs"/>
            </a:rPr>
            <a:t>億円）及び基準財政需要額算入見込額の減少（</a:t>
          </a:r>
          <a:r>
            <a:rPr kumimoji="1" lang="en-US" altLang="ja-JP" sz="1200">
              <a:solidFill>
                <a:schemeClr val="dk1"/>
              </a:solidFill>
              <a:effectLst/>
              <a:latin typeface="+mn-lt"/>
              <a:ea typeface="+mn-ea"/>
              <a:cs typeface="+mn-cs"/>
            </a:rPr>
            <a:t>87</a:t>
          </a:r>
          <a:r>
            <a:rPr kumimoji="1" lang="ja-JP" altLang="ja-JP" sz="1200">
              <a:solidFill>
                <a:schemeClr val="dk1"/>
              </a:solidFill>
              <a:effectLst/>
              <a:latin typeface="+mn-lt"/>
              <a:ea typeface="+mn-ea"/>
              <a:cs typeface="+mn-cs"/>
            </a:rPr>
            <a:t>億円）等により、</a:t>
          </a:r>
          <a:r>
            <a:rPr kumimoji="1" lang="ja-JP" altLang="en-US" sz="1200">
              <a:solidFill>
                <a:schemeClr val="dk1"/>
              </a:solidFill>
              <a:effectLst/>
              <a:latin typeface="+mn-lt"/>
              <a:ea typeface="+mn-ea"/>
              <a:cs typeface="+mn-cs"/>
            </a:rPr>
            <a:t>増加に転じたため、</a:t>
          </a:r>
          <a:r>
            <a:rPr kumimoji="1" lang="ja-JP" altLang="ja-JP" sz="1200">
              <a:solidFill>
                <a:schemeClr val="dk1"/>
              </a:solidFill>
              <a:effectLst/>
              <a:latin typeface="+mn-lt"/>
              <a:ea typeface="+mn-ea"/>
              <a:cs typeface="+mn-cs"/>
            </a:rPr>
            <a:t>将来負担比率が増加したものである。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128361</xdr:rowOff>
    </xdr:from>
    <xdr:to>
      <xdr:col>24</xdr:col>
      <xdr:colOff>558800</xdr:colOff>
      <xdr:row>20</xdr:row>
      <xdr:rowOff>166551</xdr:rowOff>
    </xdr:to>
    <xdr:cxnSp macro="">
      <xdr:nvCxnSpPr>
        <xdr:cNvPr id="428" name="直線コネクタ 427"/>
        <xdr:cNvCxnSpPr/>
      </xdr:nvCxnSpPr>
      <xdr:spPr>
        <a:xfrm flipV="1">
          <a:off x="17018000" y="2528661"/>
          <a:ext cx="0" cy="106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138628</xdr:rowOff>
    </xdr:from>
    <xdr:ext cx="762000" cy="259045"/>
    <xdr:sp macro="" textlink="">
      <xdr:nvSpPr>
        <xdr:cNvPr id="429" name="将来負担の状況最小値テキスト"/>
        <xdr:cNvSpPr txBox="1"/>
      </xdr:nvSpPr>
      <xdr:spPr>
        <a:xfrm>
          <a:off x="17106900" y="356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24</xdr:col>
      <xdr:colOff>469900</xdr:colOff>
      <xdr:row>20</xdr:row>
      <xdr:rowOff>166551</xdr:rowOff>
    </xdr:from>
    <xdr:to>
      <xdr:col>24</xdr:col>
      <xdr:colOff>647700</xdr:colOff>
      <xdr:row>20</xdr:row>
      <xdr:rowOff>166551</xdr:rowOff>
    </xdr:to>
    <xdr:cxnSp macro="">
      <xdr:nvCxnSpPr>
        <xdr:cNvPr id="430" name="直線コネクタ 429"/>
        <xdr:cNvCxnSpPr/>
      </xdr:nvCxnSpPr>
      <xdr:spPr>
        <a:xfrm>
          <a:off x="16929100" y="359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43288</xdr:rowOff>
    </xdr:from>
    <xdr:ext cx="762000" cy="259045"/>
    <xdr:sp macro="" textlink="">
      <xdr:nvSpPr>
        <xdr:cNvPr id="431" name="将来負担の状況最大値テキスト"/>
        <xdr:cNvSpPr txBox="1"/>
      </xdr:nvSpPr>
      <xdr:spPr>
        <a:xfrm>
          <a:off x="17106900" y="227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24</xdr:col>
      <xdr:colOff>469900</xdr:colOff>
      <xdr:row>14</xdr:row>
      <xdr:rowOff>128361</xdr:rowOff>
    </xdr:from>
    <xdr:to>
      <xdr:col>24</xdr:col>
      <xdr:colOff>647700</xdr:colOff>
      <xdr:row>14</xdr:row>
      <xdr:rowOff>128361</xdr:rowOff>
    </xdr:to>
    <xdr:cxnSp macro="">
      <xdr:nvCxnSpPr>
        <xdr:cNvPr id="432" name="直線コネクタ 431"/>
        <xdr:cNvCxnSpPr/>
      </xdr:nvCxnSpPr>
      <xdr:spPr>
        <a:xfrm>
          <a:off x="16929100" y="252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9434</xdr:rowOff>
    </xdr:from>
    <xdr:to>
      <xdr:col>24</xdr:col>
      <xdr:colOff>558800</xdr:colOff>
      <xdr:row>14</xdr:row>
      <xdr:rowOff>128361</xdr:rowOff>
    </xdr:to>
    <xdr:cxnSp macro="">
      <xdr:nvCxnSpPr>
        <xdr:cNvPr id="433" name="直線コネクタ 432"/>
        <xdr:cNvCxnSpPr/>
      </xdr:nvCxnSpPr>
      <xdr:spPr>
        <a:xfrm>
          <a:off x="16179800" y="2409734"/>
          <a:ext cx="8382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44648</xdr:rowOff>
    </xdr:from>
    <xdr:ext cx="762000" cy="259045"/>
    <xdr:sp macro="" textlink="">
      <xdr:nvSpPr>
        <xdr:cNvPr id="434" name="将来負担の状況平均値テキスト"/>
        <xdr:cNvSpPr txBox="1"/>
      </xdr:nvSpPr>
      <xdr:spPr>
        <a:xfrm>
          <a:off x="17106900" y="313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72571</xdr:rowOff>
    </xdr:from>
    <xdr:to>
      <xdr:col>24</xdr:col>
      <xdr:colOff>609600</xdr:colOff>
      <xdr:row>19</xdr:row>
      <xdr:rowOff>2722</xdr:rowOff>
    </xdr:to>
    <xdr:sp macro="" textlink="">
      <xdr:nvSpPr>
        <xdr:cNvPr id="435" name="フローチャート : 判断 434"/>
        <xdr:cNvSpPr/>
      </xdr:nvSpPr>
      <xdr:spPr>
        <a:xfrm>
          <a:off x="16967200" y="31586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9434</xdr:rowOff>
    </xdr:from>
    <xdr:to>
      <xdr:col>23</xdr:col>
      <xdr:colOff>406400</xdr:colOff>
      <xdr:row>14</xdr:row>
      <xdr:rowOff>37012</xdr:rowOff>
    </xdr:to>
    <xdr:cxnSp macro="">
      <xdr:nvCxnSpPr>
        <xdr:cNvPr id="436" name="直線コネクタ 435"/>
        <xdr:cNvCxnSpPr/>
      </xdr:nvCxnSpPr>
      <xdr:spPr>
        <a:xfrm flipV="1">
          <a:off x="15290800" y="24097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20</xdr:row>
      <xdr:rowOff>105410</xdr:rowOff>
    </xdr:from>
    <xdr:to>
      <xdr:col>23</xdr:col>
      <xdr:colOff>457200</xdr:colOff>
      <xdr:row>21</xdr:row>
      <xdr:rowOff>35560</xdr:rowOff>
    </xdr:to>
    <xdr:sp macro="" textlink="">
      <xdr:nvSpPr>
        <xdr:cNvPr id="437" name="フローチャート : 判断 436"/>
        <xdr:cNvSpPr/>
      </xdr:nvSpPr>
      <xdr:spPr>
        <a:xfrm>
          <a:off x="16129000" y="3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20337</xdr:rowOff>
    </xdr:from>
    <xdr:ext cx="736600" cy="259045"/>
    <xdr:sp macro="" textlink="">
      <xdr:nvSpPr>
        <xdr:cNvPr id="438" name="テキスト ボックス 437"/>
        <xdr:cNvSpPr txBox="1"/>
      </xdr:nvSpPr>
      <xdr:spPr>
        <a:xfrm>
          <a:off x="15798800" y="362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37012</xdr:rowOff>
    </xdr:from>
    <xdr:to>
      <xdr:col>22</xdr:col>
      <xdr:colOff>203200</xdr:colOff>
      <xdr:row>14</xdr:row>
      <xdr:rowOff>66312</xdr:rowOff>
    </xdr:to>
    <xdr:cxnSp macro="">
      <xdr:nvCxnSpPr>
        <xdr:cNvPr id="439" name="直線コネクタ 438"/>
        <xdr:cNvCxnSpPr/>
      </xdr:nvCxnSpPr>
      <xdr:spPr>
        <a:xfrm flipV="1">
          <a:off x="14401800" y="243731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70848</xdr:rowOff>
    </xdr:from>
    <xdr:to>
      <xdr:col>22</xdr:col>
      <xdr:colOff>254000</xdr:colOff>
      <xdr:row>19</xdr:row>
      <xdr:rowOff>998</xdr:rowOff>
    </xdr:to>
    <xdr:sp macro="" textlink="">
      <xdr:nvSpPr>
        <xdr:cNvPr id="440" name="フローチャート : 判断 439"/>
        <xdr:cNvSpPr/>
      </xdr:nvSpPr>
      <xdr:spPr>
        <a:xfrm>
          <a:off x="15240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157225</xdr:rowOff>
    </xdr:from>
    <xdr:ext cx="762000" cy="259045"/>
    <xdr:sp macro="" textlink="">
      <xdr:nvSpPr>
        <xdr:cNvPr id="441" name="テキスト ボックス 440"/>
        <xdr:cNvSpPr txBox="1"/>
      </xdr:nvSpPr>
      <xdr:spPr>
        <a:xfrm>
          <a:off x="14909800" y="32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66312</xdr:rowOff>
    </xdr:from>
    <xdr:to>
      <xdr:col>21</xdr:col>
      <xdr:colOff>0</xdr:colOff>
      <xdr:row>15</xdr:row>
      <xdr:rowOff>1724</xdr:rowOff>
    </xdr:to>
    <xdr:cxnSp macro="">
      <xdr:nvCxnSpPr>
        <xdr:cNvPr id="442" name="直線コネクタ 441"/>
        <xdr:cNvCxnSpPr/>
      </xdr:nvCxnSpPr>
      <xdr:spPr>
        <a:xfrm flipV="1">
          <a:off x="13512800" y="2466612"/>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69215</xdr:rowOff>
    </xdr:from>
    <xdr:to>
      <xdr:col>21</xdr:col>
      <xdr:colOff>50800</xdr:colOff>
      <xdr:row>20</xdr:row>
      <xdr:rowOff>170815</xdr:rowOff>
    </xdr:to>
    <xdr:sp macro="" textlink="">
      <xdr:nvSpPr>
        <xdr:cNvPr id="443" name="フローチャート : 判断 442"/>
        <xdr:cNvSpPr/>
      </xdr:nvSpPr>
      <xdr:spPr>
        <a:xfrm>
          <a:off x="14351000" y="34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155592</xdr:rowOff>
    </xdr:from>
    <xdr:ext cx="762000" cy="259045"/>
    <xdr:sp macro="" textlink="">
      <xdr:nvSpPr>
        <xdr:cNvPr id="444" name="テキスト ボックス 443"/>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161472</xdr:rowOff>
    </xdr:from>
    <xdr:to>
      <xdr:col>19</xdr:col>
      <xdr:colOff>533400</xdr:colOff>
      <xdr:row>22</xdr:row>
      <xdr:rowOff>91622</xdr:rowOff>
    </xdr:to>
    <xdr:sp macro="" textlink="">
      <xdr:nvSpPr>
        <xdr:cNvPr id="445" name="フローチャート : 判断 444"/>
        <xdr:cNvSpPr/>
      </xdr:nvSpPr>
      <xdr:spPr>
        <a:xfrm>
          <a:off x="13462000" y="37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76399</xdr:rowOff>
    </xdr:from>
    <xdr:ext cx="762000" cy="259045"/>
    <xdr:sp macro="" textlink="">
      <xdr:nvSpPr>
        <xdr:cNvPr id="446" name="テキスト ボックス 445"/>
        <xdr:cNvSpPr txBox="1"/>
      </xdr:nvSpPr>
      <xdr:spPr>
        <a:xfrm>
          <a:off x="13131800" y="38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77561</xdr:rowOff>
    </xdr:from>
    <xdr:to>
      <xdr:col>24</xdr:col>
      <xdr:colOff>609600</xdr:colOff>
      <xdr:row>15</xdr:row>
      <xdr:rowOff>7711</xdr:rowOff>
    </xdr:to>
    <xdr:sp macro="" textlink="">
      <xdr:nvSpPr>
        <xdr:cNvPr id="452" name="円/楕円 451"/>
        <xdr:cNvSpPr/>
      </xdr:nvSpPr>
      <xdr:spPr>
        <a:xfrm>
          <a:off x="16967200" y="24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170288</xdr:rowOff>
    </xdr:from>
    <xdr:ext cx="762000" cy="259045"/>
    <xdr:sp macro="" textlink="">
      <xdr:nvSpPr>
        <xdr:cNvPr id="453" name="将来負担の状況該当値テキスト"/>
        <xdr:cNvSpPr txBox="1"/>
      </xdr:nvSpPr>
      <xdr:spPr>
        <a:xfrm>
          <a:off x="17106900" y="239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130084</xdr:rowOff>
    </xdr:from>
    <xdr:to>
      <xdr:col>23</xdr:col>
      <xdr:colOff>457200</xdr:colOff>
      <xdr:row>14</xdr:row>
      <xdr:rowOff>60234</xdr:rowOff>
    </xdr:to>
    <xdr:sp macro="" textlink="">
      <xdr:nvSpPr>
        <xdr:cNvPr id="454" name="円/楕円 453"/>
        <xdr:cNvSpPr/>
      </xdr:nvSpPr>
      <xdr:spPr>
        <a:xfrm>
          <a:off x="16129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70411</xdr:rowOff>
    </xdr:from>
    <xdr:ext cx="736600" cy="259045"/>
    <xdr:sp macro="" textlink="">
      <xdr:nvSpPr>
        <xdr:cNvPr id="455" name="テキスト ボックス 454"/>
        <xdr:cNvSpPr txBox="1"/>
      </xdr:nvSpPr>
      <xdr:spPr>
        <a:xfrm>
          <a:off x="15798800" y="212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157662</xdr:rowOff>
    </xdr:from>
    <xdr:to>
      <xdr:col>22</xdr:col>
      <xdr:colOff>254000</xdr:colOff>
      <xdr:row>14</xdr:row>
      <xdr:rowOff>87812</xdr:rowOff>
    </xdr:to>
    <xdr:sp macro="" textlink="">
      <xdr:nvSpPr>
        <xdr:cNvPr id="456" name="円/楕円 455"/>
        <xdr:cNvSpPr/>
      </xdr:nvSpPr>
      <xdr:spPr>
        <a:xfrm>
          <a:off x="15240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97989</xdr:rowOff>
    </xdr:from>
    <xdr:ext cx="762000" cy="259045"/>
    <xdr:sp macro="" textlink="">
      <xdr:nvSpPr>
        <xdr:cNvPr id="457" name="テキスト ボックス 456"/>
        <xdr:cNvSpPr txBox="1"/>
      </xdr:nvSpPr>
      <xdr:spPr>
        <a:xfrm>
          <a:off x="14909800" y="215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15512</xdr:rowOff>
    </xdr:from>
    <xdr:to>
      <xdr:col>21</xdr:col>
      <xdr:colOff>50800</xdr:colOff>
      <xdr:row>14</xdr:row>
      <xdr:rowOff>117112</xdr:rowOff>
    </xdr:to>
    <xdr:sp macro="" textlink="">
      <xdr:nvSpPr>
        <xdr:cNvPr id="458" name="円/楕円 457"/>
        <xdr:cNvSpPr/>
      </xdr:nvSpPr>
      <xdr:spPr>
        <a:xfrm>
          <a:off x="14351000" y="2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127289</xdr:rowOff>
    </xdr:from>
    <xdr:ext cx="762000" cy="259045"/>
    <xdr:sp macro="" textlink="">
      <xdr:nvSpPr>
        <xdr:cNvPr id="459" name="テキスト ボックス 458"/>
        <xdr:cNvSpPr txBox="1"/>
      </xdr:nvSpPr>
      <xdr:spPr>
        <a:xfrm>
          <a:off x="14020800" y="21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122374</xdr:rowOff>
    </xdr:from>
    <xdr:to>
      <xdr:col>19</xdr:col>
      <xdr:colOff>533400</xdr:colOff>
      <xdr:row>15</xdr:row>
      <xdr:rowOff>52524</xdr:rowOff>
    </xdr:to>
    <xdr:sp macro="" textlink="">
      <xdr:nvSpPr>
        <xdr:cNvPr id="460" name="円/楕円 459"/>
        <xdr:cNvSpPr/>
      </xdr:nvSpPr>
      <xdr:spPr>
        <a:xfrm>
          <a:off x="13462000" y="2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62701</xdr:rowOff>
    </xdr:from>
    <xdr:ext cx="762000" cy="259045"/>
    <xdr:sp macro="" textlink="">
      <xdr:nvSpPr>
        <xdr:cNvPr id="461" name="テキスト ボックス 460"/>
        <xdr:cNvSpPr txBox="1"/>
      </xdr:nvSpPr>
      <xdr:spPr>
        <a:xfrm>
          <a:off x="13131800" y="229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575,264
571,173
3,507.13
358,191,520
348,286,362
3,678,205
217,052,271
646,387,809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わたり」の廃止や諸手当の見直しなど県独自に給与制度自体の適正化を行い、あわせて民間の水準を考慮した給与改定を行ってきており、人件費に係る経常収支比率は低くなっている。今後も、引き続きトータルでの適正化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年度にかけて</a:t>
          </a:r>
          <a:r>
            <a:rPr kumimoji="1" lang="en-US" altLang="ja-JP" sz="1100" b="0" i="0" baseline="0">
              <a:solidFill>
                <a:schemeClr val="dk1"/>
              </a:solidFill>
              <a:effectLst/>
              <a:latin typeface="+mn-lt"/>
              <a:ea typeface="+mn-ea"/>
              <a:cs typeface="+mn-cs"/>
            </a:rPr>
            <a:t>450</a:t>
          </a:r>
          <a:r>
            <a:rPr kumimoji="1" lang="ja-JP" altLang="ja-JP" sz="1100" b="0" i="0" baseline="0">
              <a:solidFill>
                <a:schemeClr val="dk1"/>
              </a:solidFill>
              <a:effectLst/>
              <a:latin typeface="+mn-lt"/>
              <a:ea typeface="+mn-ea"/>
              <a:cs typeface="+mn-cs"/>
            </a:rPr>
            <a:t>人</a:t>
          </a:r>
          <a:r>
            <a:rPr kumimoji="1" lang="ja-JP" altLang="en-US" sz="1100" b="0" i="0" baseline="0">
              <a:solidFill>
                <a:schemeClr val="dk1"/>
              </a:solidFill>
              <a:effectLst/>
              <a:latin typeface="+mn-lt"/>
              <a:ea typeface="+mn-ea"/>
              <a:cs typeface="+mn-cs"/>
            </a:rPr>
            <a:t>以上</a:t>
          </a:r>
          <a:r>
            <a:rPr kumimoji="1" lang="ja-JP" altLang="ja-JP" sz="1100" b="0" i="0" baseline="0">
              <a:solidFill>
                <a:schemeClr val="dk1"/>
              </a:solidFill>
              <a:effectLst/>
              <a:latin typeface="+mn-lt"/>
              <a:ea typeface="+mn-ea"/>
              <a:cs typeface="+mn-cs"/>
            </a:rPr>
            <a:t>の定数削減を行うなどの内部努力や給与体制の見直しにより人件費の削減に努めている。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88900</xdr:rowOff>
    </xdr:from>
    <xdr:to>
      <xdr:col>7</xdr:col>
      <xdr:colOff>15875</xdr:colOff>
      <xdr:row>35</xdr:row>
      <xdr:rowOff>146050</xdr:rowOff>
    </xdr:to>
    <xdr:cxnSp macro="">
      <xdr:nvCxnSpPr>
        <xdr:cNvPr id="60" name="直線コネクタ 59"/>
        <xdr:cNvCxnSpPr/>
      </xdr:nvCxnSpPr>
      <xdr:spPr>
        <a:xfrm flipV="1">
          <a:off x="4826000" y="5918200"/>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1" name="人件費最小値テキスト"/>
        <xdr:cNvSpPr txBox="1"/>
      </xdr:nvSpPr>
      <xdr:spPr>
        <a:xfrm>
          <a:off x="4914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35</xdr:row>
      <xdr:rowOff>146050</xdr:rowOff>
    </xdr:from>
    <xdr:to>
      <xdr:col>7</xdr:col>
      <xdr:colOff>104775</xdr:colOff>
      <xdr:row>35</xdr:row>
      <xdr:rowOff>146050</xdr:rowOff>
    </xdr:to>
    <xdr:cxnSp macro="">
      <xdr:nvCxnSpPr>
        <xdr:cNvPr id="62" name="直線コネクタ 61"/>
        <xdr:cNvCxnSpPr/>
      </xdr:nvCxnSpPr>
      <xdr:spPr>
        <a:xfrm>
          <a:off x="4737100" y="61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3827</xdr:rowOff>
    </xdr:from>
    <xdr:ext cx="762000" cy="259045"/>
    <xdr:sp macro="" textlink="">
      <xdr:nvSpPr>
        <xdr:cNvPr id="63"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34</xdr:row>
      <xdr:rowOff>88900</xdr:rowOff>
    </xdr:from>
    <xdr:to>
      <xdr:col>7</xdr:col>
      <xdr:colOff>104775</xdr:colOff>
      <xdr:row>34</xdr:row>
      <xdr:rowOff>88900</xdr:rowOff>
    </xdr:to>
    <xdr:cxnSp macro="">
      <xdr:nvCxnSpPr>
        <xdr:cNvPr id="64" name="直線コネクタ 63"/>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165100</xdr:rowOff>
    </xdr:from>
    <xdr:to>
      <xdr:col>7</xdr:col>
      <xdr:colOff>15875</xdr:colOff>
      <xdr:row>34</xdr:row>
      <xdr:rowOff>88900</xdr:rowOff>
    </xdr:to>
    <xdr:cxnSp macro="">
      <xdr:nvCxnSpPr>
        <xdr:cNvPr id="65" name="直線コネクタ 64"/>
        <xdr:cNvCxnSpPr/>
      </xdr:nvCxnSpPr>
      <xdr:spPr>
        <a:xfrm>
          <a:off x="3987800" y="5651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6"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67" name="フローチャート : 判断 66"/>
        <xdr:cNvSpPr/>
      </xdr:nvSpPr>
      <xdr:spPr>
        <a:xfrm>
          <a:off x="47752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165100</xdr:rowOff>
    </xdr:from>
    <xdr:to>
      <xdr:col>5</xdr:col>
      <xdr:colOff>549275</xdr:colOff>
      <xdr:row>33</xdr:row>
      <xdr:rowOff>69850</xdr:rowOff>
    </xdr:to>
    <xdr:cxnSp macro="">
      <xdr:nvCxnSpPr>
        <xdr:cNvPr id="68" name="直線コネクタ 67"/>
        <xdr:cNvCxnSpPr/>
      </xdr:nvCxnSpPr>
      <xdr:spPr>
        <a:xfrm flipV="1">
          <a:off x="3098800" y="565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76200</xdr:rowOff>
    </xdr:from>
    <xdr:to>
      <xdr:col>5</xdr:col>
      <xdr:colOff>600075</xdr:colOff>
      <xdr:row>35</xdr:row>
      <xdr:rowOff>6350</xdr:rowOff>
    </xdr:to>
    <xdr:sp macro="" textlink="">
      <xdr:nvSpPr>
        <xdr:cNvPr id="69" name="フローチャート : 判断 68"/>
        <xdr:cNvSpPr/>
      </xdr:nvSpPr>
      <xdr:spPr>
        <a:xfrm>
          <a:off x="3937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162577</xdr:rowOff>
    </xdr:from>
    <xdr:ext cx="736600" cy="259045"/>
    <xdr:sp macro="" textlink="">
      <xdr:nvSpPr>
        <xdr:cNvPr id="70" name="テキスト ボックス 69"/>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33</xdr:row>
      <xdr:rowOff>146050</xdr:rowOff>
    </xdr:to>
    <xdr:cxnSp macro="">
      <xdr:nvCxnSpPr>
        <xdr:cNvPr id="71" name="直線コネクタ 70"/>
        <xdr:cNvCxnSpPr/>
      </xdr:nvCxnSpPr>
      <xdr:spPr>
        <a:xfrm flipV="1">
          <a:off x="2209800" y="572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38100</xdr:rowOff>
    </xdr:from>
    <xdr:to>
      <xdr:col>4</xdr:col>
      <xdr:colOff>396875</xdr:colOff>
      <xdr:row>38</xdr:row>
      <xdr:rowOff>139700</xdr:rowOff>
    </xdr:to>
    <xdr:sp macro="" textlink="">
      <xdr:nvSpPr>
        <xdr:cNvPr id="72" name="フローチャート : 判断 71"/>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73" name="テキスト ボックス 72"/>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146050</xdr:rowOff>
    </xdr:from>
    <xdr:to>
      <xdr:col>3</xdr:col>
      <xdr:colOff>142875</xdr:colOff>
      <xdr:row>34</xdr:row>
      <xdr:rowOff>165100</xdr:rowOff>
    </xdr:to>
    <xdr:cxnSp macro="">
      <xdr:nvCxnSpPr>
        <xdr:cNvPr id="74" name="直線コネクタ 73"/>
        <xdr:cNvCxnSpPr/>
      </xdr:nvCxnSpPr>
      <xdr:spPr>
        <a:xfrm flipV="1">
          <a:off x="1320800" y="580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5" name="フローチャート : 判断 74"/>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6" name="テキスト ボックス 75"/>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77" name="フローチャート : 判断 76"/>
        <xdr:cNvSpPr/>
      </xdr:nvSpPr>
      <xdr:spPr>
        <a:xfrm>
          <a:off x="1270000" y="71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48277</xdr:rowOff>
    </xdr:from>
    <xdr:ext cx="762000" cy="259045"/>
    <xdr:sp macro="" textlink="">
      <xdr:nvSpPr>
        <xdr:cNvPr id="78" name="テキスト ボックス 77"/>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4" name="円/楕円 83"/>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118127</xdr:rowOff>
    </xdr:from>
    <xdr:ext cx="762000" cy="259045"/>
    <xdr:sp macro="" textlink="">
      <xdr:nvSpPr>
        <xdr:cNvPr id="85"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114300</xdr:rowOff>
    </xdr:from>
    <xdr:to>
      <xdr:col>5</xdr:col>
      <xdr:colOff>600075</xdr:colOff>
      <xdr:row>33</xdr:row>
      <xdr:rowOff>44450</xdr:rowOff>
    </xdr:to>
    <xdr:sp macro="" textlink="">
      <xdr:nvSpPr>
        <xdr:cNvPr id="86" name="円/楕円 85"/>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54627</xdr:rowOff>
    </xdr:from>
    <xdr:ext cx="736600" cy="259045"/>
    <xdr:sp macro="" textlink="">
      <xdr:nvSpPr>
        <xdr:cNvPr id="87" name="テキスト ボックス 86"/>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88" name="円/楕円 87"/>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89" name="テキスト ボックス 88"/>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95250</xdr:rowOff>
    </xdr:from>
    <xdr:to>
      <xdr:col>3</xdr:col>
      <xdr:colOff>193675</xdr:colOff>
      <xdr:row>34</xdr:row>
      <xdr:rowOff>25400</xdr:rowOff>
    </xdr:to>
    <xdr:sp macro="" textlink="">
      <xdr:nvSpPr>
        <xdr:cNvPr id="90" name="円/楕円 89"/>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35577</xdr:rowOff>
    </xdr:from>
    <xdr:ext cx="762000" cy="259045"/>
    <xdr:sp macro="" textlink="">
      <xdr:nvSpPr>
        <xdr:cNvPr id="91" name="テキスト ボックス 90"/>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114300</xdr:rowOff>
    </xdr:from>
    <xdr:to>
      <xdr:col>1</xdr:col>
      <xdr:colOff>676275</xdr:colOff>
      <xdr:row>35</xdr:row>
      <xdr:rowOff>44450</xdr:rowOff>
    </xdr:to>
    <xdr:sp macro="" textlink="">
      <xdr:nvSpPr>
        <xdr:cNvPr id="92" name="円/楕円 91"/>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54627</xdr:rowOff>
    </xdr:from>
    <xdr:ext cx="762000" cy="259045"/>
    <xdr:sp macro="" textlink="">
      <xdr:nvSpPr>
        <xdr:cNvPr id="93" name="テキスト ボックス 92"/>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・物件費に係る経常収支比率</a:t>
          </a:r>
          <a:r>
            <a:rPr lang="ja-JP" altLang="en-US" sz="1100" b="0" i="0" baseline="0">
              <a:solidFill>
                <a:schemeClr val="dk1"/>
              </a:solidFill>
              <a:effectLst/>
              <a:latin typeface="+mn-lt"/>
              <a:ea typeface="+mn-ea"/>
              <a:cs typeface="+mn-cs"/>
            </a:rPr>
            <a:t>は、類似団体平均と比較して高くなっており、今後も経費の</a:t>
          </a:r>
          <a:r>
            <a:rPr lang="ja-JP" altLang="ja-JP" sz="1100" b="0" i="0" baseline="0">
              <a:solidFill>
                <a:schemeClr val="dk1"/>
              </a:solidFill>
              <a:effectLst/>
              <a:latin typeface="+mn-lt"/>
              <a:ea typeface="+mn-ea"/>
              <a:cs typeface="+mn-cs"/>
            </a:rPr>
            <a:t>節減合理化等を図っていく。</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127000</xdr:rowOff>
    </xdr:from>
    <xdr:to>
      <xdr:col>24</xdr:col>
      <xdr:colOff>22225</xdr:colOff>
      <xdr:row>20</xdr:row>
      <xdr:rowOff>127000</xdr:rowOff>
    </xdr:to>
    <xdr:cxnSp macro="">
      <xdr:nvCxnSpPr>
        <xdr:cNvPr id="119" name="直線コネクタ 118"/>
        <xdr:cNvCxnSpPr/>
      </xdr:nvCxnSpPr>
      <xdr:spPr>
        <a:xfrm flipV="1">
          <a:off x="16510000" y="25273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20"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21" name="直線コネクタ 120"/>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41927</xdr:rowOff>
    </xdr:from>
    <xdr:ext cx="762000" cy="259045"/>
    <xdr:sp macro="" textlink="">
      <xdr:nvSpPr>
        <xdr:cNvPr id="122"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619125</xdr:colOff>
      <xdr:row>14</xdr:row>
      <xdr:rowOff>127000</xdr:rowOff>
    </xdr:from>
    <xdr:to>
      <xdr:col>24</xdr:col>
      <xdr:colOff>111125</xdr:colOff>
      <xdr:row>14</xdr:row>
      <xdr:rowOff>127000</xdr:rowOff>
    </xdr:to>
    <xdr:cxnSp macro="">
      <xdr:nvCxnSpPr>
        <xdr:cNvPr id="123" name="直線コネクタ 122"/>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31750</xdr:rowOff>
    </xdr:from>
    <xdr:to>
      <xdr:col>24</xdr:col>
      <xdr:colOff>22225</xdr:colOff>
      <xdr:row>20</xdr:row>
      <xdr:rowOff>127000</xdr:rowOff>
    </xdr:to>
    <xdr:cxnSp macro="">
      <xdr:nvCxnSpPr>
        <xdr:cNvPr id="124" name="直線コネクタ 123"/>
        <xdr:cNvCxnSpPr/>
      </xdr:nvCxnSpPr>
      <xdr:spPr>
        <a:xfrm>
          <a:off x="15671800" y="29464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5"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6" name="フローチャート :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146050</xdr:rowOff>
    </xdr:from>
    <xdr:to>
      <xdr:col>22</xdr:col>
      <xdr:colOff>555625</xdr:colOff>
      <xdr:row>17</xdr:row>
      <xdr:rowOff>31750</xdr:rowOff>
    </xdr:to>
    <xdr:cxnSp macro="">
      <xdr:nvCxnSpPr>
        <xdr:cNvPr id="127" name="直線コネクタ 126"/>
        <xdr:cNvCxnSpPr/>
      </xdr:nvCxnSpPr>
      <xdr:spPr>
        <a:xfrm>
          <a:off x="14782800" y="271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19050</xdr:rowOff>
    </xdr:from>
    <xdr:to>
      <xdr:col>22</xdr:col>
      <xdr:colOff>606425</xdr:colOff>
      <xdr:row>15</xdr:row>
      <xdr:rowOff>120650</xdr:rowOff>
    </xdr:to>
    <xdr:sp macro="" textlink="">
      <xdr:nvSpPr>
        <xdr:cNvPr id="128" name="フローチャート : 判断 127"/>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130827</xdr:rowOff>
    </xdr:from>
    <xdr:ext cx="736600" cy="259045"/>
    <xdr:sp macro="" textlink="">
      <xdr:nvSpPr>
        <xdr:cNvPr id="129" name="テキスト ボックス 12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146050</xdr:rowOff>
    </xdr:from>
    <xdr:to>
      <xdr:col>21</xdr:col>
      <xdr:colOff>352425</xdr:colOff>
      <xdr:row>16</xdr:row>
      <xdr:rowOff>50800</xdr:rowOff>
    </xdr:to>
    <xdr:cxnSp macro="">
      <xdr:nvCxnSpPr>
        <xdr:cNvPr id="130" name="直線コネクタ 129"/>
        <xdr:cNvCxnSpPr/>
      </xdr:nvCxnSpPr>
      <xdr:spPr>
        <a:xfrm flipV="1">
          <a:off x="13893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114300</xdr:rowOff>
    </xdr:from>
    <xdr:to>
      <xdr:col>21</xdr:col>
      <xdr:colOff>403225</xdr:colOff>
      <xdr:row>15</xdr:row>
      <xdr:rowOff>44450</xdr:rowOff>
    </xdr:to>
    <xdr:sp macro="" textlink="">
      <xdr:nvSpPr>
        <xdr:cNvPr id="131" name="フローチャート : 判断 130"/>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54627</xdr:rowOff>
    </xdr:from>
    <xdr:ext cx="762000" cy="259045"/>
    <xdr:sp macro="" textlink="">
      <xdr:nvSpPr>
        <xdr:cNvPr id="132" name="テキスト ボックス 131"/>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50800</xdr:rowOff>
    </xdr:from>
    <xdr:to>
      <xdr:col>20</xdr:col>
      <xdr:colOff>149225</xdr:colOff>
      <xdr:row>17</xdr:row>
      <xdr:rowOff>31750</xdr:rowOff>
    </xdr:to>
    <xdr:cxnSp macro="">
      <xdr:nvCxnSpPr>
        <xdr:cNvPr id="133" name="直線コネクタ 132"/>
        <xdr:cNvCxnSpPr/>
      </xdr:nvCxnSpPr>
      <xdr:spPr>
        <a:xfrm flipV="1">
          <a:off x="13004800" y="279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133350</xdr:rowOff>
    </xdr:from>
    <xdr:to>
      <xdr:col>20</xdr:col>
      <xdr:colOff>200025</xdr:colOff>
      <xdr:row>14</xdr:row>
      <xdr:rowOff>63500</xdr:rowOff>
    </xdr:to>
    <xdr:sp macro="" textlink="">
      <xdr:nvSpPr>
        <xdr:cNvPr id="134" name="フローチャート : 判断 133"/>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73677</xdr:rowOff>
    </xdr:from>
    <xdr:ext cx="762000" cy="259045"/>
    <xdr:sp macro="" textlink="">
      <xdr:nvSpPr>
        <xdr:cNvPr id="135" name="テキスト ボックス 13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133350</xdr:rowOff>
    </xdr:from>
    <xdr:to>
      <xdr:col>18</xdr:col>
      <xdr:colOff>682625</xdr:colOff>
      <xdr:row>14</xdr:row>
      <xdr:rowOff>63500</xdr:rowOff>
    </xdr:to>
    <xdr:sp macro="" textlink="">
      <xdr:nvSpPr>
        <xdr:cNvPr id="136" name="フローチャート : 判断 135"/>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73677</xdr:rowOff>
    </xdr:from>
    <xdr:ext cx="762000" cy="259045"/>
    <xdr:sp macro="" textlink="">
      <xdr:nvSpPr>
        <xdr:cNvPr id="137" name="テキスト ボックス 136"/>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76200</xdr:rowOff>
    </xdr:from>
    <xdr:to>
      <xdr:col>24</xdr:col>
      <xdr:colOff>73025</xdr:colOff>
      <xdr:row>21</xdr:row>
      <xdr:rowOff>6350</xdr:rowOff>
    </xdr:to>
    <xdr:sp macro="" textlink="">
      <xdr:nvSpPr>
        <xdr:cNvPr id="143" name="円/楕円 142"/>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156227</xdr:rowOff>
    </xdr:from>
    <xdr:ext cx="762000" cy="259045"/>
    <xdr:sp macro="" textlink="">
      <xdr:nvSpPr>
        <xdr:cNvPr id="144"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152400</xdr:rowOff>
    </xdr:from>
    <xdr:to>
      <xdr:col>22</xdr:col>
      <xdr:colOff>606425</xdr:colOff>
      <xdr:row>17</xdr:row>
      <xdr:rowOff>82550</xdr:rowOff>
    </xdr:to>
    <xdr:sp macro="" textlink="">
      <xdr:nvSpPr>
        <xdr:cNvPr id="145" name="円/楕円 144"/>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67327</xdr:rowOff>
    </xdr:from>
    <xdr:ext cx="736600" cy="259045"/>
    <xdr:sp macro="" textlink="">
      <xdr:nvSpPr>
        <xdr:cNvPr id="146" name="テキスト ボックス 145"/>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95250</xdr:rowOff>
    </xdr:from>
    <xdr:to>
      <xdr:col>21</xdr:col>
      <xdr:colOff>403225</xdr:colOff>
      <xdr:row>16</xdr:row>
      <xdr:rowOff>25400</xdr:rowOff>
    </xdr:to>
    <xdr:sp macro="" textlink="">
      <xdr:nvSpPr>
        <xdr:cNvPr id="147" name="円/楕円 146"/>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10177</xdr:rowOff>
    </xdr:from>
    <xdr:ext cx="762000" cy="259045"/>
    <xdr:sp macro="" textlink="">
      <xdr:nvSpPr>
        <xdr:cNvPr id="148" name="テキスト ボックス 147"/>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0</xdr:rowOff>
    </xdr:from>
    <xdr:to>
      <xdr:col>20</xdr:col>
      <xdr:colOff>200025</xdr:colOff>
      <xdr:row>16</xdr:row>
      <xdr:rowOff>101600</xdr:rowOff>
    </xdr:to>
    <xdr:sp macro="" textlink="">
      <xdr:nvSpPr>
        <xdr:cNvPr id="149" name="円/楕円 148"/>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86377</xdr:rowOff>
    </xdr:from>
    <xdr:ext cx="762000" cy="259045"/>
    <xdr:sp macro="" textlink="">
      <xdr:nvSpPr>
        <xdr:cNvPr id="150" name="テキスト ボックス 14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152400</xdr:rowOff>
    </xdr:from>
    <xdr:to>
      <xdr:col>18</xdr:col>
      <xdr:colOff>682625</xdr:colOff>
      <xdr:row>17</xdr:row>
      <xdr:rowOff>82550</xdr:rowOff>
    </xdr:to>
    <xdr:sp macro="" textlink="">
      <xdr:nvSpPr>
        <xdr:cNvPr id="151" name="円/楕円 150"/>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67327</xdr:rowOff>
    </xdr:from>
    <xdr:ext cx="762000" cy="259045"/>
    <xdr:sp macro="" textlink="">
      <xdr:nvSpPr>
        <xdr:cNvPr id="152" name="テキスト ボックス 151"/>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年度以降、町村の福祉事務所設置が進んだ結果、生活保護費が年々減少し、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年度以降一定水準で推移してきたが、</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年度は児童措置費の増などにより上昇傾向に転じ</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類似団体平均と比較すると、扶助費に係る経常収支比率は低くなっている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5" name="直線コネクタ 164"/>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99077</xdr:rowOff>
    </xdr:from>
    <xdr:ext cx="762000" cy="259045"/>
    <xdr:sp macro="" textlink="">
      <xdr:nvSpPr>
        <xdr:cNvPr id="166" name="テキスト ボックス 165"/>
        <xdr:cNvSpPr txBox="1"/>
      </xdr:nvSpPr>
      <xdr:spPr>
        <a:xfrm>
          <a:off x="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7" name="直線コネクタ 166"/>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8" name="テキスト ボックス 167"/>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69" name="直線コネクタ 168"/>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41927</xdr:rowOff>
    </xdr:from>
    <xdr:ext cx="762000" cy="259045"/>
    <xdr:sp macro="" textlink="">
      <xdr:nvSpPr>
        <xdr:cNvPr id="170" name="テキスト ボックス 169"/>
        <xdr:cNvSpPr txBox="1"/>
      </xdr:nvSpPr>
      <xdr:spPr>
        <a:xfrm>
          <a:off x="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3" name="直線コネクタ 172"/>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156227</xdr:rowOff>
    </xdr:from>
    <xdr:ext cx="762000" cy="259045"/>
    <xdr:sp macro="" textlink="">
      <xdr:nvSpPr>
        <xdr:cNvPr id="174" name="テキスト ボックス 173"/>
        <xdr:cNvSpPr txBox="1"/>
      </xdr:nvSpPr>
      <xdr:spPr>
        <a:xfrm>
          <a:off x="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5" name="直線コネクタ 174"/>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6" name="テキスト ボックス 175"/>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7" name="直線コネクタ 176"/>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99077</xdr:rowOff>
    </xdr:from>
    <xdr:ext cx="762000" cy="259045"/>
    <xdr:sp macro="" textlink="">
      <xdr:nvSpPr>
        <xdr:cNvPr id="178" name="テキスト ボックス 177"/>
        <xdr:cNvSpPr txBox="1"/>
      </xdr:nvSpPr>
      <xdr:spPr>
        <a:xfrm>
          <a:off x="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50800</xdr:rowOff>
    </xdr:to>
    <xdr:cxnSp macro="">
      <xdr:nvCxnSpPr>
        <xdr:cNvPr id="182" name="直線コネクタ 181"/>
        <xdr:cNvCxnSpPr/>
      </xdr:nvCxnSpPr>
      <xdr:spPr>
        <a:xfrm flipV="1">
          <a:off x="4826000" y="9175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3"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4" name="直線コネクタ 183"/>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5"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6" name="直線コネクタ 185"/>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88900</xdr:rowOff>
    </xdr:to>
    <xdr:cxnSp macro="">
      <xdr:nvCxnSpPr>
        <xdr:cNvPr id="187" name="直線コネクタ 186"/>
        <xdr:cNvCxnSpPr/>
      </xdr:nvCxnSpPr>
      <xdr:spPr>
        <a:xfrm>
          <a:off x="3987800" y="9080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9" name="フローチャート : 判断 18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52</xdr:row>
      <xdr:rowOff>165100</xdr:rowOff>
    </xdr:to>
    <xdr:cxnSp macro="">
      <xdr:nvCxnSpPr>
        <xdr:cNvPr id="190" name="直線コネクタ 189"/>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1" name="フローチャート : 判断 190"/>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192" name="テキスト ボックス 191"/>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93" name="直線コネクタ 192"/>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4" name="フローチャート : 判断 193"/>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5" name="テキスト ボックス 194"/>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88900</xdr:rowOff>
    </xdr:to>
    <xdr:cxnSp macro="">
      <xdr:nvCxnSpPr>
        <xdr:cNvPr id="196" name="直線コネクタ 195"/>
        <xdr:cNvCxnSpPr/>
      </xdr:nvCxnSpPr>
      <xdr:spPr>
        <a:xfrm flipV="1">
          <a:off x="1320800" y="9080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7" name="フローチャート : 判断 19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98" name="テキスト ボックス 19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199" name="フローチャート : 判断 198"/>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00" name="テキスト ボックス 199"/>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6" name="円/楕円 205"/>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118127</xdr:rowOff>
    </xdr:from>
    <xdr:ext cx="762000" cy="259045"/>
    <xdr:sp macro="" textlink="">
      <xdr:nvSpPr>
        <xdr:cNvPr id="207" name="扶助費該当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8" name="円/楕円 207"/>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9" name="テキスト ボックス 208"/>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0" name="円/楕円 209"/>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1" name="テキスト ボックス 210"/>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2" name="円/楕円 211"/>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3" name="テキスト ボックス 212"/>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4" name="円/楕円 213"/>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5" name="テキスト ボックス 214"/>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9" name="正方形/長方形 21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20" name="正方形/長方形 21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2" name="正方形/長方形 22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4" name="テキスト ボックス 22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維持補修費について教育施設営繕に係る経費の減額等により、総じて比率が減少しているものである。鳥取県公共施設等総合管理計画により計画的な修繕・改修を実施し、建築物の長寿命化を実現することとで、経費節減を図っていく。</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7" name="テキスト ボックス 22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9" name="テキスト ボックス 228"/>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32" name="直線コネクタ 231"/>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33" name="テキスト ボックス 232"/>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127000</xdr:rowOff>
    </xdr:to>
    <xdr:cxnSp macro="">
      <xdr:nvCxnSpPr>
        <xdr:cNvPr id="237" name="直線コネクタ 236"/>
        <xdr:cNvCxnSpPr/>
      </xdr:nvCxnSpPr>
      <xdr:spPr>
        <a:xfrm flipV="1">
          <a:off x="16510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619125</xdr:colOff>
      <xdr:row>60</xdr:row>
      <xdr:rowOff>127000</xdr:rowOff>
    </xdr:from>
    <xdr:to>
      <xdr:col>24</xdr:col>
      <xdr:colOff>111125</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40"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41" name="直線コネクタ 240"/>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69850</xdr:rowOff>
    </xdr:from>
    <xdr:to>
      <xdr:col>24</xdr:col>
      <xdr:colOff>22225</xdr:colOff>
      <xdr:row>60</xdr:row>
      <xdr:rowOff>12700</xdr:rowOff>
    </xdr:to>
    <xdr:cxnSp macro="">
      <xdr:nvCxnSpPr>
        <xdr:cNvPr id="242" name="直線コネクタ 241"/>
        <xdr:cNvCxnSpPr/>
      </xdr:nvCxnSpPr>
      <xdr:spPr>
        <a:xfrm flipV="1">
          <a:off x="15671800" y="91567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162577</xdr:rowOff>
    </xdr:from>
    <xdr:ext cx="762000" cy="259045"/>
    <xdr:sp macro="" textlink="">
      <xdr:nvSpPr>
        <xdr:cNvPr id="243"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19050</xdr:rowOff>
    </xdr:from>
    <xdr:to>
      <xdr:col>24</xdr:col>
      <xdr:colOff>73025</xdr:colOff>
      <xdr:row>58</xdr:row>
      <xdr:rowOff>120650</xdr:rowOff>
    </xdr:to>
    <xdr:sp macro="" textlink="">
      <xdr:nvSpPr>
        <xdr:cNvPr id="244" name="フローチャート : 判断 243"/>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12700</xdr:rowOff>
    </xdr:from>
    <xdr:to>
      <xdr:col>22</xdr:col>
      <xdr:colOff>555625</xdr:colOff>
      <xdr:row>60</xdr:row>
      <xdr:rowOff>69850</xdr:rowOff>
    </xdr:to>
    <xdr:cxnSp macro="">
      <xdr:nvCxnSpPr>
        <xdr:cNvPr id="245" name="直線コネクタ 244"/>
        <xdr:cNvCxnSpPr/>
      </xdr:nvCxnSpPr>
      <xdr:spPr>
        <a:xfrm flipV="1">
          <a:off x="14782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6" name="フローチャート : 判断 245"/>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47" name="テキスト ボックス 246"/>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127000</xdr:rowOff>
    </xdr:from>
    <xdr:to>
      <xdr:col>21</xdr:col>
      <xdr:colOff>352425</xdr:colOff>
      <xdr:row>60</xdr:row>
      <xdr:rowOff>69850</xdr:rowOff>
    </xdr:to>
    <xdr:cxnSp macro="">
      <xdr:nvCxnSpPr>
        <xdr:cNvPr id="248" name="直線コネクタ 247"/>
        <xdr:cNvCxnSpPr/>
      </xdr:nvCxnSpPr>
      <xdr:spPr>
        <a:xfrm>
          <a:off x="13893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133350</xdr:rowOff>
    </xdr:from>
    <xdr:to>
      <xdr:col>21</xdr:col>
      <xdr:colOff>403225</xdr:colOff>
      <xdr:row>58</xdr:row>
      <xdr:rowOff>63500</xdr:rowOff>
    </xdr:to>
    <xdr:sp macro="" textlink="">
      <xdr:nvSpPr>
        <xdr:cNvPr id="249" name="フローチャート : 判断 248"/>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73677</xdr:rowOff>
    </xdr:from>
    <xdr:ext cx="762000" cy="259045"/>
    <xdr:sp macro="" textlink="">
      <xdr:nvSpPr>
        <xdr:cNvPr id="250" name="テキスト ボックス 249"/>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127000</xdr:rowOff>
    </xdr:from>
    <xdr:to>
      <xdr:col>20</xdr:col>
      <xdr:colOff>149225</xdr:colOff>
      <xdr:row>61</xdr:row>
      <xdr:rowOff>69850</xdr:rowOff>
    </xdr:to>
    <xdr:cxnSp macro="">
      <xdr:nvCxnSpPr>
        <xdr:cNvPr id="251" name="直線コネクタ 250"/>
        <xdr:cNvCxnSpPr/>
      </xdr:nvCxnSpPr>
      <xdr:spPr>
        <a:xfrm flipV="1">
          <a:off x="13004800" y="102425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2" name="フローチャート : 判断 251"/>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3" name="テキスト ボックス 25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4" name="フローチャート : 判断 25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55" name="テキスト ボックス 25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53</xdr:row>
      <xdr:rowOff>19050</xdr:rowOff>
    </xdr:from>
    <xdr:to>
      <xdr:col>24</xdr:col>
      <xdr:colOff>73025</xdr:colOff>
      <xdr:row>53</xdr:row>
      <xdr:rowOff>120650</xdr:rowOff>
    </xdr:to>
    <xdr:sp macro="" textlink="">
      <xdr:nvSpPr>
        <xdr:cNvPr id="261" name="円/楕円 260"/>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99077</xdr:rowOff>
    </xdr:from>
    <xdr:ext cx="762000" cy="259045"/>
    <xdr:sp macro="" textlink="">
      <xdr:nvSpPr>
        <xdr:cNvPr id="262"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133350</xdr:rowOff>
    </xdr:from>
    <xdr:to>
      <xdr:col>22</xdr:col>
      <xdr:colOff>606425</xdr:colOff>
      <xdr:row>60</xdr:row>
      <xdr:rowOff>63500</xdr:rowOff>
    </xdr:to>
    <xdr:sp macro="" textlink="">
      <xdr:nvSpPr>
        <xdr:cNvPr id="263" name="円/楕円 262"/>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48277</xdr:rowOff>
    </xdr:from>
    <xdr:ext cx="736600" cy="259045"/>
    <xdr:sp macro="" textlink="">
      <xdr:nvSpPr>
        <xdr:cNvPr id="264" name="テキスト ボックス 263"/>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19050</xdr:rowOff>
    </xdr:from>
    <xdr:to>
      <xdr:col>21</xdr:col>
      <xdr:colOff>403225</xdr:colOff>
      <xdr:row>60</xdr:row>
      <xdr:rowOff>120650</xdr:rowOff>
    </xdr:to>
    <xdr:sp macro="" textlink="">
      <xdr:nvSpPr>
        <xdr:cNvPr id="265" name="円/楕円 264"/>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105427</xdr:rowOff>
    </xdr:from>
    <xdr:ext cx="762000" cy="259045"/>
    <xdr:sp macro="" textlink="">
      <xdr:nvSpPr>
        <xdr:cNvPr id="266" name="テキスト ボックス 265"/>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76200</xdr:rowOff>
    </xdr:from>
    <xdr:to>
      <xdr:col>20</xdr:col>
      <xdr:colOff>200025</xdr:colOff>
      <xdr:row>60</xdr:row>
      <xdr:rowOff>6350</xdr:rowOff>
    </xdr:to>
    <xdr:sp macro="" textlink="">
      <xdr:nvSpPr>
        <xdr:cNvPr id="267" name="円/楕円 266"/>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162577</xdr:rowOff>
    </xdr:from>
    <xdr:ext cx="762000" cy="259045"/>
    <xdr:sp macro="" textlink="">
      <xdr:nvSpPr>
        <xdr:cNvPr id="268" name="テキスト ボックス 267"/>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61</xdr:row>
      <xdr:rowOff>19050</xdr:rowOff>
    </xdr:from>
    <xdr:to>
      <xdr:col>18</xdr:col>
      <xdr:colOff>682625</xdr:colOff>
      <xdr:row>61</xdr:row>
      <xdr:rowOff>120650</xdr:rowOff>
    </xdr:to>
    <xdr:sp macro="" textlink="">
      <xdr:nvSpPr>
        <xdr:cNvPr id="269" name="円/楕円 268"/>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105427</xdr:rowOff>
    </xdr:from>
    <xdr:ext cx="762000" cy="259045"/>
    <xdr:sp macro="" textlink="">
      <xdr:nvSpPr>
        <xdr:cNvPr id="270" name="テキスト ボックス 269"/>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・補助費等に係る経常収支比率は、類似団体平均と比較して低くなっているが、</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年度に引き続き前年度と比較し増加している。これは、介護給付費等負担金等の社会保障関係経費等の増加によるものであり、今後もこの傾向は続くことが見込まれる。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・今後も必要な事業には積極的に取り組む一方で、真に必要な事業を精査するなど経費の節減合理化を図る等の徹底的な見直しを実施していく。</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53522</xdr:rowOff>
    </xdr:from>
    <xdr:to>
      <xdr:col>24</xdr:col>
      <xdr:colOff>22225</xdr:colOff>
      <xdr:row>41</xdr:row>
      <xdr:rowOff>135165</xdr:rowOff>
    </xdr:to>
    <xdr:cxnSp macro="">
      <xdr:nvCxnSpPr>
        <xdr:cNvPr id="298" name="直線コネクタ 297"/>
        <xdr:cNvCxnSpPr/>
      </xdr:nvCxnSpPr>
      <xdr:spPr>
        <a:xfrm flipV="1">
          <a:off x="16510000" y="57113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107242</xdr:rowOff>
    </xdr:from>
    <xdr:ext cx="762000" cy="259045"/>
    <xdr:sp macro="" textlink="">
      <xdr:nvSpPr>
        <xdr:cNvPr id="299"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619125</xdr:colOff>
      <xdr:row>41</xdr:row>
      <xdr:rowOff>135165</xdr:rowOff>
    </xdr:from>
    <xdr:to>
      <xdr:col>24</xdr:col>
      <xdr:colOff>111125</xdr:colOff>
      <xdr:row>41</xdr:row>
      <xdr:rowOff>135165</xdr:rowOff>
    </xdr:to>
    <xdr:cxnSp macro="">
      <xdr:nvCxnSpPr>
        <xdr:cNvPr id="300" name="直線コネクタ 299"/>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139899</xdr:rowOff>
    </xdr:from>
    <xdr:ext cx="762000" cy="259045"/>
    <xdr:sp macro="" textlink="">
      <xdr:nvSpPr>
        <xdr:cNvPr id="301" name="補助費等最大値テキスト"/>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23</xdr:col>
      <xdr:colOff>619125</xdr:colOff>
      <xdr:row>33</xdr:row>
      <xdr:rowOff>53522</xdr:rowOff>
    </xdr:from>
    <xdr:to>
      <xdr:col>24</xdr:col>
      <xdr:colOff>111125</xdr:colOff>
      <xdr:row>33</xdr:row>
      <xdr:rowOff>53522</xdr:rowOff>
    </xdr:to>
    <xdr:cxnSp macro="">
      <xdr:nvCxnSpPr>
        <xdr:cNvPr id="302" name="直線コネクタ 301"/>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151493</xdr:rowOff>
    </xdr:from>
    <xdr:to>
      <xdr:col>24</xdr:col>
      <xdr:colOff>22225</xdr:colOff>
      <xdr:row>36</xdr:row>
      <xdr:rowOff>110672</xdr:rowOff>
    </xdr:to>
    <xdr:cxnSp macro="">
      <xdr:nvCxnSpPr>
        <xdr:cNvPr id="303" name="直線コネクタ 302"/>
        <xdr:cNvCxnSpPr/>
      </xdr:nvCxnSpPr>
      <xdr:spPr>
        <a:xfrm>
          <a:off x="15671800" y="61522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129920</xdr:rowOff>
    </xdr:from>
    <xdr:ext cx="762000" cy="259045"/>
    <xdr:sp macro="" textlink="">
      <xdr:nvSpPr>
        <xdr:cNvPr id="304" name="補助費等平均値テキスト"/>
        <xdr:cNvSpPr txBox="1"/>
      </xdr:nvSpPr>
      <xdr:spPr>
        <a:xfrm>
          <a:off x="16598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157843</xdr:rowOff>
    </xdr:from>
    <xdr:to>
      <xdr:col>24</xdr:col>
      <xdr:colOff>73025</xdr:colOff>
      <xdr:row>37</xdr:row>
      <xdr:rowOff>87993</xdr:rowOff>
    </xdr:to>
    <xdr:sp macro="" textlink="">
      <xdr:nvSpPr>
        <xdr:cNvPr id="305" name="フローチャート : 判断 304"/>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53522</xdr:rowOff>
    </xdr:from>
    <xdr:to>
      <xdr:col>22</xdr:col>
      <xdr:colOff>555625</xdr:colOff>
      <xdr:row>35</xdr:row>
      <xdr:rowOff>151493</xdr:rowOff>
    </xdr:to>
    <xdr:cxnSp macro="">
      <xdr:nvCxnSpPr>
        <xdr:cNvPr id="306" name="直線コネクタ 305"/>
        <xdr:cNvCxnSpPr/>
      </xdr:nvCxnSpPr>
      <xdr:spPr>
        <a:xfrm>
          <a:off x="14782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92528</xdr:rowOff>
    </xdr:from>
    <xdr:to>
      <xdr:col>22</xdr:col>
      <xdr:colOff>606425</xdr:colOff>
      <xdr:row>37</xdr:row>
      <xdr:rowOff>22678</xdr:rowOff>
    </xdr:to>
    <xdr:sp macro="" textlink="">
      <xdr:nvSpPr>
        <xdr:cNvPr id="307" name="フローチャート : 判断 306"/>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7455</xdr:rowOff>
    </xdr:from>
    <xdr:ext cx="736600" cy="259045"/>
    <xdr:sp macro="" textlink="">
      <xdr:nvSpPr>
        <xdr:cNvPr id="308" name="テキスト ボックス 307"/>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53522</xdr:rowOff>
    </xdr:from>
    <xdr:to>
      <xdr:col>21</xdr:col>
      <xdr:colOff>352425</xdr:colOff>
      <xdr:row>35</xdr:row>
      <xdr:rowOff>86178</xdr:rowOff>
    </xdr:to>
    <xdr:cxnSp macro="">
      <xdr:nvCxnSpPr>
        <xdr:cNvPr id="309" name="直線コネクタ 308"/>
        <xdr:cNvCxnSpPr/>
      </xdr:nvCxnSpPr>
      <xdr:spPr>
        <a:xfrm flipV="1">
          <a:off x="13893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125186</xdr:rowOff>
    </xdr:from>
    <xdr:to>
      <xdr:col>21</xdr:col>
      <xdr:colOff>403225</xdr:colOff>
      <xdr:row>37</xdr:row>
      <xdr:rowOff>55336</xdr:rowOff>
    </xdr:to>
    <xdr:sp macro="" textlink="">
      <xdr:nvSpPr>
        <xdr:cNvPr id="310" name="フローチャート : 判断 309"/>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40113</xdr:rowOff>
    </xdr:from>
    <xdr:ext cx="762000" cy="259045"/>
    <xdr:sp macro="" textlink="">
      <xdr:nvSpPr>
        <xdr:cNvPr id="311" name="テキスト ボックス 310"/>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53522</xdr:rowOff>
    </xdr:from>
    <xdr:to>
      <xdr:col>20</xdr:col>
      <xdr:colOff>149225</xdr:colOff>
      <xdr:row>35</xdr:row>
      <xdr:rowOff>86178</xdr:rowOff>
    </xdr:to>
    <xdr:cxnSp macro="">
      <xdr:nvCxnSpPr>
        <xdr:cNvPr id="312" name="直線コネクタ 311"/>
        <xdr:cNvCxnSpPr/>
      </xdr:nvCxnSpPr>
      <xdr:spPr>
        <a:xfrm>
          <a:off x="13004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37</xdr:row>
      <xdr:rowOff>35378</xdr:rowOff>
    </xdr:from>
    <xdr:to>
      <xdr:col>20</xdr:col>
      <xdr:colOff>200025</xdr:colOff>
      <xdr:row>37</xdr:row>
      <xdr:rowOff>136978</xdr:rowOff>
    </xdr:to>
    <xdr:sp macro="" textlink="">
      <xdr:nvSpPr>
        <xdr:cNvPr id="313" name="フローチャート : 判断 312"/>
        <xdr:cNvSpPr/>
      </xdr:nvSpPr>
      <xdr:spPr>
        <a:xfrm>
          <a:off x="13843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121755</xdr:rowOff>
    </xdr:from>
    <xdr:ext cx="762000" cy="259045"/>
    <xdr:sp macro="" textlink="">
      <xdr:nvSpPr>
        <xdr:cNvPr id="314" name="テキスト ボックス 313"/>
        <xdr:cNvSpPr txBox="1"/>
      </xdr:nvSpPr>
      <xdr:spPr>
        <a:xfrm>
          <a:off x="13512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2722</xdr:rowOff>
    </xdr:from>
    <xdr:to>
      <xdr:col>18</xdr:col>
      <xdr:colOff>682625</xdr:colOff>
      <xdr:row>37</xdr:row>
      <xdr:rowOff>104322</xdr:rowOff>
    </xdr:to>
    <xdr:sp macro="" textlink="">
      <xdr:nvSpPr>
        <xdr:cNvPr id="315" name="フローチャート : 判断 314"/>
        <xdr:cNvSpPr/>
      </xdr:nvSpPr>
      <xdr:spPr>
        <a:xfrm>
          <a:off x="12954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89099</xdr:rowOff>
    </xdr:from>
    <xdr:ext cx="762000" cy="259045"/>
    <xdr:sp macro="" textlink="">
      <xdr:nvSpPr>
        <xdr:cNvPr id="316" name="テキスト ボックス 315"/>
        <xdr:cNvSpPr txBox="1"/>
      </xdr:nvSpPr>
      <xdr:spPr>
        <a:xfrm>
          <a:off x="12623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59872</xdr:rowOff>
    </xdr:from>
    <xdr:to>
      <xdr:col>24</xdr:col>
      <xdr:colOff>73025</xdr:colOff>
      <xdr:row>36</xdr:row>
      <xdr:rowOff>161472</xdr:rowOff>
    </xdr:to>
    <xdr:sp macro="" textlink="">
      <xdr:nvSpPr>
        <xdr:cNvPr id="322" name="円/楕円 321"/>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76399</xdr:rowOff>
    </xdr:from>
    <xdr:ext cx="762000" cy="259045"/>
    <xdr:sp macro="" textlink="">
      <xdr:nvSpPr>
        <xdr:cNvPr id="323" name="補助費等該当値テキスト"/>
        <xdr:cNvSpPr txBox="1"/>
      </xdr:nvSpPr>
      <xdr:spPr>
        <a:xfrm>
          <a:off x="16598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100693</xdr:rowOff>
    </xdr:from>
    <xdr:to>
      <xdr:col>22</xdr:col>
      <xdr:colOff>606425</xdr:colOff>
      <xdr:row>36</xdr:row>
      <xdr:rowOff>30843</xdr:rowOff>
    </xdr:to>
    <xdr:sp macro="" textlink="">
      <xdr:nvSpPr>
        <xdr:cNvPr id="324" name="円/楕円 323"/>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41020</xdr:rowOff>
    </xdr:from>
    <xdr:ext cx="736600" cy="259045"/>
    <xdr:sp macro="" textlink="">
      <xdr:nvSpPr>
        <xdr:cNvPr id="325" name="テキスト ボックス 324"/>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2722</xdr:rowOff>
    </xdr:from>
    <xdr:to>
      <xdr:col>21</xdr:col>
      <xdr:colOff>403225</xdr:colOff>
      <xdr:row>35</xdr:row>
      <xdr:rowOff>104322</xdr:rowOff>
    </xdr:to>
    <xdr:sp macro="" textlink="">
      <xdr:nvSpPr>
        <xdr:cNvPr id="326" name="円/楕円 325"/>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114499</xdr:rowOff>
    </xdr:from>
    <xdr:ext cx="762000" cy="259045"/>
    <xdr:sp macro="" textlink="">
      <xdr:nvSpPr>
        <xdr:cNvPr id="327" name="テキスト ボックス 326"/>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35378</xdr:rowOff>
    </xdr:from>
    <xdr:to>
      <xdr:col>20</xdr:col>
      <xdr:colOff>200025</xdr:colOff>
      <xdr:row>35</xdr:row>
      <xdr:rowOff>136978</xdr:rowOff>
    </xdr:to>
    <xdr:sp macro="" textlink="">
      <xdr:nvSpPr>
        <xdr:cNvPr id="328" name="円/楕円 327"/>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147155</xdr:rowOff>
    </xdr:from>
    <xdr:ext cx="762000" cy="259045"/>
    <xdr:sp macro="" textlink="">
      <xdr:nvSpPr>
        <xdr:cNvPr id="329" name="テキスト ボックス 328"/>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2722</xdr:rowOff>
    </xdr:from>
    <xdr:to>
      <xdr:col>18</xdr:col>
      <xdr:colOff>682625</xdr:colOff>
      <xdr:row>35</xdr:row>
      <xdr:rowOff>104322</xdr:rowOff>
    </xdr:to>
    <xdr:sp macro="" textlink="">
      <xdr:nvSpPr>
        <xdr:cNvPr id="330" name="円/楕円 329"/>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114499</xdr:rowOff>
    </xdr:from>
    <xdr:ext cx="762000" cy="259045"/>
    <xdr:sp macro="" textlink="">
      <xdr:nvSpPr>
        <xdr:cNvPr id="331" name="テキスト ボックス 330"/>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過年度の起債に係る公債費が年々増加しており、公債費の率が上昇している。</a:t>
          </a:r>
          <a:endParaRPr lang="ja-JP" altLang="ja-JP" sz="1400">
            <a:effectLst/>
          </a:endParaRPr>
        </a:p>
        <a:p>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県債の新規発行の抑制（</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691</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539</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515</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496</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477</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454</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499</a:t>
          </a:r>
          <a:r>
            <a:rPr lang="ja-JP" altLang="ja-JP" sz="1100">
              <a:solidFill>
                <a:schemeClr val="dk1"/>
              </a:solidFill>
              <a:effectLst/>
              <a:latin typeface="+mn-lt"/>
              <a:ea typeface="+mn-ea"/>
              <a:cs typeface="+mn-cs"/>
            </a:rPr>
            <a:t>億円）に努め</a:t>
          </a:r>
          <a:r>
            <a:rPr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民間資金の借入において、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年度から入札による資金調達を導入</a:t>
          </a:r>
          <a:r>
            <a:rPr kumimoji="1" lang="ja-JP" altLang="en-US" sz="1100">
              <a:solidFill>
                <a:schemeClr val="dk1"/>
              </a:solidFill>
              <a:effectLst/>
              <a:latin typeface="+mn-lt"/>
              <a:ea typeface="+mn-ea"/>
              <a:cs typeface="+mn-cs"/>
            </a:rPr>
            <a:t>するなど、</a:t>
          </a:r>
          <a:r>
            <a:rPr kumimoji="1" lang="ja-JP" altLang="ja-JP" sz="1100">
              <a:solidFill>
                <a:schemeClr val="dk1"/>
              </a:solidFill>
              <a:effectLst/>
              <a:latin typeface="+mn-lt"/>
              <a:ea typeface="+mn-ea"/>
              <a:cs typeface="+mn-cs"/>
            </a:rPr>
            <a:t>低利な条件で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資金調達</a:t>
          </a:r>
          <a:r>
            <a:rPr kumimoji="1" lang="ja-JP" altLang="en-US" sz="1100">
              <a:solidFill>
                <a:schemeClr val="dk1"/>
              </a:solidFill>
              <a:effectLst/>
              <a:latin typeface="+mn-lt"/>
              <a:ea typeface="+mn-ea"/>
              <a:cs typeface="+mn-cs"/>
            </a:rPr>
            <a:t>にも努めている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80</xdr:row>
      <xdr:rowOff>149861</xdr:rowOff>
    </xdr:to>
    <xdr:cxnSp macro="">
      <xdr:nvCxnSpPr>
        <xdr:cNvPr id="355" name="直線コネクタ 354"/>
        <xdr:cNvCxnSpPr/>
      </xdr:nvCxnSpPr>
      <xdr:spPr>
        <a:xfrm flipV="1">
          <a:off x="4826000" y="12448540"/>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57" name="直線コネクタ 35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58"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59" name="直線コネクタ 358"/>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80</xdr:row>
      <xdr:rowOff>149861</xdr:rowOff>
    </xdr:to>
    <xdr:cxnSp macro="">
      <xdr:nvCxnSpPr>
        <xdr:cNvPr id="360" name="直線コネクタ 359"/>
        <xdr:cNvCxnSpPr/>
      </xdr:nvCxnSpPr>
      <xdr:spPr>
        <a:xfrm>
          <a:off x="3987800" y="13408661"/>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138447</xdr:rowOff>
    </xdr:from>
    <xdr:ext cx="762000" cy="259045"/>
    <xdr:sp macro="" textlink="">
      <xdr:nvSpPr>
        <xdr:cNvPr id="361" name="公債費平均値テキスト"/>
        <xdr:cNvSpPr txBox="1"/>
      </xdr:nvSpPr>
      <xdr:spPr>
        <a:xfrm>
          <a:off x="4914900" y="1265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62" name="フローチャート : 判断 361"/>
        <xdr:cNvSpPr/>
      </xdr:nvSpPr>
      <xdr:spPr>
        <a:xfrm>
          <a:off x="47752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35561</xdr:rowOff>
    </xdr:to>
    <xdr:cxnSp macro="">
      <xdr:nvCxnSpPr>
        <xdr:cNvPr id="363" name="直線コネクタ 362"/>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4" name="フローチャート : 判断 36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5" name="テキスト ボックス 36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78</xdr:row>
      <xdr:rowOff>35561</xdr:rowOff>
    </xdr:to>
    <xdr:cxnSp macro="">
      <xdr:nvCxnSpPr>
        <xdr:cNvPr id="366" name="直線コネクタ 365"/>
        <xdr:cNvCxnSpPr/>
      </xdr:nvCxnSpPr>
      <xdr:spPr>
        <a:xfrm>
          <a:off x="2209800" y="12905740"/>
          <a:ext cx="889000" cy="5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87630</xdr:rowOff>
    </xdr:from>
    <xdr:to>
      <xdr:col>4</xdr:col>
      <xdr:colOff>396875</xdr:colOff>
      <xdr:row>76</xdr:row>
      <xdr:rowOff>17780</xdr:rowOff>
    </xdr:to>
    <xdr:sp macro="" textlink="">
      <xdr:nvSpPr>
        <xdr:cNvPr id="367" name="フローチャート : 判断 366"/>
        <xdr:cNvSpPr/>
      </xdr:nvSpPr>
      <xdr:spPr>
        <a:xfrm>
          <a:off x="3048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68" name="テキスト ボックス 367"/>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161290</xdr:rowOff>
    </xdr:from>
    <xdr:to>
      <xdr:col>3</xdr:col>
      <xdr:colOff>142875</xdr:colOff>
      <xdr:row>75</xdr:row>
      <xdr:rowOff>46990</xdr:rowOff>
    </xdr:to>
    <xdr:cxnSp macro="">
      <xdr:nvCxnSpPr>
        <xdr:cNvPr id="369" name="直線コネクタ 368"/>
        <xdr:cNvCxnSpPr/>
      </xdr:nvCxnSpPr>
      <xdr:spPr>
        <a:xfrm>
          <a:off x="1320800" y="12677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0" name="フローチャート : 判断 369"/>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1" name="テキスト ボックス 370"/>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2" name="フローチャート : 判断 371"/>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3" name="テキスト ボックス 372"/>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99061</xdr:rowOff>
    </xdr:from>
    <xdr:to>
      <xdr:col>7</xdr:col>
      <xdr:colOff>66675</xdr:colOff>
      <xdr:row>81</xdr:row>
      <xdr:rowOff>29211</xdr:rowOff>
    </xdr:to>
    <xdr:sp macro="" textlink="">
      <xdr:nvSpPr>
        <xdr:cNvPr id="379" name="円/楕円 378"/>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7638</xdr:rowOff>
    </xdr:from>
    <xdr:ext cx="762000" cy="259045"/>
    <xdr:sp macro="" textlink="">
      <xdr:nvSpPr>
        <xdr:cNvPr id="380"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1" name="円/楕円 380"/>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82" name="テキスト ボックス 381"/>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3" name="円/楕円 382"/>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4" name="テキスト ボックス 383"/>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85" name="円/楕円 384"/>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86" name="テキスト ボックス 385"/>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110490</xdr:rowOff>
    </xdr:from>
    <xdr:to>
      <xdr:col>1</xdr:col>
      <xdr:colOff>676275</xdr:colOff>
      <xdr:row>74</xdr:row>
      <xdr:rowOff>40640</xdr:rowOff>
    </xdr:to>
    <xdr:sp macro="" textlink="">
      <xdr:nvSpPr>
        <xdr:cNvPr id="387" name="円/楕円 386"/>
        <xdr:cNvSpPr/>
      </xdr:nvSpPr>
      <xdr:spPr>
        <a:xfrm>
          <a:off x="1270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50817</xdr:rowOff>
    </xdr:from>
    <xdr:ext cx="762000" cy="259045"/>
    <xdr:sp macro="" textlink="">
      <xdr:nvSpPr>
        <xdr:cNvPr id="388" name="テキスト ボックス 387"/>
        <xdr:cNvSpPr txBox="1"/>
      </xdr:nvSpPr>
      <xdr:spPr>
        <a:xfrm>
          <a:off x="939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公債費以外に係る経常収支比率は、類似団体平均と比較して低くなっている。今後も必要な事業には積極的に取り組む一方で、真に必要な事業を精査するなど経費の節減合理化を図る等の徹底的な見直しを実施していく。</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88900</xdr:rowOff>
    </xdr:from>
    <xdr:to>
      <xdr:col>24</xdr:col>
      <xdr:colOff>22225</xdr:colOff>
      <xdr:row>81</xdr:row>
      <xdr:rowOff>165100</xdr:rowOff>
    </xdr:to>
    <xdr:cxnSp macro="">
      <xdr:nvCxnSpPr>
        <xdr:cNvPr id="414" name="直線コネクタ 413"/>
        <xdr:cNvCxnSpPr/>
      </xdr:nvCxnSpPr>
      <xdr:spPr>
        <a:xfrm flipV="1">
          <a:off x="16510000" y="12433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137177</xdr:rowOff>
    </xdr:from>
    <xdr:ext cx="762000" cy="259045"/>
    <xdr:sp macro="" textlink="">
      <xdr:nvSpPr>
        <xdr:cNvPr id="415" name="公債費以外最小値テキスト"/>
        <xdr:cNvSpPr txBox="1"/>
      </xdr:nvSpPr>
      <xdr:spPr>
        <a:xfrm>
          <a:off x="16598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81</xdr:row>
      <xdr:rowOff>165100</xdr:rowOff>
    </xdr:from>
    <xdr:to>
      <xdr:col>24</xdr:col>
      <xdr:colOff>111125</xdr:colOff>
      <xdr:row>81</xdr:row>
      <xdr:rowOff>165100</xdr:rowOff>
    </xdr:to>
    <xdr:cxnSp macro="">
      <xdr:nvCxnSpPr>
        <xdr:cNvPr id="416" name="直線コネクタ 415"/>
        <xdr:cNvCxnSpPr/>
      </xdr:nvCxnSpPr>
      <xdr:spPr>
        <a:xfrm>
          <a:off x="16421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3827</xdr:rowOff>
    </xdr:from>
    <xdr:ext cx="762000" cy="259045"/>
    <xdr:sp macro="" textlink="">
      <xdr:nvSpPr>
        <xdr:cNvPr id="417"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23</xdr:col>
      <xdr:colOff>619125</xdr:colOff>
      <xdr:row>72</xdr:row>
      <xdr:rowOff>88900</xdr:rowOff>
    </xdr:from>
    <xdr:to>
      <xdr:col>24</xdr:col>
      <xdr:colOff>111125</xdr:colOff>
      <xdr:row>72</xdr:row>
      <xdr:rowOff>88900</xdr:rowOff>
    </xdr:to>
    <xdr:cxnSp macro="">
      <xdr:nvCxnSpPr>
        <xdr:cNvPr id="418" name="直線コネクタ 417"/>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69850</xdr:rowOff>
    </xdr:from>
    <xdr:to>
      <xdr:col>24</xdr:col>
      <xdr:colOff>22225</xdr:colOff>
      <xdr:row>74</xdr:row>
      <xdr:rowOff>127000</xdr:rowOff>
    </xdr:to>
    <xdr:cxnSp macro="">
      <xdr:nvCxnSpPr>
        <xdr:cNvPr id="419" name="直線コネクタ 418"/>
        <xdr:cNvCxnSpPr/>
      </xdr:nvCxnSpPr>
      <xdr:spPr>
        <a:xfrm>
          <a:off x="15671800" y="12585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29227</xdr:rowOff>
    </xdr:from>
    <xdr:ext cx="762000" cy="259045"/>
    <xdr:sp macro="" textlink="">
      <xdr:nvSpPr>
        <xdr:cNvPr id="420" name="公債費以外平均値テキスト"/>
        <xdr:cNvSpPr txBox="1"/>
      </xdr:nvSpPr>
      <xdr:spPr>
        <a:xfrm>
          <a:off x="16598900" y="1305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57150</xdr:rowOff>
    </xdr:from>
    <xdr:to>
      <xdr:col>24</xdr:col>
      <xdr:colOff>73025</xdr:colOff>
      <xdr:row>76</xdr:row>
      <xdr:rowOff>158750</xdr:rowOff>
    </xdr:to>
    <xdr:sp macro="" textlink="">
      <xdr:nvSpPr>
        <xdr:cNvPr id="421" name="フローチャート : 判断 420"/>
        <xdr:cNvSpPr/>
      </xdr:nvSpPr>
      <xdr:spPr>
        <a:xfrm>
          <a:off x="164592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69850</xdr:rowOff>
    </xdr:from>
    <xdr:to>
      <xdr:col>22</xdr:col>
      <xdr:colOff>555625</xdr:colOff>
      <xdr:row>73</xdr:row>
      <xdr:rowOff>69850</xdr:rowOff>
    </xdr:to>
    <xdr:cxnSp macro="">
      <xdr:nvCxnSpPr>
        <xdr:cNvPr id="422" name="直線コネクタ 421"/>
        <xdr:cNvCxnSpPr/>
      </xdr:nvCxnSpPr>
      <xdr:spPr>
        <a:xfrm>
          <a:off x="14782800" y="12414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73</xdr:row>
      <xdr:rowOff>133350</xdr:rowOff>
    </xdr:from>
    <xdr:to>
      <xdr:col>22</xdr:col>
      <xdr:colOff>606425</xdr:colOff>
      <xdr:row>74</xdr:row>
      <xdr:rowOff>63500</xdr:rowOff>
    </xdr:to>
    <xdr:sp macro="" textlink="">
      <xdr:nvSpPr>
        <xdr:cNvPr id="423" name="フローチャート : 判断 422"/>
        <xdr:cNvSpPr/>
      </xdr:nvSpPr>
      <xdr:spPr>
        <a:xfrm>
          <a:off x="15621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48277</xdr:rowOff>
    </xdr:from>
    <xdr:ext cx="736600" cy="259045"/>
    <xdr:sp macro="" textlink="">
      <xdr:nvSpPr>
        <xdr:cNvPr id="424" name="テキスト ボックス 423"/>
        <xdr:cNvSpPr txBox="1"/>
      </xdr:nvSpPr>
      <xdr:spPr>
        <a:xfrm>
          <a:off x="15290800" y="1273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69850</xdr:rowOff>
    </xdr:from>
    <xdr:to>
      <xdr:col>21</xdr:col>
      <xdr:colOff>352425</xdr:colOff>
      <xdr:row>72</xdr:row>
      <xdr:rowOff>146050</xdr:rowOff>
    </xdr:to>
    <xdr:cxnSp macro="">
      <xdr:nvCxnSpPr>
        <xdr:cNvPr id="425" name="直線コネクタ 424"/>
        <xdr:cNvCxnSpPr/>
      </xdr:nvCxnSpPr>
      <xdr:spPr>
        <a:xfrm flipV="1">
          <a:off x="13893800" y="12414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38100</xdr:rowOff>
    </xdr:from>
    <xdr:to>
      <xdr:col>21</xdr:col>
      <xdr:colOff>403225</xdr:colOff>
      <xdr:row>76</xdr:row>
      <xdr:rowOff>139700</xdr:rowOff>
    </xdr:to>
    <xdr:sp macro="" textlink="">
      <xdr:nvSpPr>
        <xdr:cNvPr id="426" name="フローチャート : 判断 425"/>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124477</xdr:rowOff>
    </xdr:from>
    <xdr:ext cx="762000" cy="259045"/>
    <xdr:sp macro="" textlink="">
      <xdr:nvSpPr>
        <xdr:cNvPr id="427" name="テキスト ボックス 426"/>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146050</xdr:rowOff>
    </xdr:from>
    <xdr:to>
      <xdr:col>20</xdr:col>
      <xdr:colOff>149225</xdr:colOff>
      <xdr:row>74</xdr:row>
      <xdr:rowOff>50800</xdr:rowOff>
    </xdr:to>
    <xdr:cxnSp macro="">
      <xdr:nvCxnSpPr>
        <xdr:cNvPr id="428" name="直線コネクタ 427"/>
        <xdr:cNvCxnSpPr/>
      </xdr:nvCxnSpPr>
      <xdr:spPr>
        <a:xfrm flipV="1">
          <a:off x="13004800" y="12490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19050</xdr:rowOff>
    </xdr:from>
    <xdr:to>
      <xdr:col>20</xdr:col>
      <xdr:colOff>200025</xdr:colOff>
      <xdr:row>76</xdr:row>
      <xdr:rowOff>120650</xdr:rowOff>
    </xdr:to>
    <xdr:sp macro="" textlink="">
      <xdr:nvSpPr>
        <xdr:cNvPr id="429" name="フローチャート : 判断 428"/>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105427</xdr:rowOff>
    </xdr:from>
    <xdr:ext cx="762000" cy="259045"/>
    <xdr:sp macro="" textlink="">
      <xdr:nvSpPr>
        <xdr:cNvPr id="430" name="テキスト ボックス 429"/>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38100</xdr:rowOff>
    </xdr:from>
    <xdr:to>
      <xdr:col>18</xdr:col>
      <xdr:colOff>682625</xdr:colOff>
      <xdr:row>77</xdr:row>
      <xdr:rowOff>139700</xdr:rowOff>
    </xdr:to>
    <xdr:sp macro="" textlink="">
      <xdr:nvSpPr>
        <xdr:cNvPr id="431" name="フローチャート : 判断 430"/>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124477</xdr:rowOff>
    </xdr:from>
    <xdr:ext cx="762000" cy="259045"/>
    <xdr:sp macro="" textlink="">
      <xdr:nvSpPr>
        <xdr:cNvPr id="432" name="テキスト ボックス 431"/>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76200</xdr:rowOff>
    </xdr:from>
    <xdr:to>
      <xdr:col>24</xdr:col>
      <xdr:colOff>73025</xdr:colOff>
      <xdr:row>75</xdr:row>
      <xdr:rowOff>6350</xdr:rowOff>
    </xdr:to>
    <xdr:sp macro="" textlink="">
      <xdr:nvSpPr>
        <xdr:cNvPr id="438" name="円/楕円 437"/>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92727</xdr:rowOff>
    </xdr:from>
    <xdr:ext cx="762000" cy="259045"/>
    <xdr:sp macro="" textlink="">
      <xdr:nvSpPr>
        <xdr:cNvPr id="439"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19050</xdr:rowOff>
    </xdr:from>
    <xdr:to>
      <xdr:col>22</xdr:col>
      <xdr:colOff>606425</xdr:colOff>
      <xdr:row>73</xdr:row>
      <xdr:rowOff>120650</xdr:rowOff>
    </xdr:to>
    <xdr:sp macro="" textlink="">
      <xdr:nvSpPr>
        <xdr:cNvPr id="440" name="円/楕円 439"/>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130827</xdr:rowOff>
    </xdr:from>
    <xdr:ext cx="736600" cy="259045"/>
    <xdr:sp macro="" textlink="">
      <xdr:nvSpPr>
        <xdr:cNvPr id="441" name="テキスト ボックス 440"/>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19050</xdr:rowOff>
    </xdr:from>
    <xdr:to>
      <xdr:col>21</xdr:col>
      <xdr:colOff>403225</xdr:colOff>
      <xdr:row>72</xdr:row>
      <xdr:rowOff>120650</xdr:rowOff>
    </xdr:to>
    <xdr:sp macro="" textlink="">
      <xdr:nvSpPr>
        <xdr:cNvPr id="442" name="円/楕円 441"/>
        <xdr:cNvSpPr/>
      </xdr:nvSpPr>
      <xdr:spPr>
        <a:xfrm>
          <a:off x="147320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70</xdr:row>
      <xdr:rowOff>130827</xdr:rowOff>
    </xdr:from>
    <xdr:ext cx="762000" cy="259045"/>
    <xdr:sp macro="" textlink="">
      <xdr:nvSpPr>
        <xdr:cNvPr id="443" name="テキスト ボックス 442"/>
        <xdr:cNvSpPr txBox="1"/>
      </xdr:nvSpPr>
      <xdr:spPr>
        <a:xfrm>
          <a:off x="14401800" y="1213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95250</xdr:rowOff>
    </xdr:from>
    <xdr:to>
      <xdr:col>20</xdr:col>
      <xdr:colOff>200025</xdr:colOff>
      <xdr:row>73</xdr:row>
      <xdr:rowOff>25400</xdr:rowOff>
    </xdr:to>
    <xdr:sp macro="" textlink="">
      <xdr:nvSpPr>
        <xdr:cNvPr id="444" name="円/楕円 443"/>
        <xdr:cNvSpPr/>
      </xdr:nvSpPr>
      <xdr:spPr>
        <a:xfrm>
          <a:off x="13843000" y="124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35577</xdr:rowOff>
    </xdr:from>
    <xdr:ext cx="762000" cy="259045"/>
    <xdr:sp macro="" textlink="">
      <xdr:nvSpPr>
        <xdr:cNvPr id="445" name="テキスト ボックス 444"/>
        <xdr:cNvSpPr txBox="1"/>
      </xdr:nvSpPr>
      <xdr:spPr>
        <a:xfrm>
          <a:off x="13512800" y="1220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46" name="円/楕円 445"/>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111777</xdr:rowOff>
    </xdr:from>
    <xdr:ext cx="762000" cy="259045"/>
    <xdr:sp macro="" textlink="">
      <xdr:nvSpPr>
        <xdr:cNvPr id="447" name="テキスト ボックス 446"/>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108064</xdr:rowOff>
    </xdr:from>
    <xdr:to>
      <xdr:col>4</xdr:col>
      <xdr:colOff>1117600</xdr:colOff>
      <xdr:row>14</xdr:row>
      <xdr:rowOff>48895</xdr:rowOff>
    </xdr:to>
    <xdr:cxnSp macro="">
      <xdr:nvCxnSpPr>
        <xdr:cNvPr id="45" name="直線コネクタ 44"/>
        <xdr:cNvCxnSpPr/>
      </xdr:nvCxnSpPr>
      <xdr:spPr bwMode="auto">
        <a:xfrm flipV="1">
          <a:off x="5651500" y="2041639"/>
          <a:ext cx="0" cy="455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14</xdr:row>
      <xdr:rowOff>20972</xdr:rowOff>
    </xdr:from>
    <xdr:ext cx="762000" cy="259045"/>
    <xdr:sp macro="" textlink="">
      <xdr:nvSpPr>
        <xdr:cNvPr id="46" name="人口1人当たり決算額の推移最小値テキスト130"/>
        <xdr:cNvSpPr txBox="1"/>
      </xdr:nvSpPr>
      <xdr:spPr>
        <a:xfrm>
          <a:off x="5740400" y="24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147,800</a:t>
          </a:r>
          <a:endParaRPr kumimoji="1" lang="ja-JP" altLang="en-US" sz="1000" b="1">
            <a:latin typeface="ＭＳ Ｐゴシック"/>
          </a:endParaRPr>
        </a:p>
      </xdr:txBody>
    </xdr:sp>
    <xdr:clientData/>
  </xdr:oneCellAnchor>
  <xdr:twoCellAnchor>
    <xdr:from>
      <xdr:col>4</xdr:col>
      <xdr:colOff>1028700</xdr:colOff>
      <xdr:row>14</xdr:row>
      <xdr:rowOff>48895</xdr:rowOff>
    </xdr:from>
    <xdr:to>
      <xdr:col>5</xdr:col>
      <xdr:colOff>73025</xdr:colOff>
      <xdr:row>14</xdr:row>
      <xdr:rowOff>48895</xdr:rowOff>
    </xdr:to>
    <xdr:cxnSp macro="">
      <xdr:nvCxnSpPr>
        <xdr:cNvPr id="47" name="直線コネクタ 46"/>
        <xdr:cNvCxnSpPr/>
      </xdr:nvCxnSpPr>
      <xdr:spPr bwMode="auto">
        <a:xfrm>
          <a:off x="5562600" y="2496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22991</xdr:rowOff>
    </xdr:from>
    <xdr:ext cx="762000" cy="259045"/>
    <xdr:sp macro="" textlink="">
      <xdr:nvSpPr>
        <xdr:cNvPr id="48" name="人口1人当たり決算額の推移最大値テキスト130"/>
        <xdr:cNvSpPr txBox="1"/>
      </xdr:nvSpPr>
      <xdr:spPr>
        <a:xfrm>
          <a:off x="5740400" y="178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159,747</a:t>
          </a:r>
          <a:endParaRPr kumimoji="1" lang="ja-JP" altLang="en-US" sz="1000" b="1">
            <a:latin typeface="ＭＳ Ｐゴシック"/>
          </a:endParaRPr>
        </a:p>
      </xdr:txBody>
    </xdr:sp>
    <xdr:clientData/>
  </xdr:oneCellAnchor>
  <xdr:twoCellAnchor>
    <xdr:from>
      <xdr:col>4</xdr:col>
      <xdr:colOff>1028700</xdr:colOff>
      <xdr:row>11</xdr:row>
      <xdr:rowOff>108064</xdr:rowOff>
    </xdr:from>
    <xdr:to>
      <xdr:col>5</xdr:col>
      <xdr:colOff>73025</xdr:colOff>
      <xdr:row>11</xdr:row>
      <xdr:rowOff>108064</xdr:rowOff>
    </xdr:to>
    <xdr:cxnSp macro="">
      <xdr:nvCxnSpPr>
        <xdr:cNvPr id="49" name="直線コネクタ 48"/>
        <xdr:cNvCxnSpPr/>
      </xdr:nvCxnSpPr>
      <xdr:spPr bwMode="auto">
        <a:xfrm>
          <a:off x="5562600" y="20416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26264</xdr:rowOff>
    </xdr:from>
    <xdr:to>
      <xdr:col>4</xdr:col>
      <xdr:colOff>1117600</xdr:colOff>
      <xdr:row>14</xdr:row>
      <xdr:rowOff>117780</xdr:rowOff>
    </xdr:to>
    <xdr:cxnSp macro="">
      <xdr:nvCxnSpPr>
        <xdr:cNvPr id="50" name="直線コネクタ 49"/>
        <xdr:cNvCxnSpPr/>
      </xdr:nvCxnSpPr>
      <xdr:spPr bwMode="auto">
        <a:xfrm flipV="1">
          <a:off x="5003800" y="2474189"/>
          <a:ext cx="647700" cy="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12</xdr:row>
      <xdr:rowOff>21404</xdr:rowOff>
    </xdr:from>
    <xdr:ext cx="762000" cy="259045"/>
    <xdr:sp macro="" textlink="">
      <xdr:nvSpPr>
        <xdr:cNvPr id="51" name="人口1人当たり決算額の推移平均値テキスト130"/>
        <xdr:cNvSpPr txBox="1"/>
      </xdr:nvSpPr>
      <xdr:spPr>
        <a:xfrm>
          <a:off x="5740400" y="2126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152,122</a:t>
          </a:r>
          <a:endParaRPr kumimoji="1" lang="ja-JP" altLang="en-US" sz="1000" b="1">
            <a:solidFill>
              <a:srgbClr val="000080"/>
            </a:solidFill>
            <a:latin typeface="ＭＳ Ｐゴシック"/>
          </a:endParaRPr>
        </a:p>
      </xdr:txBody>
    </xdr:sp>
    <xdr:clientData/>
  </xdr:oneCellAnchor>
  <xdr:twoCellAnchor>
    <xdr:from>
      <xdr:col>4</xdr:col>
      <xdr:colOff>1066800</xdr:colOff>
      <xdr:row>13</xdr:row>
      <xdr:rowOff>4877</xdr:rowOff>
    </xdr:from>
    <xdr:to>
      <xdr:col>5</xdr:col>
      <xdr:colOff>34925</xdr:colOff>
      <xdr:row>13</xdr:row>
      <xdr:rowOff>106477</xdr:rowOff>
    </xdr:to>
    <xdr:sp macro="" textlink="">
      <xdr:nvSpPr>
        <xdr:cNvPr id="52" name="フローチャート : 判断 51"/>
        <xdr:cNvSpPr/>
      </xdr:nvSpPr>
      <xdr:spPr bwMode="auto">
        <a:xfrm>
          <a:off x="5600700" y="2281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117780</xdr:rowOff>
    </xdr:from>
    <xdr:to>
      <xdr:col>4</xdr:col>
      <xdr:colOff>469900</xdr:colOff>
      <xdr:row>14</xdr:row>
      <xdr:rowOff>157861</xdr:rowOff>
    </xdr:to>
    <xdr:cxnSp macro="">
      <xdr:nvCxnSpPr>
        <xdr:cNvPr id="53" name="直線コネクタ 52"/>
        <xdr:cNvCxnSpPr/>
      </xdr:nvCxnSpPr>
      <xdr:spPr bwMode="auto">
        <a:xfrm flipV="1">
          <a:off x="4305300" y="2565705"/>
          <a:ext cx="698500" cy="4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20079</xdr:rowOff>
    </xdr:from>
    <xdr:to>
      <xdr:col>4</xdr:col>
      <xdr:colOff>520700</xdr:colOff>
      <xdr:row>15</xdr:row>
      <xdr:rowOff>121679</xdr:rowOff>
    </xdr:to>
    <xdr:sp macro="" textlink="">
      <xdr:nvSpPr>
        <xdr:cNvPr id="54" name="フローチャート : 判断 53"/>
        <xdr:cNvSpPr/>
      </xdr:nvSpPr>
      <xdr:spPr bwMode="auto">
        <a:xfrm>
          <a:off x="49530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106456</xdr:rowOff>
    </xdr:from>
    <xdr:ext cx="736600" cy="259045"/>
    <xdr:sp macro="" textlink="">
      <xdr:nvSpPr>
        <xdr:cNvPr id="55" name="テキスト ボックス 54"/>
        <xdr:cNvSpPr txBox="1"/>
      </xdr:nvSpPr>
      <xdr:spPr>
        <a:xfrm>
          <a:off x="4622800" y="272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157861</xdr:rowOff>
    </xdr:from>
    <xdr:to>
      <xdr:col>3</xdr:col>
      <xdr:colOff>904875</xdr:colOff>
      <xdr:row>14</xdr:row>
      <xdr:rowOff>161442</xdr:rowOff>
    </xdr:to>
    <xdr:cxnSp macro="">
      <xdr:nvCxnSpPr>
        <xdr:cNvPr id="56" name="直線コネクタ 55"/>
        <xdr:cNvCxnSpPr/>
      </xdr:nvCxnSpPr>
      <xdr:spPr bwMode="auto">
        <a:xfrm flipV="1">
          <a:off x="3606800" y="2605786"/>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73228</xdr:rowOff>
    </xdr:from>
    <xdr:to>
      <xdr:col>3</xdr:col>
      <xdr:colOff>955675</xdr:colOff>
      <xdr:row>17</xdr:row>
      <xdr:rowOff>3378</xdr:rowOff>
    </xdr:to>
    <xdr:sp macro="" textlink="">
      <xdr:nvSpPr>
        <xdr:cNvPr id="57" name="フローチャート : 判断 56"/>
        <xdr:cNvSpPr/>
      </xdr:nvSpPr>
      <xdr:spPr bwMode="auto">
        <a:xfrm>
          <a:off x="42545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159605</xdr:rowOff>
    </xdr:from>
    <xdr:ext cx="762000" cy="259045"/>
    <xdr:sp macro="" textlink="">
      <xdr:nvSpPr>
        <xdr:cNvPr id="58" name="テキスト ボックス 57"/>
        <xdr:cNvSpPr txBox="1"/>
      </xdr:nvSpPr>
      <xdr:spPr>
        <a:xfrm>
          <a:off x="3924300" y="29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87833</xdr:rowOff>
    </xdr:from>
    <xdr:to>
      <xdr:col>3</xdr:col>
      <xdr:colOff>206375</xdr:colOff>
      <xdr:row>14</xdr:row>
      <xdr:rowOff>161442</xdr:rowOff>
    </xdr:to>
    <xdr:cxnSp macro="">
      <xdr:nvCxnSpPr>
        <xdr:cNvPr id="59" name="直線コネクタ 58"/>
        <xdr:cNvCxnSpPr/>
      </xdr:nvCxnSpPr>
      <xdr:spPr bwMode="auto">
        <a:xfrm>
          <a:off x="2908300" y="2535758"/>
          <a:ext cx="698500" cy="7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104927</xdr:rowOff>
    </xdr:from>
    <xdr:to>
      <xdr:col>3</xdr:col>
      <xdr:colOff>257175</xdr:colOff>
      <xdr:row>19</xdr:row>
      <xdr:rowOff>35077</xdr:rowOff>
    </xdr:to>
    <xdr:sp macro="" textlink="">
      <xdr:nvSpPr>
        <xdr:cNvPr id="60" name="フローチャート : 判断 59"/>
        <xdr:cNvSpPr/>
      </xdr:nvSpPr>
      <xdr:spPr bwMode="auto">
        <a:xfrm>
          <a:off x="3556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19854</xdr:rowOff>
    </xdr:from>
    <xdr:ext cx="762000" cy="259045"/>
    <xdr:sp macro="" textlink="">
      <xdr:nvSpPr>
        <xdr:cNvPr id="61" name="テキスト ボックス 60"/>
        <xdr:cNvSpPr txBox="1"/>
      </xdr:nvSpPr>
      <xdr:spPr>
        <a:xfrm>
          <a:off x="32258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103403</xdr:rowOff>
    </xdr:from>
    <xdr:to>
      <xdr:col>2</xdr:col>
      <xdr:colOff>692150</xdr:colOff>
      <xdr:row>18</xdr:row>
      <xdr:rowOff>33553</xdr:rowOff>
    </xdr:to>
    <xdr:sp macro="" textlink="">
      <xdr:nvSpPr>
        <xdr:cNvPr id="62" name="フローチャート : 判断 61"/>
        <xdr:cNvSpPr/>
      </xdr:nvSpPr>
      <xdr:spPr bwMode="auto">
        <a:xfrm>
          <a:off x="2857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18330</xdr:rowOff>
    </xdr:from>
    <xdr:ext cx="762000" cy="259045"/>
    <xdr:sp macro="" textlink="">
      <xdr:nvSpPr>
        <xdr:cNvPr id="63" name="テキスト ボックス 62"/>
        <xdr:cNvSpPr txBox="1"/>
      </xdr:nvSpPr>
      <xdr:spPr>
        <a:xfrm>
          <a:off x="25273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146914</xdr:rowOff>
    </xdr:from>
    <xdr:to>
      <xdr:col>5</xdr:col>
      <xdr:colOff>34925</xdr:colOff>
      <xdr:row>14</xdr:row>
      <xdr:rowOff>77064</xdr:rowOff>
    </xdr:to>
    <xdr:sp macro="" textlink="">
      <xdr:nvSpPr>
        <xdr:cNvPr id="69" name="円/楕円 68"/>
        <xdr:cNvSpPr/>
      </xdr:nvSpPr>
      <xdr:spPr bwMode="auto">
        <a:xfrm>
          <a:off x="5600700" y="2423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55491</xdr:rowOff>
    </xdr:from>
    <xdr:ext cx="762000" cy="259045"/>
    <xdr:sp macro="" textlink="">
      <xdr:nvSpPr>
        <xdr:cNvPr id="70" name="人口1人当たり決算額の推移該当値テキスト130"/>
        <xdr:cNvSpPr txBox="1"/>
      </xdr:nvSpPr>
      <xdr:spPr>
        <a:xfrm>
          <a:off x="5740400" y="233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148,394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66980</xdr:rowOff>
    </xdr:from>
    <xdr:to>
      <xdr:col>4</xdr:col>
      <xdr:colOff>520700</xdr:colOff>
      <xdr:row>14</xdr:row>
      <xdr:rowOff>168580</xdr:rowOff>
    </xdr:to>
    <xdr:sp macro="" textlink="">
      <xdr:nvSpPr>
        <xdr:cNvPr id="71" name="円/楕円 70"/>
        <xdr:cNvSpPr/>
      </xdr:nvSpPr>
      <xdr:spPr bwMode="auto">
        <a:xfrm>
          <a:off x="4953000" y="251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7307</xdr:rowOff>
    </xdr:from>
    <xdr:ext cx="736600" cy="259045"/>
    <xdr:sp macro="" textlink="">
      <xdr:nvSpPr>
        <xdr:cNvPr id="72" name="テキスト ボックス 71"/>
        <xdr:cNvSpPr txBox="1"/>
      </xdr:nvSpPr>
      <xdr:spPr>
        <a:xfrm>
          <a:off x="4622800" y="228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145,992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107061</xdr:rowOff>
    </xdr:from>
    <xdr:to>
      <xdr:col>3</xdr:col>
      <xdr:colOff>955675</xdr:colOff>
      <xdr:row>15</xdr:row>
      <xdr:rowOff>37211</xdr:rowOff>
    </xdr:to>
    <xdr:sp macro="" textlink="">
      <xdr:nvSpPr>
        <xdr:cNvPr id="73" name="円/楕円 72"/>
        <xdr:cNvSpPr/>
      </xdr:nvSpPr>
      <xdr:spPr bwMode="auto">
        <a:xfrm>
          <a:off x="4254500" y="255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47388</xdr:rowOff>
    </xdr:from>
    <xdr:ext cx="762000" cy="259045"/>
    <xdr:sp macro="" textlink="">
      <xdr:nvSpPr>
        <xdr:cNvPr id="74" name="テキスト ボックス 73"/>
        <xdr:cNvSpPr txBox="1"/>
      </xdr:nvSpPr>
      <xdr:spPr>
        <a:xfrm>
          <a:off x="3924300" y="23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144,940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110642</xdr:rowOff>
    </xdr:from>
    <xdr:to>
      <xdr:col>3</xdr:col>
      <xdr:colOff>257175</xdr:colOff>
      <xdr:row>15</xdr:row>
      <xdr:rowOff>40792</xdr:rowOff>
    </xdr:to>
    <xdr:sp macro="" textlink="">
      <xdr:nvSpPr>
        <xdr:cNvPr id="75" name="円/楕円 74"/>
        <xdr:cNvSpPr/>
      </xdr:nvSpPr>
      <xdr:spPr bwMode="auto">
        <a:xfrm>
          <a:off x="3556000" y="255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50969</xdr:rowOff>
    </xdr:from>
    <xdr:ext cx="762000" cy="259045"/>
    <xdr:sp macro="" textlink="">
      <xdr:nvSpPr>
        <xdr:cNvPr id="76" name="テキスト ボックス 75"/>
        <xdr:cNvSpPr txBox="1"/>
      </xdr:nvSpPr>
      <xdr:spPr>
        <a:xfrm>
          <a:off x="3225800" y="232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144,846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37033</xdr:rowOff>
    </xdr:from>
    <xdr:to>
      <xdr:col>2</xdr:col>
      <xdr:colOff>692150</xdr:colOff>
      <xdr:row>14</xdr:row>
      <xdr:rowOff>138633</xdr:rowOff>
    </xdr:to>
    <xdr:sp macro="" textlink="">
      <xdr:nvSpPr>
        <xdr:cNvPr id="77" name="円/楕円 76"/>
        <xdr:cNvSpPr/>
      </xdr:nvSpPr>
      <xdr:spPr bwMode="auto">
        <a:xfrm>
          <a:off x="2857500" y="248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148810</xdr:rowOff>
    </xdr:from>
    <xdr:ext cx="762000" cy="259045"/>
    <xdr:sp macro="" textlink="">
      <xdr:nvSpPr>
        <xdr:cNvPr id="78" name="テキスト ボックス 77"/>
        <xdr:cNvSpPr txBox="1"/>
      </xdr:nvSpPr>
      <xdr:spPr>
        <a:xfrm>
          <a:off x="2527300" y="22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239563</xdr:rowOff>
    </xdr:from>
    <xdr:to>
      <xdr:col>4</xdr:col>
      <xdr:colOff>1117600</xdr:colOff>
      <xdr:row>37</xdr:row>
      <xdr:rowOff>153243</xdr:rowOff>
    </xdr:to>
    <xdr:cxnSp macro="">
      <xdr:nvCxnSpPr>
        <xdr:cNvPr id="106" name="直線コネクタ 105"/>
        <xdr:cNvCxnSpPr/>
      </xdr:nvCxnSpPr>
      <xdr:spPr bwMode="auto">
        <a:xfrm flipV="1">
          <a:off x="5651500" y="6164113"/>
          <a:ext cx="0" cy="11138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125320</xdr:rowOff>
    </xdr:from>
    <xdr:ext cx="762000" cy="259045"/>
    <xdr:sp macro="" textlink="">
      <xdr:nvSpPr>
        <xdr:cNvPr id="107" name="人口1人当たり決算額の推移最小値テキスト445"/>
        <xdr:cNvSpPr txBox="1"/>
      </xdr:nvSpPr>
      <xdr:spPr>
        <a:xfrm>
          <a:off x="5740400" y="725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14,426</a:t>
          </a:r>
          <a:endParaRPr kumimoji="1" lang="ja-JP" altLang="en-US" sz="1000" b="1">
            <a:latin typeface="ＭＳ Ｐゴシック"/>
          </a:endParaRPr>
        </a:p>
      </xdr:txBody>
    </xdr:sp>
    <xdr:clientData/>
  </xdr:oneCellAnchor>
  <xdr:twoCellAnchor>
    <xdr:from>
      <xdr:col>4</xdr:col>
      <xdr:colOff>1028700</xdr:colOff>
      <xdr:row>37</xdr:row>
      <xdr:rowOff>153243</xdr:rowOff>
    </xdr:from>
    <xdr:to>
      <xdr:col>5</xdr:col>
      <xdr:colOff>73025</xdr:colOff>
      <xdr:row>37</xdr:row>
      <xdr:rowOff>153243</xdr:rowOff>
    </xdr:to>
    <xdr:cxnSp macro="">
      <xdr:nvCxnSpPr>
        <xdr:cNvPr id="108" name="直線コネクタ 107"/>
        <xdr:cNvCxnSpPr/>
      </xdr:nvCxnSpPr>
      <xdr:spPr bwMode="auto">
        <a:xfrm>
          <a:off x="5562600" y="7277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154490</xdr:rowOff>
    </xdr:from>
    <xdr:ext cx="762000" cy="259045"/>
    <xdr:sp macro="" textlink="">
      <xdr:nvSpPr>
        <xdr:cNvPr id="109" name="人口1人当たり決算額の推移最大値テキスト445"/>
        <xdr:cNvSpPr txBox="1"/>
      </xdr:nvSpPr>
      <xdr:spPr>
        <a:xfrm>
          <a:off x="5740400" y="59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38,788</a:t>
          </a:r>
          <a:endParaRPr kumimoji="1" lang="ja-JP" altLang="en-US" sz="1000" b="1">
            <a:latin typeface="ＭＳ Ｐゴシック"/>
          </a:endParaRPr>
        </a:p>
      </xdr:txBody>
    </xdr:sp>
    <xdr:clientData/>
  </xdr:oneCellAnchor>
  <xdr:twoCellAnchor>
    <xdr:from>
      <xdr:col>4</xdr:col>
      <xdr:colOff>1028700</xdr:colOff>
      <xdr:row>33</xdr:row>
      <xdr:rowOff>239563</xdr:rowOff>
    </xdr:from>
    <xdr:to>
      <xdr:col>5</xdr:col>
      <xdr:colOff>73025</xdr:colOff>
      <xdr:row>33</xdr:row>
      <xdr:rowOff>239563</xdr:rowOff>
    </xdr:to>
    <xdr:cxnSp macro="">
      <xdr:nvCxnSpPr>
        <xdr:cNvPr id="110" name="直線コネクタ 109"/>
        <xdr:cNvCxnSpPr/>
      </xdr:nvCxnSpPr>
      <xdr:spPr bwMode="auto">
        <a:xfrm>
          <a:off x="5562600" y="6164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239563</xdr:rowOff>
    </xdr:from>
    <xdr:to>
      <xdr:col>4</xdr:col>
      <xdr:colOff>1117600</xdr:colOff>
      <xdr:row>34</xdr:row>
      <xdr:rowOff>10140</xdr:rowOff>
    </xdr:to>
    <xdr:cxnSp macro="">
      <xdr:nvCxnSpPr>
        <xdr:cNvPr id="111" name="直線コネクタ 110"/>
        <xdr:cNvCxnSpPr/>
      </xdr:nvCxnSpPr>
      <xdr:spPr bwMode="auto">
        <a:xfrm flipV="1">
          <a:off x="5003800" y="6164113"/>
          <a:ext cx="647700" cy="113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9735</xdr:rowOff>
    </xdr:from>
    <xdr:ext cx="762000" cy="259045"/>
    <xdr:sp macro="" textlink="">
      <xdr:nvSpPr>
        <xdr:cNvPr id="112" name="人口1人当たり決算額の推移平均値テキスト445"/>
        <xdr:cNvSpPr txBox="1"/>
      </xdr:nvSpPr>
      <xdr:spPr>
        <a:xfrm>
          <a:off x="5740400" y="6620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37658</xdr:rowOff>
    </xdr:from>
    <xdr:to>
      <xdr:col>5</xdr:col>
      <xdr:colOff>34925</xdr:colOff>
      <xdr:row>35</xdr:row>
      <xdr:rowOff>139258</xdr:rowOff>
    </xdr:to>
    <xdr:sp macro="" textlink="">
      <xdr:nvSpPr>
        <xdr:cNvPr id="113" name="フローチャート : 判断 112"/>
        <xdr:cNvSpPr/>
      </xdr:nvSpPr>
      <xdr:spPr bwMode="auto">
        <a:xfrm>
          <a:off x="5600700" y="6648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263200</xdr:rowOff>
    </xdr:from>
    <xdr:to>
      <xdr:col>4</xdr:col>
      <xdr:colOff>469900</xdr:colOff>
      <xdr:row>34</xdr:row>
      <xdr:rowOff>10140</xdr:rowOff>
    </xdr:to>
    <xdr:cxnSp macro="">
      <xdr:nvCxnSpPr>
        <xdr:cNvPr id="114" name="直線コネクタ 113"/>
        <xdr:cNvCxnSpPr/>
      </xdr:nvCxnSpPr>
      <xdr:spPr bwMode="auto">
        <a:xfrm>
          <a:off x="4305300" y="6187750"/>
          <a:ext cx="698500" cy="89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210388</xdr:rowOff>
    </xdr:from>
    <xdr:to>
      <xdr:col>4</xdr:col>
      <xdr:colOff>520700</xdr:colOff>
      <xdr:row>34</xdr:row>
      <xdr:rowOff>311989</xdr:rowOff>
    </xdr:to>
    <xdr:sp macro="" textlink="">
      <xdr:nvSpPr>
        <xdr:cNvPr id="115" name="フローチャート : 判断 114"/>
        <xdr:cNvSpPr/>
      </xdr:nvSpPr>
      <xdr:spPr bwMode="auto">
        <a:xfrm>
          <a:off x="49530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296765</xdr:rowOff>
    </xdr:from>
    <xdr:ext cx="736600" cy="259045"/>
    <xdr:sp macro="" textlink="">
      <xdr:nvSpPr>
        <xdr:cNvPr id="116" name="テキスト ボックス 115"/>
        <xdr:cNvSpPr txBox="1"/>
      </xdr:nvSpPr>
      <xdr:spPr>
        <a:xfrm>
          <a:off x="4622800" y="656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263200</xdr:rowOff>
    </xdr:from>
    <xdr:to>
      <xdr:col>3</xdr:col>
      <xdr:colOff>904875</xdr:colOff>
      <xdr:row>33</xdr:row>
      <xdr:rowOff>275453</xdr:rowOff>
    </xdr:to>
    <xdr:cxnSp macro="">
      <xdr:nvCxnSpPr>
        <xdr:cNvPr id="117" name="直線コネクタ 116"/>
        <xdr:cNvCxnSpPr/>
      </xdr:nvCxnSpPr>
      <xdr:spPr bwMode="auto">
        <a:xfrm flipV="1">
          <a:off x="3606800" y="6187750"/>
          <a:ext cx="6985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106924</xdr:rowOff>
    </xdr:from>
    <xdr:to>
      <xdr:col>3</xdr:col>
      <xdr:colOff>955675</xdr:colOff>
      <xdr:row>34</xdr:row>
      <xdr:rowOff>208524</xdr:rowOff>
    </xdr:to>
    <xdr:sp macro="" textlink="">
      <xdr:nvSpPr>
        <xdr:cNvPr id="118" name="フローチャート : 判断 117"/>
        <xdr:cNvSpPr/>
      </xdr:nvSpPr>
      <xdr:spPr bwMode="auto">
        <a:xfrm>
          <a:off x="42545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193301</xdr:rowOff>
    </xdr:from>
    <xdr:ext cx="762000" cy="259045"/>
    <xdr:sp macro="" textlink="">
      <xdr:nvSpPr>
        <xdr:cNvPr id="119" name="テキスト ボックス 118"/>
        <xdr:cNvSpPr txBox="1"/>
      </xdr:nvSpPr>
      <xdr:spPr>
        <a:xfrm>
          <a:off x="3924300" y="64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255793</xdr:rowOff>
    </xdr:from>
    <xdr:to>
      <xdr:col>3</xdr:col>
      <xdr:colOff>206375</xdr:colOff>
      <xdr:row>33</xdr:row>
      <xdr:rowOff>275453</xdr:rowOff>
    </xdr:to>
    <xdr:cxnSp macro="">
      <xdr:nvCxnSpPr>
        <xdr:cNvPr id="120" name="直線コネクタ 119"/>
        <xdr:cNvCxnSpPr/>
      </xdr:nvCxnSpPr>
      <xdr:spPr bwMode="auto">
        <a:xfrm>
          <a:off x="2908300" y="6180343"/>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295930</xdr:rowOff>
    </xdr:from>
    <xdr:to>
      <xdr:col>3</xdr:col>
      <xdr:colOff>257175</xdr:colOff>
      <xdr:row>34</xdr:row>
      <xdr:rowOff>54630</xdr:rowOff>
    </xdr:to>
    <xdr:sp macro="" textlink="">
      <xdr:nvSpPr>
        <xdr:cNvPr id="121" name="フローチャート : 判断 120"/>
        <xdr:cNvSpPr/>
      </xdr:nvSpPr>
      <xdr:spPr bwMode="auto">
        <a:xfrm>
          <a:off x="3556000" y="6220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39407</xdr:rowOff>
    </xdr:from>
    <xdr:ext cx="762000" cy="259045"/>
    <xdr:sp macro="" textlink="">
      <xdr:nvSpPr>
        <xdr:cNvPr id="122" name="テキスト ボックス 121"/>
        <xdr:cNvSpPr txBox="1"/>
      </xdr:nvSpPr>
      <xdr:spPr>
        <a:xfrm>
          <a:off x="3225800" y="63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224424</xdr:rowOff>
    </xdr:from>
    <xdr:to>
      <xdr:col>2</xdr:col>
      <xdr:colOff>692150</xdr:colOff>
      <xdr:row>33</xdr:row>
      <xdr:rowOff>326024</xdr:rowOff>
    </xdr:to>
    <xdr:sp macro="" textlink="">
      <xdr:nvSpPr>
        <xdr:cNvPr id="123" name="フローチャート : 判断 122"/>
        <xdr:cNvSpPr/>
      </xdr:nvSpPr>
      <xdr:spPr bwMode="auto">
        <a:xfrm>
          <a:off x="2857500" y="614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310801</xdr:rowOff>
    </xdr:from>
    <xdr:ext cx="762000" cy="259045"/>
    <xdr:sp macro="" textlink="">
      <xdr:nvSpPr>
        <xdr:cNvPr id="124" name="テキスト ボックス 123"/>
        <xdr:cNvSpPr txBox="1"/>
      </xdr:nvSpPr>
      <xdr:spPr>
        <a:xfrm>
          <a:off x="2527300" y="623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188763</xdr:rowOff>
    </xdr:from>
    <xdr:to>
      <xdr:col>5</xdr:col>
      <xdr:colOff>34925</xdr:colOff>
      <xdr:row>33</xdr:row>
      <xdr:rowOff>290363</xdr:rowOff>
    </xdr:to>
    <xdr:sp macro="" textlink="">
      <xdr:nvSpPr>
        <xdr:cNvPr id="130" name="円/楕円 129"/>
        <xdr:cNvSpPr/>
      </xdr:nvSpPr>
      <xdr:spPr bwMode="auto">
        <a:xfrm>
          <a:off x="5600700" y="6113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97340</xdr:rowOff>
    </xdr:from>
    <xdr:ext cx="762000" cy="259045"/>
    <xdr:sp macro="" textlink="">
      <xdr:nvSpPr>
        <xdr:cNvPr id="131" name="人口1人当たり決算額の推移該当値テキスト445"/>
        <xdr:cNvSpPr txBox="1"/>
      </xdr:nvSpPr>
      <xdr:spPr>
        <a:xfrm>
          <a:off x="5740400" y="60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38,788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302240</xdr:rowOff>
    </xdr:from>
    <xdr:to>
      <xdr:col>4</xdr:col>
      <xdr:colOff>520700</xdr:colOff>
      <xdr:row>34</xdr:row>
      <xdr:rowOff>60940</xdr:rowOff>
    </xdr:to>
    <xdr:sp macro="" textlink="">
      <xdr:nvSpPr>
        <xdr:cNvPr id="132" name="円/楕円 131"/>
        <xdr:cNvSpPr/>
      </xdr:nvSpPr>
      <xdr:spPr bwMode="auto">
        <a:xfrm>
          <a:off x="4953000" y="622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71117</xdr:rowOff>
    </xdr:from>
    <xdr:ext cx="736600" cy="259045"/>
    <xdr:sp macro="" textlink="">
      <xdr:nvSpPr>
        <xdr:cNvPr id="133" name="テキスト ボックス 132"/>
        <xdr:cNvSpPr txBox="1"/>
      </xdr:nvSpPr>
      <xdr:spPr>
        <a:xfrm>
          <a:off x="4622800" y="599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36,306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212400</xdr:rowOff>
    </xdr:from>
    <xdr:to>
      <xdr:col>3</xdr:col>
      <xdr:colOff>955675</xdr:colOff>
      <xdr:row>33</xdr:row>
      <xdr:rowOff>314000</xdr:rowOff>
    </xdr:to>
    <xdr:sp macro="" textlink="">
      <xdr:nvSpPr>
        <xdr:cNvPr id="134" name="円/楕円 133"/>
        <xdr:cNvSpPr/>
      </xdr:nvSpPr>
      <xdr:spPr bwMode="auto">
        <a:xfrm>
          <a:off x="4254500" y="613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152727</xdr:rowOff>
    </xdr:from>
    <xdr:ext cx="762000" cy="259045"/>
    <xdr:sp macro="" textlink="">
      <xdr:nvSpPr>
        <xdr:cNvPr id="135" name="テキスト ボックス 134"/>
        <xdr:cNvSpPr txBox="1"/>
      </xdr:nvSpPr>
      <xdr:spPr>
        <a:xfrm>
          <a:off x="3924300" y="59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38,271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224653</xdr:rowOff>
    </xdr:from>
    <xdr:to>
      <xdr:col>3</xdr:col>
      <xdr:colOff>257175</xdr:colOff>
      <xdr:row>33</xdr:row>
      <xdr:rowOff>326253</xdr:rowOff>
    </xdr:to>
    <xdr:sp macro="" textlink="">
      <xdr:nvSpPr>
        <xdr:cNvPr id="136" name="円/楕円 135"/>
        <xdr:cNvSpPr/>
      </xdr:nvSpPr>
      <xdr:spPr bwMode="auto">
        <a:xfrm>
          <a:off x="3556000" y="614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164980</xdr:rowOff>
    </xdr:from>
    <xdr:ext cx="762000" cy="259045"/>
    <xdr:sp macro="" textlink="">
      <xdr:nvSpPr>
        <xdr:cNvPr id="137" name="テキスト ボックス 136"/>
        <xdr:cNvSpPr txBox="1"/>
      </xdr:nvSpPr>
      <xdr:spPr>
        <a:xfrm>
          <a:off x="3225800" y="591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204993</xdr:rowOff>
    </xdr:from>
    <xdr:to>
      <xdr:col>2</xdr:col>
      <xdr:colOff>692150</xdr:colOff>
      <xdr:row>33</xdr:row>
      <xdr:rowOff>306593</xdr:rowOff>
    </xdr:to>
    <xdr:sp macro="" textlink="">
      <xdr:nvSpPr>
        <xdr:cNvPr id="138" name="円/楕円 137"/>
        <xdr:cNvSpPr/>
      </xdr:nvSpPr>
      <xdr:spPr bwMode="auto">
        <a:xfrm>
          <a:off x="2857500" y="612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145320</xdr:rowOff>
    </xdr:from>
    <xdr:ext cx="762000" cy="259045"/>
    <xdr:sp macro="" textlink="">
      <xdr:nvSpPr>
        <xdr:cNvPr id="139" name="テキスト ボックス 138"/>
        <xdr:cNvSpPr txBox="1"/>
      </xdr:nvSpPr>
      <xdr:spPr>
        <a:xfrm>
          <a:off x="2527300" y="58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575,264
571,173
3,507.13
358,191,520
348,286,362
3,678,205
217,052,271
646,387,809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109106</xdr:rowOff>
    </xdr:from>
    <xdr:to>
      <xdr:col>6</xdr:col>
      <xdr:colOff>510540</xdr:colOff>
      <xdr:row>33</xdr:row>
      <xdr:rowOff>132080</xdr:rowOff>
    </xdr:to>
    <xdr:cxnSp macro="">
      <xdr:nvCxnSpPr>
        <xdr:cNvPr id="56" name="直線コネクタ 55"/>
        <xdr:cNvCxnSpPr/>
      </xdr:nvCxnSpPr>
      <xdr:spPr>
        <a:xfrm flipV="1">
          <a:off x="4633595" y="5252606"/>
          <a:ext cx="1270" cy="537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135907</xdr:rowOff>
    </xdr:from>
    <xdr:ext cx="599010" cy="259045"/>
    <xdr:sp macro="" textlink="">
      <xdr:nvSpPr>
        <xdr:cNvPr id="57" name="人件費最小値テキスト"/>
        <xdr:cNvSpPr txBox="1"/>
      </xdr:nvSpPr>
      <xdr:spPr>
        <a:xfrm>
          <a:off x="4686300" y="579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154,700</a:t>
          </a:r>
          <a:endParaRPr kumimoji="1" lang="ja-JP" altLang="en-US" sz="1000" b="1">
            <a:latin typeface="ＭＳ Ｐゴシック"/>
          </a:endParaRPr>
        </a:p>
      </xdr:txBody>
    </xdr:sp>
    <xdr:clientData/>
  </xdr:oneCellAnchor>
  <xdr:twoCellAnchor>
    <xdr:from>
      <xdr:col>6</xdr:col>
      <xdr:colOff>422275</xdr:colOff>
      <xdr:row>33</xdr:row>
      <xdr:rowOff>132080</xdr:rowOff>
    </xdr:from>
    <xdr:to>
      <xdr:col>6</xdr:col>
      <xdr:colOff>600075</xdr:colOff>
      <xdr:row>33</xdr:row>
      <xdr:rowOff>132080</xdr:rowOff>
    </xdr:to>
    <xdr:cxnSp macro="">
      <xdr:nvCxnSpPr>
        <xdr:cNvPr id="58" name="直線コネクタ 57"/>
        <xdr:cNvCxnSpPr/>
      </xdr:nvCxnSpPr>
      <xdr:spPr>
        <a:xfrm>
          <a:off x="4546600" y="57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55783</xdr:rowOff>
    </xdr:from>
    <xdr:ext cx="599010" cy="259045"/>
    <xdr:sp macro="" textlink="">
      <xdr:nvSpPr>
        <xdr:cNvPr id="59" name="人件費最大値テキスト"/>
        <xdr:cNvSpPr txBox="1"/>
      </xdr:nvSpPr>
      <xdr:spPr>
        <a:xfrm>
          <a:off x="4686300" y="50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168,803</a:t>
          </a:r>
          <a:endParaRPr kumimoji="1" lang="ja-JP" altLang="en-US" sz="1000" b="1">
            <a:latin typeface="ＭＳ Ｐゴシック"/>
          </a:endParaRPr>
        </a:p>
      </xdr:txBody>
    </xdr:sp>
    <xdr:clientData/>
  </xdr:oneCellAnchor>
  <xdr:twoCellAnchor>
    <xdr:from>
      <xdr:col>6</xdr:col>
      <xdr:colOff>422275</xdr:colOff>
      <xdr:row>30</xdr:row>
      <xdr:rowOff>109106</xdr:rowOff>
    </xdr:from>
    <xdr:to>
      <xdr:col>6</xdr:col>
      <xdr:colOff>600075</xdr:colOff>
      <xdr:row>30</xdr:row>
      <xdr:rowOff>109106</xdr:rowOff>
    </xdr:to>
    <xdr:cxnSp macro="">
      <xdr:nvCxnSpPr>
        <xdr:cNvPr id="60" name="直線コネクタ 59"/>
        <xdr:cNvCxnSpPr/>
      </xdr:nvCxnSpPr>
      <xdr:spPr>
        <a:xfrm>
          <a:off x="4546600" y="525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132080</xdr:rowOff>
    </xdr:from>
    <xdr:to>
      <xdr:col>6</xdr:col>
      <xdr:colOff>511175</xdr:colOff>
      <xdr:row>34</xdr:row>
      <xdr:rowOff>46546</xdr:rowOff>
    </xdr:to>
    <xdr:cxnSp macro="">
      <xdr:nvCxnSpPr>
        <xdr:cNvPr id="61" name="直線コネクタ 60"/>
        <xdr:cNvCxnSpPr/>
      </xdr:nvCxnSpPr>
      <xdr:spPr>
        <a:xfrm flipV="1">
          <a:off x="3797300" y="5789930"/>
          <a:ext cx="8382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22432</xdr:rowOff>
    </xdr:from>
    <xdr:ext cx="599010" cy="259045"/>
    <xdr:sp macro="" textlink="">
      <xdr:nvSpPr>
        <xdr:cNvPr id="62" name="人件費平均値テキスト"/>
        <xdr:cNvSpPr txBox="1"/>
      </xdr:nvSpPr>
      <xdr:spPr>
        <a:xfrm>
          <a:off x="4686300" y="5337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161,345</a:t>
          </a:r>
          <a:endParaRPr kumimoji="1" lang="ja-JP" altLang="en-US" sz="1000" b="1">
            <a:solidFill>
              <a:srgbClr val="000080"/>
            </a:solidFill>
            <a:latin typeface="ＭＳ Ｐゴシック"/>
          </a:endParaRPr>
        </a:p>
      </xdr:txBody>
    </xdr:sp>
    <xdr:clientData/>
  </xdr:oneCellAnchor>
  <xdr:twoCellAnchor>
    <xdr:from>
      <xdr:col>6</xdr:col>
      <xdr:colOff>460375</xdr:colOff>
      <xdr:row>31</xdr:row>
      <xdr:rowOff>171005</xdr:rowOff>
    </xdr:from>
    <xdr:to>
      <xdr:col>6</xdr:col>
      <xdr:colOff>561975</xdr:colOff>
      <xdr:row>32</xdr:row>
      <xdr:rowOff>101155</xdr:rowOff>
    </xdr:to>
    <xdr:sp macro="" textlink="">
      <xdr:nvSpPr>
        <xdr:cNvPr id="63" name="フローチャート : 判断 62"/>
        <xdr:cNvSpPr/>
      </xdr:nvSpPr>
      <xdr:spPr>
        <a:xfrm>
          <a:off x="4584700" y="54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46546</xdr:rowOff>
    </xdr:from>
    <xdr:to>
      <xdr:col>5</xdr:col>
      <xdr:colOff>358775</xdr:colOff>
      <xdr:row>34</xdr:row>
      <xdr:rowOff>80378</xdr:rowOff>
    </xdr:to>
    <xdr:cxnSp macro="">
      <xdr:nvCxnSpPr>
        <xdr:cNvPr id="64" name="直線コネクタ 63"/>
        <xdr:cNvCxnSpPr/>
      </xdr:nvCxnSpPr>
      <xdr:spPr>
        <a:xfrm flipV="1">
          <a:off x="2908300" y="5875846"/>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59296</xdr:rowOff>
    </xdr:from>
    <xdr:to>
      <xdr:col>5</xdr:col>
      <xdr:colOff>409575</xdr:colOff>
      <xdr:row>34</xdr:row>
      <xdr:rowOff>160896</xdr:rowOff>
    </xdr:to>
    <xdr:sp macro="" textlink="">
      <xdr:nvSpPr>
        <xdr:cNvPr id="65" name="フローチャート : 判断 64"/>
        <xdr:cNvSpPr/>
      </xdr:nvSpPr>
      <xdr:spPr>
        <a:xfrm>
          <a:off x="37465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152023</xdr:rowOff>
    </xdr:from>
    <xdr:ext cx="599010" cy="259045"/>
    <xdr:sp macro="" textlink="">
      <xdr:nvSpPr>
        <xdr:cNvPr id="66" name="テキスト ボックス 65"/>
        <xdr:cNvSpPr txBox="1"/>
      </xdr:nvSpPr>
      <xdr:spPr>
        <a:xfrm>
          <a:off x="3485094" y="5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80378</xdr:rowOff>
    </xdr:from>
    <xdr:to>
      <xdr:col>4</xdr:col>
      <xdr:colOff>155575</xdr:colOff>
      <xdr:row>34</xdr:row>
      <xdr:rowOff>83845</xdr:rowOff>
    </xdr:to>
    <xdr:cxnSp macro="">
      <xdr:nvCxnSpPr>
        <xdr:cNvPr id="67" name="直線コネクタ 66"/>
        <xdr:cNvCxnSpPr/>
      </xdr:nvCxnSpPr>
      <xdr:spPr>
        <a:xfrm flipV="1">
          <a:off x="2019300" y="590967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168262</xdr:rowOff>
    </xdr:from>
    <xdr:to>
      <xdr:col>4</xdr:col>
      <xdr:colOff>206375</xdr:colOff>
      <xdr:row>36</xdr:row>
      <xdr:rowOff>98412</xdr:rowOff>
    </xdr:to>
    <xdr:sp macro="" textlink="">
      <xdr:nvSpPr>
        <xdr:cNvPr id="68" name="フローチャート : 判断 67"/>
        <xdr:cNvSpPr/>
      </xdr:nvSpPr>
      <xdr:spPr>
        <a:xfrm>
          <a:off x="2857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89539</xdr:rowOff>
    </xdr:from>
    <xdr:ext cx="599010" cy="259045"/>
    <xdr:sp macro="" textlink="">
      <xdr:nvSpPr>
        <xdr:cNvPr id="69" name="テキスト ボックス 68"/>
        <xdr:cNvSpPr txBox="1"/>
      </xdr:nvSpPr>
      <xdr:spPr>
        <a:xfrm>
          <a:off x="2608794"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18809</xdr:rowOff>
    </xdr:from>
    <xdr:to>
      <xdr:col>2</xdr:col>
      <xdr:colOff>638175</xdr:colOff>
      <xdr:row>34</xdr:row>
      <xdr:rowOff>83845</xdr:rowOff>
    </xdr:to>
    <xdr:cxnSp macro="">
      <xdr:nvCxnSpPr>
        <xdr:cNvPr id="70" name="直線コネクタ 69"/>
        <xdr:cNvCxnSpPr/>
      </xdr:nvCxnSpPr>
      <xdr:spPr>
        <a:xfrm>
          <a:off x="1130300" y="5848109"/>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12814</xdr:rowOff>
    </xdr:from>
    <xdr:to>
      <xdr:col>3</xdr:col>
      <xdr:colOff>3175</xdr:colOff>
      <xdr:row>38</xdr:row>
      <xdr:rowOff>114414</xdr:rowOff>
    </xdr:to>
    <xdr:sp macro="" textlink="">
      <xdr:nvSpPr>
        <xdr:cNvPr id="71" name="フローチャート : 判断 70"/>
        <xdr:cNvSpPr/>
      </xdr:nvSpPr>
      <xdr:spPr>
        <a:xfrm>
          <a:off x="1968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105541</xdr:rowOff>
    </xdr:from>
    <xdr:ext cx="599010" cy="259045"/>
    <xdr:sp macro="" textlink="">
      <xdr:nvSpPr>
        <xdr:cNvPr id="72" name="テキスト ボックス 71"/>
        <xdr:cNvSpPr txBox="1"/>
      </xdr:nvSpPr>
      <xdr:spPr>
        <a:xfrm>
          <a:off x="1719794"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146241</xdr:rowOff>
    </xdr:from>
    <xdr:to>
      <xdr:col>1</xdr:col>
      <xdr:colOff>485775</xdr:colOff>
      <xdr:row>37</xdr:row>
      <xdr:rowOff>76391</xdr:rowOff>
    </xdr:to>
    <xdr:sp macro="" textlink="">
      <xdr:nvSpPr>
        <xdr:cNvPr id="73" name="フローチャート : 判断 72"/>
        <xdr:cNvSpPr/>
      </xdr:nvSpPr>
      <xdr:spPr>
        <a:xfrm>
          <a:off x="1079500" y="63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67518</xdr:rowOff>
    </xdr:from>
    <xdr:ext cx="599010" cy="259045"/>
    <xdr:sp macro="" textlink="">
      <xdr:nvSpPr>
        <xdr:cNvPr id="74" name="テキスト ボックス 73"/>
        <xdr:cNvSpPr txBox="1"/>
      </xdr:nvSpPr>
      <xdr:spPr>
        <a:xfrm>
          <a:off x="830794" y="64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81280</xdr:rowOff>
    </xdr:from>
    <xdr:to>
      <xdr:col>6</xdr:col>
      <xdr:colOff>561975</xdr:colOff>
      <xdr:row>34</xdr:row>
      <xdr:rowOff>11430</xdr:rowOff>
    </xdr:to>
    <xdr:sp macro="" textlink="">
      <xdr:nvSpPr>
        <xdr:cNvPr id="80" name="円/楕円 79"/>
        <xdr:cNvSpPr/>
      </xdr:nvSpPr>
      <xdr:spPr>
        <a:xfrm>
          <a:off x="45847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167657</xdr:rowOff>
    </xdr:from>
    <xdr:ext cx="599010" cy="259045"/>
    <xdr:sp macro="" textlink="">
      <xdr:nvSpPr>
        <xdr:cNvPr id="81" name="人件費該当値テキスト"/>
        <xdr:cNvSpPr txBox="1"/>
      </xdr:nvSpPr>
      <xdr:spPr>
        <a:xfrm>
          <a:off x="4686300" y="565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154,700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167196</xdr:rowOff>
    </xdr:from>
    <xdr:to>
      <xdr:col>5</xdr:col>
      <xdr:colOff>409575</xdr:colOff>
      <xdr:row>34</xdr:row>
      <xdr:rowOff>97346</xdr:rowOff>
    </xdr:to>
    <xdr:sp macro="" textlink="">
      <xdr:nvSpPr>
        <xdr:cNvPr id="82" name="円/楕円 81"/>
        <xdr:cNvSpPr/>
      </xdr:nvSpPr>
      <xdr:spPr>
        <a:xfrm>
          <a:off x="3746500" y="5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113873</xdr:rowOff>
    </xdr:from>
    <xdr:ext cx="599010" cy="259045"/>
    <xdr:sp macro="" textlink="">
      <xdr:nvSpPr>
        <xdr:cNvPr id="83" name="テキスト ボックス 82"/>
        <xdr:cNvSpPr txBox="1"/>
      </xdr:nvSpPr>
      <xdr:spPr>
        <a:xfrm>
          <a:off x="3485094" y="560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29578</xdr:rowOff>
    </xdr:from>
    <xdr:to>
      <xdr:col>4</xdr:col>
      <xdr:colOff>206375</xdr:colOff>
      <xdr:row>34</xdr:row>
      <xdr:rowOff>131178</xdr:rowOff>
    </xdr:to>
    <xdr:sp macro="" textlink="">
      <xdr:nvSpPr>
        <xdr:cNvPr id="84" name="円/楕円 83"/>
        <xdr:cNvSpPr/>
      </xdr:nvSpPr>
      <xdr:spPr>
        <a:xfrm>
          <a:off x="2857500" y="5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147705</xdr:rowOff>
    </xdr:from>
    <xdr:ext cx="599010" cy="259045"/>
    <xdr:sp macro="" textlink="">
      <xdr:nvSpPr>
        <xdr:cNvPr id="85" name="テキスト ボックス 84"/>
        <xdr:cNvSpPr txBox="1"/>
      </xdr:nvSpPr>
      <xdr:spPr>
        <a:xfrm>
          <a:off x="2608794" y="56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151,557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33045</xdr:rowOff>
    </xdr:from>
    <xdr:to>
      <xdr:col>3</xdr:col>
      <xdr:colOff>3175</xdr:colOff>
      <xdr:row>34</xdr:row>
      <xdr:rowOff>134645</xdr:rowOff>
    </xdr:to>
    <xdr:sp macro="" textlink="">
      <xdr:nvSpPr>
        <xdr:cNvPr id="86" name="円/楕円 85"/>
        <xdr:cNvSpPr/>
      </xdr:nvSpPr>
      <xdr:spPr>
        <a:xfrm>
          <a:off x="1968500" y="58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151172</xdr:rowOff>
    </xdr:from>
    <xdr:ext cx="599010" cy="259045"/>
    <xdr:sp macro="" textlink="">
      <xdr:nvSpPr>
        <xdr:cNvPr id="87" name="テキスト ボックス 86"/>
        <xdr:cNvSpPr txBox="1"/>
      </xdr:nvSpPr>
      <xdr:spPr>
        <a:xfrm>
          <a:off x="1719794" y="56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139459</xdr:rowOff>
    </xdr:from>
    <xdr:to>
      <xdr:col>1</xdr:col>
      <xdr:colOff>485775</xdr:colOff>
      <xdr:row>34</xdr:row>
      <xdr:rowOff>69609</xdr:rowOff>
    </xdr:to>
    <xdr:sp macro="" textlink="">
      <xdr:nvSpPr>
        <xdr:cNvPr id="88" name="円/楕円 87"/>
        <xdr:cNvSpPr/>
      </xdr:nvSpPr>
      <xdr:spPr>
        <a:xfrm>
          <a:off x="1079500" y="57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86136</xdr:rowOff>
    </xdr:from>
    <xdr:ext cx="599010" cy="259045"/>
    <xdr:sp macro="" textlink="">
      <xdr:nvSpPr>
        <xdr:cNvPr id="89" name="テキスト ボックス 88"/>
        <xdr:cNvSpPr txBox="1"/>
      </xdr:nvSpPr>
      <xdr:spPr>
        <a:xfrm>
          <a:off x="830794" y="55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93020</xdr:rowOff>
    </xdr:from>
    <xdr:to>
      <xdr:col>6</xdr:col>
      <xdr:colOff>510540</xdr:colOff>
      <xdr:row>56</xdr:row>
      <xdr:rowOff>167269</xdr:rowOff>
    </xdr:to>
    <xdr:cxnSp macro="">
      <xdr:nvCxnSpPr>
        <xdr:cNvPr id="110" name="直線コネクタ 109"/>
        <xdr:cNvCxnSpPr/>
      </xdr:nvCxnSpPr>
      <xdr:spPr>
        <a:xfrm flipV="1">
          <a:off x="4633595" y="9351320"/>
          <a:ext cx="1270" cy="417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171096</xdr:rowOff>
    </xdr:from>
    <xdr:ext cx="534377" cy="259045"/>
    <xdr:sp macro="" textlink="">
      <xdr:nvSpPr>
        <xdr:cNvPr id="111" name="物件費最小値テキスト"/>
        <xdr:cNvSpPr txBox="1"/>
      </xdr:nvSpPr>
      <xdr:spPr>
        <a:xfrm>
          <a:off x="4686300" y="97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26,897</a:t>
          </a:r>
          <a:endParaRPr kumimoji="1" lang="ja-JP" altLang="en-US" sz="1000" b="1">
            <a:latin typeface="ＭＳ Ｐゴシック"/>
          </a:endParaRPr>
        </a:p>
      </xdr:txBody>
    </xdr:sp>
    <xdr:clientData/>
  </xdr:oneCellAnchor>
  <xdr:twoCellAnchor>
    <xdr:from>
      <xdr:col>6</xdr:col>
      <xdr:colOff>422275</xdr:colOff>
      <xdr:row>56</xdr:row>
      <xdr:rowOff>167269</xdr:rowOff>
    </xdr:from>
    <xdr:to>
      <xdr:col>6</xdr:col>
      <xdr:colOff>600075</xdr:colOff>
      <xdr:row>56</xdr:row>
      <xdr:rowOff>167269</xdr:rowOff>
    </xdr:to>
    <xdr:cxnSp macro="">
      <xdr:nvCxnSpPr>
        <xdr:cNvPr id="112" name="直線コネクタ 111"/>
        <xdr:cNvCxnSpPr/>
      </xdr:nvCxnSpPr>
      <xdr:spPr>
        <a:xfrm>
          <a:off x="4546600" y="976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39697</xdr:rowOff>
    </xdr:from>
    <xdr:ext cx="534377" cy="259045"/>
    <xdr:sp macro="" textlink="">
      <xdr:nvSpPr>
        <xdr:cNvPr id="113" name="物件費最大値テキスト"/>
        <xdr:cNvSpPr txBox="1"/>
      </xdr:nvSpPr>
      <xdr:spPr>
        <a:xfrm>
          <a:off x="4686300" y="91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36,021</a:t>
          </a:r>
          <a:endParaRPr kumimoji="1" lang="ja-JP" altLang="en-US" sz="1000" b="1">
            <a:latin typeface="ＭＳ Ｐゴシック"/>
          </a:endParaRPr>
        </a:p>
      </xdr:txBody>
    </xdr:sp>
    <xdr:clientData/>
  </xdr:oneCellAnchor>
  <xdr:twoCellAnchor>
    <xdr:from>
      <xdr:col>6</xdr:col>
      <xdr:colOff>422275</xdr:colOff>
      <xdr:row>54</xdr:row>
      <xdr:rowOff>93020</xdr:rowOff>
    </xdr:from>
    <xdr:to>
      <xdr:col>6</xdr:col>
      <xdr:colOff>600075</xdr:colOff>
      <xdr:row>54</xdr:row>
      <xdr:rowOff>93020</xdr:rowOff>
    </xdr:to>
    <xdr:cxnSp macro="">
      <xdr:nvCxnSpPr>
        <xdr:cNvPr id="114" name="直線コネクタ 113"/>
        <xdr:cNvCxnSpPr/>
      </xdr:nvCxnSpPr>
      <xdr:spPr>
        <a:xfrm>
          <a:off x="4546600" y="935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98506</xdr:rowOff>
    </xdr:from>
    <xdr:to>
      <xdr:col>6</xdr:col>
      <xdr:colOff>511175</xdr:colOff>
      <xdr:row>54</xdr:row>
      <xdr:rowOff>93020</xdr:rowOff>
    </xdr:to>
    <xdr:cxnSp macro="">
      <xdr:nvCxnSpPr>
        <xdr:cNvPr id="115" name="直線コネクタ 114"/>
        <xdr:cNvCxnSpPr/>
      </xdr:nvCxnSpPr>
      <xdr:spPr>
        <a:xfrm>
          <a:off x="3797300" y="9013906"/>
          <a:ext cx="8382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126854</xdr:rowOff>
    </xdr:from>
    <xdr:ext cx="534377" cy="259045"/>
    <xdr:sp macro="" textlink="">
      <xdr:nvSpPr>
        <xdr:cNvPr id="116" name="物件費平均値テキスト"/>
        <xdr:cNvSpPr txBox="1"/>
      </xdr:nvSpPr>
      <xdr:spPr>
        <a:xfrm>
          <a:off x="4686300" y="9556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29,948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148427</xdr:rowOff>
    </xdr:from>
    <xdr:to>
      <xdr:col>6</xdr:col>
      <xdr:colOff>561975</xdr:colOff>
      <xdr:row>56</xdr:row>
      <xdr:rowOff>78577</xdr:rowOff>
    </xdr:to>
    <xdr:sp macro="" textlink="">
      <xdr:nvSpPr>
        <xdr:cNvPr id="117" name="フローチャート : 判断 116"/>
        <xdr:cNvSpPr/>
      </xdr:nvSpPr>
      <xdr:spPr>
        <a:xfrm>
          <a:off x="4584700" y="957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98506</xdr:rowOff>
    </xdr:from>
    <xdr:to>
      <xdr:col>5</xdr:col>
      <xdr:colOff>358775</xdr:colOff>
      <xdr:row>53</xdr:row>
      <xdr:rowOff>51140</xdr:rowOff>
    </xdr:to>
    <xdr:cxnSp macro="">
      <xdr:nvCxnSpPr>
        <xdr:cNvPr id="118" name="直線コネクタ 117"/>
        <xdr:cNvCxnSpPr/>
      </xdr:nvCxnSpPr>
      <xdr:spPr>
        <a:xfrm flipV="1">
          <a:off x="2908300" y="9013906"/>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111165</xdr:rowOff>
    </xdr:from>
    <xdr:to>
      <xdr:col>5</xdr:col>
      <xdr:colOff>409575</xdr:colOff>
      <xdr:row>57</xdr:row>
      <xdr:rowOff>41315</xdr:rowOff>
    </xdr:to>
    <xdr:sp macro="" textlink="">
      <xdr:nvSpPr>
        <xdr:cNvPr id="119" name="フローチャート : 判断 118"/>
        <xdr:cNvSpPr/>
      </xdr:nvSpPr>
      <xdr:spPr>
        <a:xfrm>
          <a:off x="3746500" y="97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32442</xdr:rowOff>
    </xdr:from>
    <xdr:ext cx="534377" cy="259045"/>
    <xdr:sp macro="" textlink="">
      <xdr:nvSpPr>
        <xdr:cNvPr id="120" name="テキスト ボックス 119"/>
        <xdr:cNvSpPr txBox="1"/>
      </xdr:nvSpPr>
      <xdr:spPr>
        <a:xfrm>
          <a:off x="3517411" y="98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51140</xdr:rowOff>
    </xdr:from>
    <xdr:to>
      <xdr:col>4</xdr:col>
      <xdr:colOff>155575</xdr:colOff>
      <xdr:row>54</xdr:row>
      <xdr:rowOff>109617</xdr:rowOff>
    </xdr:to>
    <xdr:cxnSp macro="">
      <xdr:nvCxnSpPr>
        <xdr:cNvPr id="121" name="直線コネクタ 120"/>
        <xdr:cNvCxnSpPr/>
      </xdr:nvCxnSpPr>
      <xdr:spPr>
        <a:xfrm flipV="1">
          <a:off x="2019300" y="9137990"/>
          <a:ext cx="889000" cy="2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150805</xdr:rowOff>
    </xdr:from>
    <xdr:to>
      <xdr:col>4</xdr:col>
      <xdr:colOff>206375</xdr:colOff>
      <xdr:row>57</xdr:row>
      <xdr:rowOff>80955</xdr:rowOff>
    </xdr:to>
    <xdr:sp macro="" textlink="">
      <xdr:nvSpPr>
        <xdr:cNvPr id="122" name="フローチャート : 判断 121"/>
        <xdr:cNvSpPr/>
      </xdr:nvSpPr>
      <xdr:spPr>
        <a:xfrm>
          <a:off x="2857500" y="975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72082</xdr:rowOff>
    </xdr:from>
    <xdr:ext cx="534377" cy="259045"/>
    <xdr:sp macro="" textlink="">
      <xdr:nvSpPr>
        <xdr:cNvPr id="123" name="テキスト ボックス 122"/>
        <xdr:cNvSpPr txBox="1"/>
      </xdr:nvSpPr>
      <xdr:spPr>
        <a:xfrm>
          <a:off x="2641111" y="9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109617</xdr:rowOff>
    </xdr:from>
    <xdr:to>
      <xdr:col>2</xdr:col>
      <xdr:colOff>638175</xdr:colOff>
      <xdr:row>55</xdr:row>
      <xdr:rowOff>20645</xdr:rowOff>
    </xdr:to>
    <xdr:cxnSp macro="">
      <xdr:nvCxnSpPr>
        <xdr:cNvPr id="124" name="直線コネクタ 123"/>
        <xdr:cNvCxnSpPr/>
      </xdr:nvCxnSpPr>
      <xdr:spPr>
        <a:xfrm flipV="1">
          <a:off x="1130300" y="9367917"/>
          <a:ext cx="889000" cy="8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102159</xdr:rowOff>
    </xdr:from>
    <xdr:to>
      <xdr:col>3</xdr:col>
      <xdr:colOff>3175</xdr:colOff>
      <xdr:row>59</xdr:row>
      <xdr:rowOff>32309</xdr:rowOff>
    </xdr:to>
    <xdr:sp macro="" textlink="">
      <xdr:nvSpPr>
        <xdr:cNvPr id="125" name="フローチャート : 判断 124"/>
        <xdr:cNvSpPr/>
      </xdr:nvSpPr>
      <xdr:spPr>
        <a:xfrm>
          <a:off x="1968500" y="100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23436</xdr:rowOff>
    </xdr:from>
    <xdr:ext cx="534377" cy="259045"/>
    <xdr:sp macro="" textlink="">
      <xdr:nvSpPr>
        <xdr:cNvPr id="126" name="テキスト ボックス 125"/>
        <xdr:cNvSpPr txBox="1"/>
      </xdr:nvSpPr>
      <xdr:spPr>
        <a:xfrm>
          <a:off x="1752111" y="101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112080</xdr:rowOff>
    </xdr:from>
    <xdr:to>
      <xdr:col>1</xdr:col>
      <xdr:colOff>485775</xdr:colOff>
      <xdr:row>59</xdr:row>
      <xdr:rowOff>42230</xdr:rowOff>
    </xdr:to>
    <xdr:sp macro="" textlink="">
      <xdr:nvSpPr>
        <xdr:cNvPr id="127" name="フローチャート : 判断 126"/>
        <xdr:cNvSpPr/>
      </xdr:nvSpPr>
      <xdr:spPr>
        <a:xfrm>
          <a:off x="1079500" y="100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33357</xdr:rowOff>
    </xdr:from>
    <xdr:ext cx="534377" cy="259045"/>
    <xdr:sp macro="" textlink="">
      <xdr:nvSpPr>
        <xdr:cNvPr id="128" name="テキスト ボックス 127"/>
        <xdr:cNvSpPr txBox="1"/>
      </xdr:nvSpPr>
      <xdr:spPr>
        <a:xfrm>
          <a:off x="863111" y="10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42220</xdr:rowOff>
    </xdr:from>
    <xdr:to>
      <xdr:col>6</xdr:col>
      <xdr:colOff>561975</xdr:colOff>
      <xdr:row>54</xdr:row>
      <xdr:rowOff>143820</xdr:rowOff>
    </xdr:to>
    <xdr:sp macro="" textlink="">
      <xdr:nvSpPr>
        <xdr:cNvPr id="134" name="円/楕円 133"/>
        <xdr:cNvSpPr/>
      </xdr:nvSpPr>
      <xdr:spPr>
        <a:xfrm>
          <a:off x="4584700" y="93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166697</xdr:rowOff>
    </xdr:from>
    <xdr:ext cx="534377" cy="259045"/>
    <xdr:sp macro="" textlink="">
      <xdr:nvSpPr>
        <xdr:cNvPr id="135" name="物件費該当値テキスト"/>
        <xdr:cNvSpPr txBox="1"/>
      </xdr:nvSpPr>
      <xdr:spPr>
        <a:xfrm>
          <a:off x="4686300" y="9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47706</xdr:rowOff>
    </xdr:from>
    <xdr:to>
      <xdr:col>5</xdr:col>
      <xdr:colOff>409575</xdr:colOff>
      <xdr:row>52</xdr:row>
      <xdr:rowOff>149306</xdr:rowOff>
    </xdr:to>
    <xdr:sp macro="" textlink="">
      <xdr:nvSpPr>
        <xdr:cNvPr id="136" name="円/楕円 135"/>
        <xdr:cNvSpPr/>
      </xdr:nvSpPr>
      <xdr:spPr>
        <a:xfrm>
          <a:off x="3746500" y="8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165833</xdr:rowOff>
    </xdr:from>
    <xdr:ext cx="534377" cy="259045"/>
    <xdr:sp macro="" textlink="">
      <xdr:nvSpPr>
        <xdr:cNvPr id="137" name="テキスト ボックス 136"/>
        <xdr:cNvSpPr txBox="1"/>
      </xdr:nvSpPr>
      <xdr:spPr>
        <a:xfrm>
          <a:off x="3517411" y="873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340</xdr:rowOff>
    </xdr:from>
    <xdr:to>
      <xdr:col>4</xdr:col>
      <xdr:colOff>206375</xdr:colOff>
      <xdr:row>53</xdr:row>
      <xdr:rowOff>101940</xdr:rowOff>
    </xdr:to>
    <xdr:sp macro="" textlink="">
      <xdr:nvSpPr>
        <xdr:cNvPr id="138" name="円/楕円 137"/>
        <xdr:cNvSpPr/>
      </xdr:nvSpPr>
      <xdr:spPr>
        <a:xfrm>
          <a:off x="2857500" y="90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118467</xdr:rowOff>
    </xdr:from>
    <xdr:ext cx="534377" cy="259045"/>
    <xdr:sp macro="" textlink="">
      <xdr:nvSpPr>
        <xdr:cNvPr id="139" name="テキスト ボックス 138"/>
        <xdr:cNvSpPr txBox="1"/>
      </xdr:nvSpPr>
      <xdr:spPr>
        <a:xfrm>
          <a:off x="2641111" y="88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58817</xdr:rowOff>
    </xdr:from>
    <xdr:to>
      <xdr:col>3</xdr:col>
      <xdr:colOff>3175</xdr:colOff>
      <xdr:row>54</xdr:row>
      <xdr:rowOff>160417</xdr:rowOff>
    </xdr:to>
    <xdr:sp macro="" textlink="">
      <xdr:nvSpPr>
        <xdr:cNvPr id="140" name="円/楕円 139"/>
        <xdr:cNvSpPr/>
      </xdr:nvSpPr>
      <xdr:spPr>
        <a:xfrm>
          <a:off x="1968500" y="93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5494</xdr:rowOff>
    </xdr:from>
    <xdr:ext cx="534377" cy="259045"/>
    <xdr:sp macro="" textlink="">
      <xdr:nvSpPr>
        <xdr:cNvPr id="141" name="テキスト ボックス 140"/>
        <xdr:cNvSpPr txBox="1"/>
      </xdr:nvSpPr>
      <xdr:spPr>
        <a:xfrm>
          <a:off x="1752111" y="90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141295</xdr:rowOff>
    </xdr:from>
    <xdr:to>
      <xdr:col>1</xdr:col>
      <xdr:colOff>485775</xdr:colOff>
      <xdr:row>55</xdr:row>
      <xdr:rowOff>71445</xdr:rowOff>
    </xdr:to>
    <xdr:sp macro="" textlink="">
      <xdr:nvSpPr>
        <xdr:cNvPr id="142" name="円/楕円 141"/>
        <xdr:cNvSpPr/>
      </xdr:nvSpPr>
      <xdr:spPr>
        <a:xfrm>
          <a:off x="10795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87972</xdr:rowOff>
    </xdr:from>
    <xdr:ext cx="534377" cy="259045"/>
    <xdr:sp macro="" textlink="">
      <xdr:nvSpPr>
        <xdr:cNvPr id="143" name="テキスト ボックス 142"/>
        <xdr:cNvSpPr txBox="1"/>
      </xdr:nvSpPr>
      <xdr:spPr>
        <a:xfrm>
          <a:off x="863111" y="91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52" name="テキスト ボックス 151"/>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4" name="テキスト ボックス 153"/>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6" name="テキスト ボックス 155"/>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8" name="テキスト ボックス 157"/>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4" name="テキスト ボックス 16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7112</xdr:rowOff>
    </xdr:from>
    <xdr:to>
      <xdr:col>6</xdr:col>
      <xdr:colOff>510540</xdr:colOff>
      <xdr:row>75</xdr:row>
      <xdr:rowOff>95613</xdr:rowOff>
    </xdr:to>
    <xdr:cxnSp macro="">
      <xdr:nvCxnSpPr>
        <xdr:cNvPr id="168" name="直線コネクタ 167"/>
        <xdr:cNvCxnSpPr/>
      </xdr:nvCxnSpPr>
      <xdr:spPr>
        <a:xfrm flipV="1">
          <a:off x="4633595" y="12008612"/>
          <a:ext cx="1270" cy="94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99440</xdr:rowOff>
    </xdr:from>
    <xdr:ext cx="469744" cy="259045"/>
    <xdr:sp macro="" textlink="">
      <xdr:nvSpPr>
        <xdr:cNvPr id="169" name="維持補修費最小値テキスト"/>
        <xdr:cNvSpPr txBox="1"/>
      </xdr:nvSpPr>
      <xdr:spPr>
        <a:xfrm>
          <a:off x="4686300" y="1295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8,220</a:t>
          </a:r>
          <a:endParaRPr kumimoji="1" lang="ja-JP" altLang="en-US" sz="1000" b="1">
            <a:latin typeface="ＭＳ Ｐゴシック"/>
          </a:endParaRPr>
        </a:p>
      </xdr:txBody>
    </xdr:sp>
    <xdr:clientData/>
  </xdr:oneCellAnchor>
  <xdr:twoCellAnchor>
    <xdr:from>
      <xdr:col>6</xdr:col>
      <xdr:colOff>422275</xdr:colOff>
      <xdr:row>75</xdr:row>
      <xdr:rowOff>95613</xdr:rowOff>
    </xdr:from>
    <xdr:to>
      <xdr:col>6</xdr:col>
      <xdr:colOff>600075</xdr:colOff>
      <xdr:row>75</xdr:row>
      <xdr:rowOff>95613</xdr:rowOff>
    </xdr:to>
    <xdr:cxnSp macro="">
      <xdr:nvCxnSpPr>
        <xdr:cNvPr id="170" name="直線コネクタ 169"/>
        <xdr:cNvCxnSpPr/>
      </xdr:nvCxnSpPr>
      <xdr:spPr>
        <a:xfrm>
          <a:off x="4546600" y="1295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125239</xdr:rowOff>
    </xdr:from>
    <xdr:ext cx="534377" cy="259045"/>
    <xdr:sp macro="" textlink="">
      <xdr:nvSpPr>
        <xdr:cNvPr id="171" name="維持補修費最大値テキスト"/>
        <xdr:cNvSpPr txBox="1"/>
      </xdr:nvSpPr>
      <xdr:spPr>
        <a:xfrm>
          <a:off x="4686300" y="117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14,012</a:t>
          </a:r>
          <a:endParaRPr kumimoji="1" lang="ja-JP" altLang="en-US" sz="1000" b="1">
            <a:latin typeface="ＭＳ Ｐゴシック"/>
          </a:endParaRPr>
        </a:p>
      </xdr:txBody>
    </xdr:sp>
    <xdr:clientData/>
  </xdr:oneCellAnchor>
  <xdr:twoCellAnchor>
    <xdr:from>
      <xdr:col>6</xdr:col>
      <xdr:colOff>422275</xdr:colOff>
      <xdr:row>70</xdr:row>
      <xdr:rowOff>7112</xdr:rowOff>
    </xdr:from>
    <xdr:to>
      <xdr:col>6</xdr:col>
      <xdr:colOff>600075</xdr:colOff>
      <xdr:row>70</xdr:row>
      <xdr:rowOff>7112</xdr:rowOff>
    </xdr:to>
    <xdr:cxnSp macro="">
      <xdr:nvCxnSpPr>
        <xdr:cNvPr id="172" name="直線コネクタ 171"/>
        <xdr:cNvCxnSpPr/>
      </xdr:nvCxnSpPr>
      <xdr:spPr>
        <a:xfrm>
          <a:off x="4546600" y="1200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140353</xdr:rowOff>
    </xdr:from>
    <xdr:to>
      <xdr:col>6</xdr:col>
      <xdr:colOff>511175</xdr:colOff>
      <xdr:row>74</xdr:row>
      <xdr:rowOff>35687</xdr:rowOff>
    </xdr:to>
    <xdr:cxnSp macro="">
      <xdr:nvCxnSpPr>
        <xdr:cNvPr id="173" name="直線コネクタ 172"/>
        <xdr:cNvCxnSpPr/>
      </xdr:nvCxnSpPr>
      <xdr:spPr>
        <a:xfrm>
          <a:off x="3797300" y="12484753"/>
          <a:ext cx="838200" cy="23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15601</xdr:rowOff>
    </xdr:from>
    <xdr:ext cx="534377" cy="259045"/>
    <xdr:sp macro="" textlink="">
      <xdr:nvSpPr>
        <xdr:cNvPr id="174" name="維持補修費平均値テキスト"/>
        <xdr:cNvSpPr txBox="1"/>
      </xdr:nvSpPr>
      <xdr:spPr>
        <a:xfrm>
          <a:off x="4686300" y="12360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10,639</a:t>
          </a:r>
          <a:endParaRPr kumimoji="1" lang="ja-JP" altLang="en-US" sz="1000" b="1">
            <a:solidFill>
              <a:srgbClr val="000080"/>
            </a:solidFill>
            <a:latin typeface="ＭＳ Ｐゴシック"/>
          </a:endParaRPr>
        </a:p>
      </xdr:txBody>
    </xdr:sp>
    <xdr:clientData/>
  </xdr:oneCellAnchor>
  <xdr:twoCellAnchor>
    <xdr:from>
      <xdr:col>6</xdr:col>
      <xdr:colOff>460375</xdr:colOff>
      <xdr:row>72</xdr:row>
      <xdr:rowOff>164174</xdr:rowOff>
    </xdr:from>
    <xdr:to>
      <xdr:col>6</xdr:col>
      <xdr:colOff>561975</xdr:colOff>
      <xdr:row>73</xdr:row>
      <xdr:rowOff>94324</xdr:rowOff>
    </xdr:to>
    <xdr:sp macro="" textlink="">
      <xdr:nvSpPr>
        <xdr:cNvPr id="175" name="フローチャート : 判断 174"/>
        <xdr:cNvSpPr/>
      </xdr:nvSpPr>
      <xdr:spPr>
        <a:xfrm>
          <a:off x="4584700" y="1250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56261</xdr:rowOff>
    </xdr:from>
    <xdr:to>
      <xdr:col>5</xdr:col>
      <xdr:colOff>358775</xdr:colOff>
      <xdr:row>72</xdr:row>
      <xdr:rowOff>140353</xdr:rowOff>
    </xdr:to>
    <xdr:cxnSp macro="">
      <xdr:nvCxnSpPr>
        <xdr:cNvPr id="176" name="直線コネクタ 175"/>
        <xdr:cNvCxnSpPr/>
      </xdr:nvCxnSpPr>
      <xdr:spPr>
        <a:xfrm>
          <a:off x="2908300" y="12400661"/>
          <a:ext cx="88900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71918</xdr:rowOff>
    </xdr:from>
    <xdr:to>
      <xdr:col>5</xdr:col>
      <xdr:colOff>409575</xdr:colOff>
      <xdr:row>76</xdr:row>
      <xdr:rowOff>2068</xdr:rowOff>
    </xdr:to>
    <xdr:sp macro="" textlink="">
      <xdr:nvSpPr>
        <xdr:cNvPr id="177" name="フローチャート : 判断 176"/>
        <xdr:cNvSpPr/>
      </xdr:nvSpPr>
      <xdr:spPr>
        <a:xfrm>
          <a:off x="3746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164645</xdr:rowOff>
    </xdr:from>
    <xdr:ext cx="469744" cy="259045"/>
    <xdr:sp macro="" textlink="">
      <xdr:nvSpPr>
        <xdr:cNvPr id="178" name="テキスト ボックス 177"/>
        <xdr:cNvSpPr txBox="1"/>
      </xdr:nvSpPr>
      <xdr:spPr>
        <a:xfrm>
          <a:off x="3549727" y="130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56261</xdr:rowOff>
    </xdr:from>
    <xdr:to>
      <xdr:col>4</xdr:col>
      <xdr:colOff>155575</xdr:colOff>
      <xdr:row>73</xdr:row>
      <xdr:rowOff>2050</xdr:rowOff>
    </xdr:to>
    <xdr:cxnSp macro="">
      <xdr:nvCxnSpPr>
        <xdr:cNvPr id="179" name="直線コネクタ 178"/>
        <xdr:cNvCxnSpPr/>
      </xdr:nvCxnSpPr>
      <xdr:spPr>
        <a:xfrm flipV="1">
          <a:off x="2019300" y="12400661"/>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36322</xdr:rowOff>
    </xdr:from>
    <xdr:to>
      <xdr:col>4</xdr:col>
      <xdr:colOff>206375</xdr:colOff>
      <xdr:row>77</xdr:row>
      <xdr:rowOff>137922</xdr:rowOff>
    </xdr:to>
    <xdr:sp macro="" textlink="">
      <xdr:nvSpPr>
        <xdr:cNvPr id="180" name="フローチャート : 判断 179"/>
        <xdr:cNvSpPr/>
      </xdr:nvSpPr>
      <xdr:spPr>
        <a:xfrm>
          <a:off x="2857500" y="132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129049</xdr:rowOff>
    </xdr:from>
    <xdr:ext cx="469744" cy="259045"/>
    <xdr:sp macro="" textlink="">
      <xdr:nvSpPr>
        <xdr:cNvPr id="181" name="テキスト ボックス 180"/>
        <xdr:cNvSpPr txBox="1"/>
      </xdr:nvSpPr>
      <xdr:spPr>
        <a:xfrm>
          <a:off x="26734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114391</xdr:rowOff>
    </xdr:from>
    <xdr:to>
      <xdr:col>2</xdr:col>
      <xdr:colOff>638175</xdr:colOff>
      <xdr:row>73</xdr:row>
      <xdr:rowOff>2050</xdr:rowOff>
    </xdr:to>
    <xdr:cxnSp macro="">
      <xdr:nvCxnSpPr>
        <xdr:cNvPr id="182" name="直線コネクタ 181"/>
        <xdr:cNvCxnSpPr/>
      </xdr:nvCxnSpPr>
      <xdr:spPr>
        <a:xfrm>
          <a:off x="1130300" y="12458791"/>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153724</xdr:rowOff>
    </xdr:from>
    <xdr:to>
      <xdr:col>3</xdr:col>
      <xdr:colOff>3175</xdr:colOff>
      <xdr:row>79</xdr:row>
      <xdr:rowOff>83874</xdr:rowOff>
    </xdr:to>
    <xdr:sp macro="" textlink="">
      <xdr:nvSpPr>
        <xdr:cNvPr id="183" name="フローチャート : 判断 182"/>
        <xdr:cNvSpPr/>
      </xdr:nvSpPr>
      <xdr:spPr>
        <a:xfrm>
          <a:off x="1968500" y="1352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75001</xdr:rowOff>
    </xdr:from>
    <xdr:ext cx="469744" cy="259045"/>
    <xdr:sp macro="" textlink="">
      <xdr:nvSpPr>
        <xdr:cNvPr id="184" name="テキスト ボックス 183"/>
        <xdr:cNvSpPr txBox="1"/>
      </xdr:nvSpPr>
      <xdr:spPr>
        <a:xfrm>
          <a:off x="1784427" y="136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118782</xdr:rowOff>
    </xdr:from>
    <xdr:to>
      <xdr:col>1</xdr:col>
      <xdr:colOff>485775</xdr:colOff>
      <xdr:row>79</xdr:row>
      <xdr:rowOff>48932</xdr:rowOff>
    </xdr:to>
    <xdr:sp macro="" textlink="">
      <xdr:nvSpPr>
        <xdr:cNvPr id="185" name="フローチャート : 判断 184"/>
        <xdr:cNvSpPr/>
      </xdr:nvSpPr>
      <xdr:spPr>
        <a:xfrm>
          <a:off x="1079500" y="1349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40059</xdr:rowOff>
    </xdr:from>
    <xdr:ext cx="469744" cy="259045"/>
    <xdr:sp macro="" textlink="">
      <xdr:nvSpPr>
        <xdr:cNvPr id="186" name="テキスト ボックス 185"/>
        <xdr:cNvSpPr txBox="1"/>
      </xdr:nvSpPr>
      <xdr:spPr>
        <a:xfrm>
          <a:off x="895427" y="1358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156337</xdr:rowOff>
    </xdr:from>
    <xdr:to>
      <xdr:col>6</xdr:col>
      <xdr:colOff>561975</xdr:colOff>
      <xdr:row>74</xdr:row>
      <xdr:rowOff>86487</xdr:rowOff>
    </xdr:to>
    <xdr:sp macro="" textlink="">
      <xdr:nvSpPr>
        <xdr:cNvPr id="192" name="円/楕円 191"/>
        <xdr:cNvSpPr/>
      </xdr:nvSpPr>
      <xdr:spPr>
        <a:xfrm>
          <a:off x="4584700" y="12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134764</xdr:rowOff>
    </xdr:from>
    <xdr:ext cx="469744" cy="259045"/>
    <xdr:sp macro="" textlink="">
      <xdr:nvSpPr>
        <xdr:cNvPr id="193" name="維持補修費該当値テキスト"/>
        <xdr:cNvSpPr txBox="1"/>
      </xdr:nvSpPr>
      <xdr:spPr>
        <a:xfrm>
          <a:off x="4686300" y="126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89553</xdr:rowOff>
    </xdr:from>
    <xdr:to>
      <xdr:col>5</xdr:col>
      <xdr:colOff>409575</xdr:colOff>
      <xdr:row>73</xdr:row>
      <xdr:rowOff>19703</xdr:rowOff>
    </xdr:to>
    <xdr:sp macro="" textlink="">
      <xdr:nvSpPr>
        <xdr:cNvPr id="194" name="円/楕円 193"/>
        <xdr:cNvSpPr/>
      </xdr:nvSpPr>
      <xdr:spPr>
        <a:xfrm>
          <a:off x="3746500" y="124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71</xdr:row>
      <xdr:rowOff>36230</xdr:rowOff>
    </xdr:from>
    <xdr:ext cx="534377" cy="259045"/>
    <xdr:sp macro="" textlink="">
      <xdr:nvSpPr>
        <xdr:cNvPr id="195" name="テキスト ボックス 194"/>
        <xdr:cNvSpPr txBox="1"/>
      </xdr:nvSpPr>
      <xdr:spPr>
        <a:xfrm>
          <a:off x="3517411" y="122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5461</xdr:rowOff>
    </xdr:from>
    <xdr:to>
      <xdr:col>4</xdr:col>
      <xdr:colOff>206375</xdr:colOff>
      <xdr:row>72</xdr:row>
      <xdr:rowOff>107061</xdr:rowOff>
    </xdr:to>
    <xdr:sp macro="" textlink="">
      <xdr:nvSpPr>
        <xdr:cNvPr id="196" name="円/楕円 195"/>
        <xdr:cNvSpPr/>
      </xdr:nvSpPr>
      <xdr:spPr>
        <a:xfrm>
          <a:off x="2857500" y="123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123588</xdr:rowOff>
    </xdr:from>
    <xdr:ext cx="534377" cy="259045"/>
    <xdr:sp macro="" textlink="">
      <xdr:nvSpPr>
        <xdr:cNvPr id="197" name="テキスト ボックス 196"/>
        <xdr:cNvSpPr txBox="1"/>
      </xdr:nvSpPr>
      <xdr:spPr>
        <a:xfrm>
          <a:off x="2641111" y="12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122700</xdr:rowOff>
    </xdr:from>
    <xdr:to>
      <xdr:col>3</xdr:col>
      <xdr:colOff>3175</xdr:colOff>
      <xdr:row>73</xdr:row>
      <xdr:rowOff>52850</xdr:rowOff>
    </xdr:to>
    <xdr:sp macro="" textlink="">
      <xdr:nvSpPr>
        <xdr:cNvPr id="198" name="円/楕円 197"/>
        <xdr:cNvSpPr/>
      </xdr:nvSpPr>
      <xdr:spPr>
        <a:xfrm>
          <a:off x="1968500" y="12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69377</xdr:rowOff>
    </xdr:from>
    <xdr:ext cx="534377" cy="259045"/>
    <xdr:sp macro="" textlink="">
      <xdr:nvSpPr>
        <xdr:cNvPr id="199" name="テキスト ボックス 198"/>
        <xdr:cNvSpPr txBox="1"/>
      </xdr:nvSpPr>
      <xdr:spPr>
        <a:xfrm>
          <a:off x="1752111" y="122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63591</xdr:rowOff>
    </xdr:from>
    <xdr:to>
      <xdr:col>1</xdr:col>
      <xdr:colOff>485775</xdr:colOff>
      <xdr:row>72</xdr:row>
      <xdr:rowOff>165191</xdr:rowOff>
    </xdr:to>
    <xdr:sp macro="" textlink="">
      <xdr:nvSpPr>
        <xdr:cNvPr id="200" name="円/楕円 199"/>
        <xdr:cNvSpPr/>
      </xdr:nvSpPr>
      <xdr:spPr>
        <a:xfrm>
          <a:off x="1079500" y="124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10268</xdr:rowOff>
    </xdr:from>
    <xdr:ext cx="534377" cy="259045"/>
    <xdr:sp macro="" textlink="">
      <xdr:nvSpPr>
        <xdr:cNvPr id="201" name="テキスト ボックス 200"/>
        <xdr:cNvSpPr txBox="1"/>
      </xdr:nvSpPr>
      <xdr:spPr>
        <a:xfrm>
          <a:off x="863111" y="121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72262</xdr:rowOff>
    </xdr:from>
    <xdr:to>
      <xdr:col>6</xdr:col>
      <xdr:colOff>510540</xdr:colOff>
      <xdr:row>98</xdr:row>
      <xdr:rowOff>4989</xdr:rowOff>
    </xdr:to>
    <xdr:cxnSp macro="">
      <xdr:nvCxnSpPr>
        <xdr:cNvPr id="226" name="直線コネクタ 225"/>
        <xdr:cNvCxnSpPr/>
      </xdr:nvCxnSpPr>
      <xdr:spPr>
        <a:xfrm flipV="1">
          <a:off x="4633595" y="15502762"/>
          <a:ext cx="1270" cy="130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8816</xdr:rowOff>
    </xdr:from>
    <xdr:ext cx="469744" cy="259045"/>
    <xdr:sp macro="" textlink="">
      <xdr:nvSpPr>
        <xdr:cNvPr id="227" name="扶助費最小値テキスト"/>
        <xdr:cNvSpPr txBox="1"/>
      </xdr:nvSpPr>
      <xdr:spPr>
        <a:xfrm>
          <a:off x="4686300" y="1681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9,625</a:t>
          </a:r>
          <a:endParaRPr kumimoji="1" lang="ja-JP" altLang="en-US" sz="1000" b="1">
            <a:latin typeface="ＭＳ Ｐゴシック"/>
          </a:endParaRPr>
        </a:p>
      </xdr:txBody>
    </xdr:sp>
    <xdr:clientData/>
  </xdr:oneCellAnchor>
  <xdr:twoCellAnchor>
    <xdr:from>
      <xdr:col>6</xdr:col>
      <xdr:colOff>422275</xdr:colOff>
      <xdr:row>98</xdr:row>
      <xdr:rowOff>4989</xdr:rowOff>
    </xdr:from>
    <xdr:to>
      <xdr:col>6</xdr:col>
      <xdr:colOff>600075</xdr:colOff>
      <xdr:row>98</xdr:row>
      <xdr:rowOff>4989</xdr:rowOff>
    </xdr:to>
    <xdr:cxnSp macro="">
      <xdr:nvCxnSpPr>
        <xdr:cNvPr id="228" name="直線コネクタ 227"/>
        <xdr:cNvCxnSpPr/>
      </xdr:nvCxnSpPr>
      <xdr:spPr>
        <a:xfrm>
          <a:off x="4546600" y="168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18939</xdr:rowOff>
    </xdr:from>
    <xdr:ext cx="534377" cy="259045"/>
    <xdr:sp macro="" textlink="">
      <xdr:nvSpPr>
        <xdr:cNvPr id="229" name="扶助費最大値テキスト"/>
        <xdr:cNvSpPr txBox="1"/>
      </xdr:nvSpPr>
      <xdr:spPr>
        <a:xfrm>
          <a:off x="4686300" y="152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17,613</a:t>
          </a:r>
          <a:endParaRPr kumimoji="1" lang="ja-JP" altLang="en-US" sz="1000" b="1">
            <a:latin typeface="ＭＳ Ｐゴシック"/>
          </a:endParaRPr>
        </a:p>
      </xdr:txBody>
    </xdr:sp>
    <xdr:clientData/>
  </xdr:oneCellAnchor>
  <xdr:twoCellAnchor>
    <xdr:from>
      <xdr:col>6</xdr:col>
      <xdr:colOff>422275</xdr:colOff>
      <xdr:row>90</xdr:row>
      <xdr:rowOff>72262</xdr:rowOff>
    </xdr:from>
    <xdr:to>
      <xdr:col>6</xdr:col>
      <xdr:colOff>600075</xdr:colOff>
      <xdr:row>90</xdr:row>
      <xdr:rowOff>72262</xdr:rowOff>
    </xdr:to>
    <xdr:cxnSp macro="">
      <xdr:nvCxnSpPr>
        <xdr:cNvPr id="230" name="直線コネクタ 229"/>
        <xdr:cNvCxnSpPr/>
      </xdr:nvCxnSpPr>
      <xdr:spPr>
        <a:xfrm>
          <a:off x="4546600" y="1550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4989</xdr:rowOff>
    </xdr:from>
    <xdr:to>
      <xdr:col>6</xdr:col>
      <xdr:colOff>511175</xdr:colOff>
      <xdr:row>98</xdr:row>
      <xdr:rowOff>22461</xdr:rowOff>
    </xdr:to>
    <xdr:cxnSp macro="">
      <xdr:nvCxnSpPr>
        <xdr:cNvPr id="231" name="直線コネクタ 230"/>
        <xdr:cNvCxnSpPr/>
      </xdr:nvCxnSpPr>
      <xdr:spPr>
        <a:xfrm flipV="1">
          <a:off x="3797300" y="16807089"/>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906</xdr:rowOff>
    </xdr:from>
    <xdr:ext cx="534377" cy="259045"/>
    <xdr:sp macro="" textlink="">
      <xdr:nvSpPr>
        <xdr:cNvPr id="232" name="扶助費平均値テキスト"/>
        <xdr:cNvSpPr txBox="1"/>
      </xdr:nvSpPr>
      <xdr:spPr>
        <a:xfrm>
          <a:off x="4686300" y="15774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14,729</a:t>
          </a:r>
          <a:endParaRPr kumimoji="1" lang="ja-JP" altLang="en-US" sz="1000" b="1">
            <a:solidFill>
              <a:srgbClr val="000080"/>
            </a:solidFill>
            <a:latin typeface="ＭＳ Ｐゴシック"/>
          </a:endParaRPr>
        </a:p>
      </xdr:txBody>
    </xdr:sp>
    <xdr:clientData/>
  </xdr:oneCellAnchor>
  <xdr:twoCellAnchor>
    <xdr:from>
      <xdr:col>6</xdr:col>
      <xdr:colOff>460375</xdr:colOff>
      <xdr:row>92</xdr:row>
      <xdr:rowOff>149479</xdr:rowOff>
    </xdr:from>
    <xdr:to>
      <xdr:col>6</xdr:col>
      <xdr:colOff>561975</xdr:colOff>
      <xdr:row>93</xdr:row>
      <xdr:rowOff>79629</xdr:rowOff>
    </xdr:to>
    <xdr:sp macro="" textlink="">
      <xdr:nvSpPr>
        <xdr:cNvPr id="233" name="フローチャート : 判断 232"/>
        <xdr:cNvSpPr/>
      </xdr:nvSpPr>
      <xdr:spPr>
        <a:xfrm>
          <a:off x="4584700" y="159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22461</xdr:rowOff>
    </xdr:from>
    <xdr:to>
      <xdr:col>5</xdr:col>
      <xdr:colOff>358775</xdr:colOff>
      <xdr:row>98</xdr:row>
      <xdr:rowOff>110635</xdr:rowOff>
    </xdr:to>
    <xdr:cxnSp macro="">
      <xdr:nvCxnSpPr>
        <xdr:cNvPr id="234" name="直線コネクタ 233"/>
        <xdr:cNvCxnSpPr/>
      </xdr:nvCxnSpPr>
      <xdr:spPr>
        <a:xfrm flipV="1">
          <a:off x="2908300" y="1682456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163685</xdr:rowOff>
    </xdr:from>
    <xdr:to>
      <xdr:col>5</xdr:col>
      <xdr:colOff>409575</xdr:colOff>
      <xdr:row>96</xdr:row>
      <xdr:rowOff>93835</xdr:rowOff>
    </xdr:to>
    <xdr:sp macro="" textlink="">
      <xdr:nvSpPr>
        <xdr:cNvPr id="235" name="フローチャート : 判断 234"/>
        <xdr:cNvSpPr/>
      </xdr:nvSpPr>
      <xdr:spPr>
        <a:xfrm>
          <a:off x="3746500" y="164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110362</xdr:rowOff>
    </xdr:from>
    <xdr:ext cx="534377" cy="259045"/>
    <xdr:sp macro="" textlink="">
      <xdr:nvSpPr>
        <xdr:cNvPr id="236" name="テキスト ボックス 235"/>
        <xdr:cNvSpPr txBox="1"/>
      </xdr:nvSpPr>
      <xdr:spPr>
        <a:xfrm>
          <a:off x="3517411" y="16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110635</xdr:rowOff>
    </xdr:from>
    <xdr:to>
      <xdr:col>4</xdr:col>
      <xdr:colOff>155575</xdr:colOff>
      <xdr:row>98</xdr:row>
      <xdr:rowOff>137413</xdr:rowOff>
    </xdr:to>
    <xdr:cxnSp macro="">
      <xdr:nvCxnSpPr>
        <xdr:cNvPr id="237" name="直線コネクタ 236"/>
        <xdr:cNvCxnSpPr/>
      </xdr:nvCxnSpPr>
      <xdr:spPr>
        <a:xfrm flipV="1">
          <a:off x="2019300" y="16912735"/>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51181</xdr:rowOff>
    </xdr:from>
    <xdr:to>
      <xdr:col>4</xdr:col>
      <xdr:colOff>206375</xdr:colOff>
      <xdr:row>94</xdr:row>
      <xdr:rowOff>152781</xdr:rowOff>
    </xdr:to>
    <xdr:sp macro="" textlink="">
      <xdr:nvSpPr>
        <xdr:cNvPr id="238" name="フローチャート : 判断 237"/>
        <xdr:cNvSpPr/>
      </xdr:nvSpPr>
      <xdr:spPr>
        <a:xfrm>
          <a:off x="2857500" y="1616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169308</xdr:rowOff>
    </xdr:from>
    <xdr:ext cx="534377" cy="259045"/>
    <xdr:sp macro="" textlink="">
      <xdr:nvSpPr>
        <xdr:cNvPr id="239" name="テキスト ボックス 238"/>
        <xdr:cNvSpPr txBox="1"/>
      </xdr:nvSpPr>
      <xdr:spPr>
        <a:xfrm>
          <a:off x="2641111" y="159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98879</xdr:rowOff>
    </xdr:from>
    <xdr:to>
      <xdr:col>2</xdr:col>
      <xdr:colOff>638175</xdr:colOff>
      <xdr:row>98</xdr:row>
      <xdr:rowOff>137413</xdr:rowOff>
    </xdr:to>
    <xdr:cxnSp macro="">
      <xdr:nvCxnSpPr>
        <xdr:cNvPr id="240" name="直線コネクタ 239"/>
        <xdr:cNvCxnSpPr/>
      </xdr:nvCxnSpPr>
      <xdr:spPr>
        <a:xfrm>
          <a:off x="1130300" y="16900979"/>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53794</xdr:rowOff>
    </xdr:from>
    <xdr:to>
      <xdr:col>3</xdr:col>
      <xdr:colOff>3175</xdr:colOff>
      <xdr:row>94</xdr:row>
      <xdr:rowOff>155394</xdr:rowOff>
    </xdr:to>
    <xdr:sp macro="" textlink="">
      <xdr:nvSpPr>
        <xdr:cNvPr id="241" name="フローチャート : 判断 240"/>
        <xdr:cNvSpPr/>
      </xdr:nvSpPr>
      <xdr:spPr>
        <a:xfrm>
          <a:off x="1968500" y="161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471</xdr:rowOff>
    </xdr:from>
    <xdr:ext cx="534377" cy="259045"/>
    <xdr:sp macro="" textlink="">
      <xdr:nvSpPr>
        <xdr:cNvPr id="242" name="テキスト ボックス 241"/>
        <xdr:cNvSpPr txBox="1"/>
      </xdr:nvSpPr>
      <xdr:spPr>
        <a:xfrm>
          <a:off x="1752111" y="159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97391</xdr:rowOff>
    </xdr:from>
    <xdr:to>
      <xdr:col>1</xdr:col>
      <xdr:colOff>485775</xdr:colOff>
      <xdr:row>95</xdr:row>
      <xdr:rowOff>27541</xdr:rowOff>
    </xdr:to>
    <xdr:sp macro="" textlink="">
      <xdr:nvSpPr>
        <xdr:cNvPr id="243" name="フローチャート : 判断 242"/>
        <xdr:cNvSpPr/>
      </xdr:nvSpPr>
      <xdr:spPr>
        <a:xfrm>
          <a:off x="1079500" y="162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44068</xdr:rowOff>
    </xdr:from>
    <xdr:ext cx="534377" cy="259045"/>
    <xdr:sp macro="" textlink="">
      <xdr:nvSpPr>
        <xdr:cNvPr id="244" name="テキスト ボックス 243"/>
        <xdr:cNvSpPr txBox="1"/>
      </xdr:nvSpPr>
      <xdr:spPr>
        <a:xfrm>
          <a:off x="863111" y="159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125639</xdr:rowOff>
    </xdr:from>
    <xdr:to>
      <xdr:col>6</xdr:col>
      <xdr:colOff>561975</xdr:colOff>
      <xdr:row>98</xdr:row>
      <xdr:rowOff>55789</xdr:rowOff>
    </xdr:to>
    <xdr:sp macro="" textlink="">
      <xdr:nvSpPr>
        <xdr:cNvPr id="250" name="円/楕円 249"/>
        <xdr:cNvSpPr/>
      </xdr:nvSpPr>
      <xdr:spPr>
        <a:xfrm>
          <a:off x="4584700" y="167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40566</xdr:rowOff>
    </xdr:from>
    <xdr:ext cx="469744" cy="259045"/>
    <xdr:sp macro="" textlink="">
      <xdr:nvSpPr>
        <xdr:cNvPr id="251" name="扶助費該当値テキスト"/>
        <xdr:cNvSpPr txBox="1"/>
      </xdr:nvSpPr>
      <xdr:spPr>
        <a:xfrm>
          <a:off x="4686300" y="1667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143111</xdr:rowOff>
    </xdr:from>
    <xdr:to>
      <xdr:col>5</xdr:col>
      <xdr:colOff>409575</xdr:colOff>
      <xdr:row>98</xdr:row>
      <xdr:rowOff>73261</xdr:rowOff>
    </xdr:to>
    <xdr:sp macro="" textlink="">
      <xdr:nvSpPr>
        <xdr:cNvPr id="252" name="円/楕円 251"/>
        <xdr:cNvSpPr/>
      </xdr:nvSpPr>
      <xdr:spPr>
        <a:xfrm>
          <a:off x="37465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64388</xdr:rowOff>
    </xdr:from>
    <xdr:ext cx="469744" cy="259045"/>
    <xdr:sp macro="" textlink="">
      <xdr:nvSpPr>
        <xdr:cNvPr id="253" name="テキスト ボックス 252"/>
        <xdr:cNvSpPr txBox="1"/>
      </xdr:nvSpPr>
      <xdr:spPr>
        <a:xfrm>
          <a:off x="3549727" y="168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59835</xdr:rowOff>
    </xdr:from>
    <xdr:to>
      <xdr:col>4</xdr:col>
      <xdr:colOff>206375</xdr:colOff>
      <xdr:row>98</xdr:row>
      <xdr:rowOff>161435</xdr:rowOff>
    </xdr:to>
    <xdr:sp macro="" textlink="">
      <xdr:nvSpPr>
        <xdr:cNvPr id="254" name="円/楕円 253"/>
        <xdr:cNvSpPr/>
      </xdr:nvSpPr>
      <xdr:spPr>
        <a:xfrm>
          <a:off x="2857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152562</xdr:rowOff>
    </xdr:from>
    <xdr:ext cx="469744" cy="259045"/>
    <xdr:sp macro="" textlink="">
      <xdr:nvSpPr>
        <xdr:cNvPr id="255" name="テキスト ボックス 254"/>
        <xdr:cNvSpPr txBox="1"/>
      </xdr:nvSpPr>
      <xdr:spPr>
        <a:xfrm>
          <a:off x="2673427" y="169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86613</xdr:rowOff>
    </xdr:from>
    <xdr:to>
      <xdr:col>3</xdr:col>
      <xdr:colOff>3175</xdr:colOff>
      <xdr:row>99</xdr:row>
      <xdr:rowOff>16763</xdr:rowOff>
    </xdr:to>
    <xdr:sp macro="" textlink="">
      <xdr:nvSpPr>
        <xdr:cNvPr id="256" name="円/楕円 255"/>
        <xdr:cNvSpPr/>
      </xdr:nvSpPr>
      <xdr:spPr>
        <a:xfrm>
          <a:off x="19685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7890</xdr:rowOff>
    </xdr:from>
    <xdr:ext cx="469744" cy="259045"/>
    <xdr:sp macro="" textlink="">
      <xdr:nvSpPr>
        <xdr:cNvPr id="257" name="テキスト ボックス 256"/>
        <xdr:cNvSpPr txBox="1"/>
      </xdr:nvSpPr>
      <xdr:spPr>
        <a:xfrm>
          <a:off x="1784427" y="169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48079</xdr:rowOff>
    </xdr:from>
    <xdr:to>
      <xdr:col>1</xdr:col>
      <xdr:colOff>485775</xdr:colOff>
      <xdr:row>98</xdr:row>
      <xdr:rowOff>149679</xdr:rowOff>
    </xdr:to>
    <xdr:sp macro="" textlink="">
      <xdr:nvSpPr>
        <xdr:cNvPr id="258" name="円/楕円 257"/>
        <xdr:cNvSpPr/>
      </xdr:nvSpPr>
      <xdr:spPr>
        <a:xfrm>
          <a:off x="1079500" y="168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140806</xdr:rowOff>
    </xdr:from>
    <xdr:ext cx="469744" cy="259045"/>
    <xdr:sp macro="" textlink="">
      <xdr:nvSpPr>
        <xdr:cNvPr id="259" name="テキスト ボックス 258"/>
        <xdr:cNvSpPr txBox="1"/>
      </xdr:nvSpPr>
      <xdr:spPr>
        <a:xfrm>
          <a:off x="895427" y="169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169304</xdr:rowOff>
    </xdr:from>
    <xdr:to>
      <xdr:col>15</xdr:col>
      <xdr:colOff>180340</xdr:colOff>
      <xdr:row>34</xdr:row>
      <xdr:rowOff>21247</xdr:rowOff>
    </xdr:to>
    <xdr:cxnSp macro="">
      <xdr:nvCxnSpPr>
        <xdr:cNvPr id="282" name="直線コネクタ 281"/>
        <xdr:cNvCxnSpPr/>
      </xdr:nvCxnSpPr>
      <xdr:spPr>
        <a:xfrm flipV="1">
          <a:off x="10475595" y="5141354"/>
          <a:ext cx="1270" cy="70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25074</xdr:rowOff>
    </xdr:from>
    <xdr:ext cx="599010" cy="259045"/>
    <xdr:sp macro="" textlink="">
      <xdr:nvSpPr>
        <xdr:cNvPr id="283" name="補助費等最小値テキスト"/>
        <xdr:cNvSpPr txBox="1"/>
      </xdr:nvSpPr>
      <xdr:spPr>
        <a:xfrm>
          <a:off x="10528300" y="58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123,109</a:t>
          </a:r>
          <a:endParaRPr kumimoji="1" lang="ja-JP" altLang="en-US" sz="1000" b="1">
            <a:latin typeface="ＭＳ Ｐゴシック"/>
          </a:endParaRPr>
        </a:p>
      </xdr:txBody>
    </xdr:sp>
    <xdr:clientData/>
  </xdr:oneCellAnchor>
  <xdr:twoCellAnchor>
    <xdr:from>
      <xdr:col>15</xdr:col>
      <xdr:colOff>92075</xdr:colOff>
      <xdr:row>34</xdr:row>
      <xdr:rowOff>21247</xdr:rowOff>
    </xdr:from>
    <xdr:to>
      <xdr:col>15</xdr:col>
      <xdr:colOff>269875</xdr:colOff>
      <xdr:row>34</xdr:row>
      <xdr:rowOff>21247</xdr:rowOff>
    </xdr:to>
    <xdr:cxnSp macro="">
      <xdr:nvCxnSpPr>
        <xdr:cNvPr id="284" name="直線コネクタ 283"/>
        <xdr:cNvCxnSpPr/>
      </xdr:nvCxnSpPr>
      <xdr:spPr>
        <a:xfrm>
          <a:off x="10388600" y="58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115981</xdr:rowOff>
    </xdr:from>
    <xdr:ext cx="599010" cy="259045"/>
    <xdr:sp macro="" textlink="">
      <xdr:nvSpPr>
        <xdr:cNvPr id="285" name="補助費等最大値テキスト"/>
        <xdr:cNvSpPr txBox="1"/>
      </xdr:nvSpPr>
      <xdr:spPr>
        <a:xfrm>
          <a:off x="10528300" y="49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141,723</a:t>
          </a:r>
          <a:endParaRPr kumimoji="1" lang="ja-JP" altLang="en-US" sz="1000" b="1">
            <a:latin typeface="ＭＳ Ｐゴシック"/>
          </a:endParaRPr>
        </a:p>
      </xdr:txBody>
    </xdr:sp>
    <xdr:clientData/>
  </xdr:oneCellAnchor>
  <xdr:twoCellAnchor>
    <xdr:from>
      <xdr:col>15</xdr:col>
      <xdr:colOff>92075</xdr:colOff>
      <xdr:row>29</xdr:row>
      <xdr:rowOff>169304</xdr:rowOff>
    </xdr:from>
    <xdr:to>
      <xdr:col>15</xdr:col>
      <xdr:colOff>269875</xdr:colOff>
      <xdr:row>29</xdr:row>
      <xdr:rowOff>169304</xdr:rowOff>
    </xdr:to>
    <xdr:cxnSp macro="">
      <xdr:nvCxnSpPr>
        <xdr:cNvPr id="286" name="直線コネクタ 285"/>
        <xdr:cNvCxnSpPr/>
      </xdr:nvCxnSpPr>
      <xdr:spPr>
        <a:xfrm>
          <a:off x="10388600" y="514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169304</xdr:rowOff>
    </xdr:from>
    <xdr:to>
      <xdr:col>15</xdr:col>
      <xdr:colOff>180975</xdr:colOff>
      <xdr:row>30</xdr:row>
      <xdr:rowOff>74130</xdr:rowOff>
    </xdr:to>
    <xdr:cxnSp macro="">
      <xdr:nvCxnSpPr>
        <xdr:cNvPr id="287" name="直線コネクタ 286"/>
        <xdr:cNvCxnSpPr/>
      </xdr:nvCxnSpPr>
      <xdr:spPr>
        <a:xfrm flipV="1">
          <a:off x="9639300" y="5141354"/>
          <a:ext cx="8382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132135</xdr:rowOff>
    </xdr:from>
    <xdr:ext cx="599010" cy="259045"/>
    <xdr:sp macro="" textlink="">
      <xdr:nvSpPr>
        <xdr:cNvPr id="288" name="補助費等平均値テキスト"/>
        <xdr:cNvSpPr txBox="1"/>
      </xdr:nvSpPr>
      <xdr:spPr>
        <a:xfrm>
          <a:off x="10528300" y="5447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131,799</a:t>
          </a:r>
          <a:endParaRPr kumimoji="1" lang="ja-JP" altLang="en-US" sz="1000" b="1">
            <a:solidFill>
              <a:srgbClr val="000080"/>
            </a:solidFill>
            <a:latin typeface="ＭＳ Ｐゴシック"/>
          </a:endParaRPr>
        </a:p>
      </xdr:txBody>
    </xdr:sp>
    <xdr:clientData/>
  </xdr:oneCellAnchor>
  <xdr:twoCellAnchor>
    <xdr:from>
      <xdr:col>15</xdr:col>
      <xdr:colOff>130175</xdr:colOff>
      <xdr:row>31</xdr:row>
      <xdr:rowOff>153708</xdr:rowOff>
    </xdr:from>
    <xdr:to>
      <xdr:col>15</xdr:col>
      <xdr:colOff>231775</xdr:colOff>
      <xdr:row>32</xdr:row>
      <xdr:rowOff>83858</xdr:rowOff>
    </xdr:to>
    <xdr:sp macro="" textlink="">
      <xdr:nvSpPr>
        <xdr:cNvPr id="289" name="フローチャート : 判断 288"/>
        <xdr:cNvSpPr/>
      </xdr:nvSpPr>
      <xdr:spPr>
        <a:xfrm>
          <a:off x="10426700" y="546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74130</xdr:rowOff>
    </xdr:from>
    <xdr:to>
      <xdr:col>14</xdr:col>
      <xdr:colOff>28575</xdr:colOff>
      <xdr:row>33</xdr:row>
      <xdr:rowOff>102172</xdr:rowOff>
    </xdr:to>
    <xdr:cxnSp macro="">
      <xdr:nvCxnSpPr>
        <xdr:cNvPr id="290" name="直線コネクタ 289"/>
        <xdr:cNvCxnSpPr/>
      </xdr:nvCxnSpPr>
      <xdr:spPr>
        <a:xfrm flipV="1">
          <a:off x="8750300" y="5217630"/>
          <a:ext cx="889000" cy="5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142811</xdr:rowOff>
    </xdr:from>
    <xdr:to>
      <xdr:col>14</xdr:col>
      <xdr:colOff>79375</xdr:colOff>
      <xdr:row>33</xdr:row>
      <xdr:rowOff>72961</xdr:rowOff>
    </xdr:to>
    <xdr:sp macro="" textlink="">
      <xdr:nvSpPr>
        <xdr:cNvPr id="291" name="フローチャート : 判断 290"/>
        <xdr:cNvSpPr/>
      </xdr:nvSpPr>
      <xdr:spPr>
        <a:xfrm>
          <a:off x="95885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33</xdr:row>
      <xdr:rowOff>64088</xdr:rowOff>
    </xdr:from>
    <xdr:ext cx="599010" cy="259045"/>
    <xdr:sp macro="" textlink="">
      <xdr:nvSpPr>
        <xdr:cNvPr id="292" name="テキスト ボックス 291"/>
        <xdr:cNvSpPr txBox="1"/>
      </xdr:nvSpPr>
      <xdr:spPr>
        <a:xfrm>
          <a:off x="9327094" y="572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102172</xdr:rowOff>
    </xdr:from>
    <xdr:to>
      <xdr:col>12</xdr:col>
      <xdr:colOff>511175</xdr:colOff>
      <xdr:row>35</xdr:row>
      <xdr:rowOff>33630</xdr:rowOff>
    </xdr:to>
    <xdr:cxnSp macro="">
      <xdr:nvCxnSpPr>
        <xdr:cNvPr id="293" name="直線コネクタ 292"/>
        <xdr:cNvCxnSpPr/>
      </xdr:nvCxnSpPr>
      <xdr:spPr>
        <a:xfrm flipV="1">
          <a:off x="7861300" y="5760022"/>
          <a:ext cx="889000" cy="27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39560</xdr:rowOff>
    </xdr:from>
    <xdr:to>
      <xdr:col>12</xdr:col>
      <xdr:colOff>561975</xdr:colOff>
      <xdr:row>36</xdr:row>
      <xdr:rowOff>141160</xdr:rowOff>
    </xdr:to>
    <xdr:sp macro="" textlink="">
      <xdr:nvSpPr>
        <xdr:cNvPr id="294" name="フローチャート : 判断 293"/>
        <xdr:cNvSpPr/>
      </xdr:nvSpPr>
      <xdr:spPr>
        <a:xfrm>
          <a:off x="8699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132287</xdr:rowOff>
    </xdr:from>
    <xdr:ext cx="599010" cy="259045"/>
    <xdr:sp macro="" textlink="">
      <xdr:nvSpPr>
        <xdr:cNvPr id="295" name="テキスト ボックス 294"/>
        <xdr:cNvSpPr txBox="1"/>
      </xdr:nvSpPr>
      <xdr:spPr>
        <a:xfrm>
          <a:off x="8450794" y="630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33630</xdr:rowOff>
    </xdr:from>
    <xdr:to>
      <xdr:col>11</xdr:col>
      <xdr:colOff>307975</xdr:colOff>
      <xdr:row>36</xdr:row>
      <xdr:rowOff>73597</xdr:rowOff>
    </xdr:to>
    <xdr:cxnSp macro="">
      <xdr:nvCxnSpPr>
        <xdr:cNvPr id="296" name="直線コネクタ 295"/>
        <xdr:cNvCxnSpPr/>
      </xdr:nvCxnSpPr>
      <xdr:spPr>
        <a:xfrm flipV="1">
          <a:off x="6972300" y="6034380"/>
          <a:ext cx="889000" cy="2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94577</xdr:rowOff>
    </xdr:from>
    <xdr:to>
      <xdr:col>11</xdr:col>
      <xdr:colOff>358775</xdr:colOff>
      <xdr:row>39</xdr:row>
      <xdr:rowOff>24727</xdr:rowOff>
    </xdr:to>
    <xdr:sp macro="" textlink="">
      <xdr:nvSpPr>
        <xdr:cNvPr id="297" name="フローチャート : 判断 296"/>
        <xdr:cNvSpPr/>
      </xdr:nvSpPr>
      <xdr:spPr>
        <a:xfrm>
          <a:off x="7810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39</xdr:row>
      <xdr:rowOff>15854</xdr:rowOff>
    </xdr:from>
    <xdr:ext cx="599010" cy="259045"/>
    <xdr:sp macro="" textlink="">
      <xdr:nvSpPr>
        <xdr:cNvPr id="298" name="テキスト ボックス 297"/>
        <xdr:cNvSpPr txBox="1"/>
      </xdr:nvSpPr>
      <xdr:spPr>
        <a:xfrm>
          <a:off x="7561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46647</xdr:rowOff>
    </xdr:from>
    <xdr:to>
      <xdr:col>10</xdr:col>
      <xdr:colOff>155575</xdr:colOff>
      <xdr:row>38</xdr:row>
      <xdr:rowOff>148247</xdr:rowOff>
    </xdr:to>
    <xdr:sp macro="" textlink="">
      <xdr:nvSpPr>
        <xdr:cNvPr id="299" name="フローチャート : 判断 298"/>
        <xdr:cNvSpPr/>
      </xdr:nvSpPr>
      <xdr:spPr>
        <a:xfrm>
          <a:off x="6921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139374</xdr:rowOff>
    </xdr:from>
    <xdr:ext cx="599010" cy="259045"/>
    <xdr:sp macro="" textlink="">
      <xdr:nvSpPr>
        <xdr:cNvPr id="300" name="テキスト ボックス 299"/>
        <xdr:cNvSpPr txBox="1"/>
      </xdr:nvSpPr>
      <xdr:spPr>
        <a:xfrm>
          <a:off x="6672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29</xdr:row>
      <xdr:rowOff>118504</xdr:rowOff>
    </xdr:from>
    <xdr:to>
      <xdr:col>15</xdr:col>
      <xdr:colOff>231775</xdr:colOff>
      <xdr:row>30</xdr:row>
      <xdr:rowOff>48654</xdr:rowOff>
    </xdr:to>
    <xdr:sp macro="" textlink="">
      <xdr:nvSpPr>
        <xdr:cNvPr id="306" name="円/楕円 305"/>
        <xdr:cNvSpPr/>
      </xdr:nvSpPr>
      <xdr:spPr>
        <a:xfrm>
          <a:off x="10426700" y="50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71531</xdr:rowOff>
    </xdr:from>
    <xdr:ext cx="599010" cy="259045"/>
    <xdr:sp macro="" textlink="">
      <xdr:nvSpPr>
        <xdr:cNvPr id="307" name="補助費等該当値テキスト"/>
        <xdr:cNvSpPr txBox="1"/>
      </xdr:nvSpPr>
      <xdr:spPr>
        <a:xfrm>
          <a:off x="10528300" y="504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141,723</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23330</xdr:rowOff>
    </xdr:from>
    <xdr:to>
      <xdr:col>14</xdr:col>
      <xdr:colOff>79375</xdr:colOff>
      <xdr:row>30</xdr:row>
      <xdr:rowOff>124930</xdr:rowOff>
    </xdr:to>
    <xdr:sp macro="" textlink="">
      <xdr:nvSpPr>
        <xdr:cNvPr id="308" name="円/楕円 307"/>
        <xdr:cNvSpPr/>
      </xdr:nvSpPr>
      <xdr:spPr>
        <a:xfrm>
          <a:off x="9588500" y="51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28</xdr:row>
      <xdr:rowOff>141457</xdr:rowOff>
    </xdr:from>
    <xdr:ext cx="599010" cy="259045"/>
    <xdr:sp macro="" textlink="">
      <xdr:nvSpPr>
        <xdr:cNvPr id="309" name="テキスト ボックス 308"/>
        <xdr:cNvSpPr txBox="1"/>
      </xdr:nvSpPr>
      <xdr:spPr>
        <a:xfrm>
          <a:off x="9327094" y="494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139,721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51372</xdr:rowOff>
    </xdr:from>
    <xdr:to>
      <xdr:col>12</xdr:col>
      <xdr:colOff>561975</xdr:colOff>
      <xdr:row>33</xdr:row>
      <xdr:rowOff>152972</xdr:rowOff>
    </xdr:to>
    <xdr:sp macro="" textlink="">
      <xdr:nvSpPr>
        <xdr:cNvPr id="310" name="円/楕円 309"/>
        <xdr:cNvSpPr/>
      </xdr:nvSpPr>
      <xdr:spPr>
        <a:xfrm>
          <a:off x="8699500" y="57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169499</xdr:rowOff>
    </xdr:from>
    <xdr:ext cx="599010" cy="259045"/>
    <xdr:sp macro="" textlink="">
      <xdr:nvSpPr>
        <xdr:cNvPr id="311" name="テキスト ボックス 310"/>
        <xdr:cNvSpPr txBox="1"/>
      </xdr:nvSpPr>
      <xdr:spPr>
        <a:xfrm>
          <a:off x="8450794" y="54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154280</xdr:rowOff>
    </xdr:from>
    <xdr:to>
      <xdr:col>11</xdr:col>
      <xdr:colOff>358775</xdr:colOff>
      <xdr:row>35</xdr:row>
      <xdr:rowOff>84430</xdr:rowOff>
    </xdr:to>
    <xdr:sp macro="" textlink="">
      <xdr:nvSpPr>
        <xdr:cNvPr id="312" name="円/楕円 311"/>
        <xdr:cNvSpPr/>
      </xdr:nvSpPr>
      <xdr:spPr>
        <a:xfrm>
          <a:off x="7810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100957</xdr:rowOff>
    </xdr:from>
    <xdr:ext cx="599010" cy="259045"/>
    <xdr:sp macro="" textlink="">
      <xdr:nvSpPr>
        <xdr:cNvPr id="313" name="テキスト ボックス 312"/>
        <xdr:cNvSpPr txBox="1"/>
      </xdr:nvSpPr>
      <xdr:spPr>
        <a:xfrm>
          <a:off x="7561794" y="575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22797</xdr:rowOff>
    </xdr:from>
    <xdr:to>
      <xdr:col>10</xdr:col>
      <xdr:colOff>155575</xdr:colOff>
      <xdr:row>36</xdr:row>
      <xdr:rowOff>124397</xdr:rowOff>
    </xdr:to>
    <xdr:sp macro="" textlink="">
      <xdr:nvSpPr>
        <xdr:cNvPr id="314" name="円/楕円 313"/>
        <xdr:cNvSpPr/>
      </xdr:nvSpPr>
      <xdr:spPr>
        <a:xfrm>
          <a:off x="6921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140924</xdr:rowOff>
    </xdr:from>
    <xdr:ext cx="599010" cy="259045"/>
    <xdr:sp macro="" textlink="">
      <xdr:nvSpPr>
        <xdr:cNvPr id="315" name="テキスト ボックス 314"/>
        <xdr:cNvSpPr txBox="1"/>
      </xdr:nvSpPr>
      <xdr:spPr>
        <a:xfrm>
          <a:off x="6672794" y="59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128105</xdr:rowOff>
    </xdr:from>
    <xdr:ext cx="595419" cy="259045"/>
    <xdr:sp macro="" textlink="">
      <xdr:nvSpPr>
        <xdr:cNvPr id="326" name="テキスト ボックス 325"/>
        <xdr:cNvSpPr txBox="1"/>
      </xdr:nvSpPr>
      <xdr:spPr>
        <a:xfrm>
          <a:off x="6008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64752</xdr:rowOff>
    </xdr:from>
    <xdr:to>
      <xdr:col>15</xdr:col>
      <xdr:colOff>180340</xdr:colOff>
      <xdr:row>55</xdr:row>
      <xdr:rowOff>118473</xdr:rowOff>
    </xdr:to>
    <xdr:cxnSp macro="">
      <xdr:nvCxnSpPr>
        <xdr:cNvPr id="340" name="直線コネクタ 339"/>
        <xdr:cNvCxnSpPr/>
      </xdr:nvCxnSpPr>
      <xdr:spPr>
        <a:xfrm flipV="1">
          <a:off x="10475595" y="8637252"/>
          <a:ext cx="1270" cy="9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122300</xdr:rowOff>
    </xdr:from>
    <xdr:ext cx="599010" cy="259045"/>
    <xdr:sp macro="" textlink="">
      <xdr:nvSpPr>
        <xdr:cNvPr id="341" name="普通建設事業費最小値テキスト"/>
        <xdr:cNvSpPr txBox="1"/>
      </xdr:nvSpPr>
      <xdr:spPr>
        <a:xfrm>
          <a:off x="10528300" y="955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120,400</a:t>
          </a:r>
          <a:endParaRPr kumimoji="1" lang="ja-JP" altLang="en-US" sz="1000" b="1">
            <a:latin typeface="ＭＳ Ｐゴシック"/>
          </a:endParaRPr>
        </a:p>
      </xdr:txBody>
    </xdr:sp>
    <xdr:clientData/>
  </xdr:oneCellAnchor>
  <xdr:twoCellAnchor>
    <xdr:from>
      <xdr:col>15</xdr:col>
      <xdr:colOff>92075</xdr:colOff>
      <xdr:row>55</xdr:row>
      <xdr:rowOff>118473</xdr:rowOff>
    </xdr:from>
    <xdr:to>
      <xdr:col>15</xdr:col>
      <xdr:colOff>269875</xdr:colOff>
      <xdr:row>55</xdr:row>
      <xdr:rowOff>118473</xdr:rowOff>
    </xdr:to>
    <xdr:cxnSp macro="">
      <xdr:nvCxnSpPr>
        <xdr:cNvPr id="342" name="直線コネクタ 341"/>
        <xdr:cNvCxnSpPr/>
      </xdr:nvCxnSpPr>
      <xdr:spPr>
        <a:xfrm>
          <a:off x="10388600" y="95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11429</xdr:rowOff>
    </xdr:from>
    <xdr:ext cx="599010" cy="259045"/>
    <xdr:sp macro="" textlink="">
      <xdr:nvSpPr>
        <xdr:cNvPr id="343" name="普通建設事業費最大値テキスト"/>
        <xdr:cNvSpPr txBox="1"/>
      </xdr:nvSpPr>
      <xdr:spPr>
        <a:xfrm>
          <a:off x="10528300" y="841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148,295</a:t>
          </a:r>
          <a:endParaRPr kumimoji="1" lang="ja-JP" altLang="en-US" sz="1000" b="1">
            <a:latin typeface="ＭＳ Ｐゴシック"/>
          </a:endParaRPr>
        </a:p>
      </xdr:txBody>
    </xdr:sp>
    <xdr:clientData/>
  </xdr:oneCellAnchor>
  <xdr:twoCellAnchor>
    <xdr:from>
      <xdr:col>15</xdr:col>
      <xdr:colOff>92075</xdr:colOff>
      <xdr:row>50</xdr:row>
      <xdr:rowOff>64752</xdr:rowOff>
    </xdr:from>
    <xdr:to>
      <xdr:col>15</xdr:col>
      <xdr:colOff>269875</xdr:colOff>
      <xdr:row>50</xdr:row>
      <xdr:rowOff>64752</xdr:rowOff>
    </xdr:to>
    <xdr:cxnSp macro="">
      <xdr:nvCxnSpPr>
        <xdr:cNvPr id="344" name="直線コネクタ 343"/>
        <xdr:cNvCxnSpPr/>
      </xdr:nvCxnSpPr>
      <xdr:spPr>
        <a:xfrm>
          <a:off x="10388600" y="863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118473</xdr:rowOff>
    </xdr:from>
    <xdr:to>
      <xdr:col>15</xdr:col>
      <xdr:colOff>180975</xdr:colOff>
      <xdr:row>57</xdr:row>
      <xdr:rowOff>79807</xdr:rowOff>
    </xdr:to>
    <xdr:cxnSp macro="">
      <xdr:nvCxnSpPr>
        <xdr:cNvPr id="345" name="直線コネクタ 344"/>
        <xdr:cNvCxnSpPr/>
      </xdr:nvCxnSpPr>
      <xdr:spPr>
        <a:xfrm flipV="1">
          <a:off x="9639300" y="9548223"/>
          <a:ext cx="838200" cy="30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104331</xdr:rowOff>
    </xdr:from>
    <xdr:ext cx="599010" cy="259045"/>
    <xdr:sp macro="" textlink="">
      <xdr:nvSpPr>
        <xdr:cNvPr id="346" name="普通建設事業費平均値テキスト"/>
        <xdr:cNvSpPr txBox="1"/>
      </xdr:nvSpPr>
      <xdr:spPr>
        <a:xfrm>
          <a:off x="10528300" y="8848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135,728</a:t>
          </a:r>
          <a:endParaRPr kumimoji="1" lang="ja-JP" altLang="en-US" sz="1000" b="1">
            <a:solidFill>
              <a:srgbClr val="000080"/>
            </a:solidFill>
            <a:latin typeface="ＭＳ Ｐゴシック"/>
          </a:endParaRPr>
        </a:p>
      </xdr:txBody>
    </xdr:sp>
    <xdr:clientData/>
  </xdr:oneCellAnchor>
  <xdr:twoCellAnchor>
    <xdr:from>
      <xdr:col>15</xdr:col>
      <xdr:colOff>130175</xdr:colOff>
      <xdr:row>52</xdr:row>
      <xdr:rowOff>81454</xdr:rowOff>
    </xdr:from>
    <xdr:to>
      <xdr:col>15</xdr:col>
      <xdr:colOff>231775</xdr:colOff>
      <xdr:row>53</xdr:row>
      <xdr:rowOff>11604</xdr:rowOff>
    </xdr:to>
    <xdr:sp macro="" textlink="">
      <xdr:nvSpPr>
        <xdr:cNvPr id="347" name="フローチャート : 判断 346"/>
        <xdr:cNvSpPr/>
      </xdr:nvSpPr>
      <xdr:spPr>
        <a:xfrm>
          <a:off x="10426700" y="89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136337</xdr:rowOff>
    </xdr:from>
    <xdr:to>
      <xdr:col>14</xdr:col>
      <xdr:colOff>28575</xdr:colOff>
      <xdr:row>57</xdr:row>
      <xdr:rowOff>79807</xdr:rowOff>
    </xdr:to>
    <xdr:cxnSp macro="">
      <xdr:nvCxnSpPr>
        <xdr:cNvPr id="348" name="直線コネクタ 347"/>
        <xdr:cNvCxnSpPr/>
      </xdr:nvCxnSpPr>
      <xdr:spPr>
        <a:xfrm>
          <a:off x="8750300" y="9394637"/>
          <a:ext cx="889000" cy="4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101048</xdr:rowOff>
    </xdr:from>
    <xdr:to>
      <xdr:col>14</xdr:col>
      <xdr:colOff>79375</xdr:colOff>
      <xdr:row>56</xdr:row>
      <xdr:rowOff>31198</xdr:rowOff>
    </xdr:to>
    <xdr:sp macro="" textlink="">
      <xdr:nvSpPr>
        <xdr:cNvPr id="349" name="フローチャート : 判断 348"/>
        <xdr:cNvSpPr/>
      </xdr:nvSpPr>
      <xdr:spPr>
        <a:xfrm>
          <a:off x="9588500" y="95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47725</xdr:rowOff>
    </xdr:from>
    <xdr:ext cx="599010" cy="259045"/>
    <xdr:sp macro="" textlink="">
      <xdr:nvSpPr>
        <xdr:cNvPr id="350" name="テキスト ボックス 349"/>
        <xdr:cNvSpPr txBox="1"/>
      </xdr:nvSpPr>
      <xdr:spPr>
        <a:xfrm>
          <a:off x="9327094" y="930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93817</xdr:rowOff>
    </xdr:from>
    <xdr:to>
      <xdr:col>12</xdr:col>
      <xdr:colOff>511175</xdr:colOff>
      <xdr:row>54</xdr:row>
      <xdr:rowOff>136337</xdr:rowOff>
    </xdr:to>
    <xdr:cxnSp macro="">
      <xdr:nvCxnSpPr>
        <xdr:cNvPr id="351" name="直線コネクタ 350"/>
        <xdr:cNvCxnSpPr/>
      </xdr:nvCxnSpPr>
      <xdr:spPr>
        <a:xfrm>
          <a:off x="7861300" y="935211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132562</xdr:rowOff>
    </xdr:from>
    <xdr:to>
      <xdr:col>12</xdr:col>
      <xdr:colOff>561975</xdr:colOff>
      <xdr:row>55</xdr:row>
      <xdr:rowOff>62712</xdr:rowOff>
    </xdr:to>
    <xdr:sp macro="" textlink="">
      <xdr:nvSpPr>
        <xdr:cNvPr id="352" name="フローチャート : 判断 351"/>
        <xdr:cNvSpPr/>
      </xdr:nvSpPr>
      <xdr:spPr>
        <a:xfrm>
          <a:off x="8699500" y="939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53839</xdr:rowOff>
    </xdr:from>
    <xdr:ext cx="599010" cy="259045"/>
    <xdr:sp macro="" textlink="">
      <xdr:nvSpPr>
        <xdr:cNvPr id="353" name="テキスト ボックス 352"/>
        <xdr:cNvSpPr txBox="1"/>
      </xdr:nvSpPr>
      <xdr:spPr>
        <a:xfrm>
          <a:off x="8450794" y="948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93817</xdr:rowOff>
    </xdr:from>
    <xdr:to>
      <xdr:col>11</xdr:col>
      <xdr:colOff>307975</xdr:colOff>
      <xdr:row>59</xdr:row>
      <xdr:rowOff>76802</xdr:rowOff>
    </xdr:to>
    <xdr:cxnSp macro="">
      <xdr:nvCxnSpPr>
        <xdr:cNvPr id="354" name="直線コネクタ 353"/>
        <xdr:cNvCxnSpPr/>
      </xdr:nvCxnSpPr>
      <xdr:spPr>
        <a:xfrm flipV="1">
          <a:off x="6972300" y="9352117"/>
          <a:ext cx="889000" cy="8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104249</xdr:rowOff>
    </xdr:from>
    <xdr:to>
      <xdr:col>11</xdr:col>
      <xdr:colOff>358775</xdr:colOff>
      <xdr:row>57</xdr:row>
      <xdr:rowOff>34399</xdr:rowOff>
    </xdr:to>
    <xdr:sp macro="" textlink="">
      <xdr:nvSpPr>
        <xdr:cNvPr id="355" name="フローチャート : 判断 354"/>
        <xdr:cNvSpPr/>
      </xdr:nvSpPr>
      <xdr:spPr>
        <a:xfrm>
          <a:off x="7810500" y="970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25526</xdr:rowOff>
    </xdr:from>
    <xdr:ext cx="599010" cy="259045"/>
    <xdr:sp macro="" textlink="">
      <xdr:nvSpPr>
        <xdr:cNvPr id="356" name="テキスト ボックス 355"/>
        <xdr:cNvSpPr txBox="1"/>
      </xdr:nvSpPr>
      <xdr:spPr>
        <a:xfrm>
          <a:off x="7561794" y="979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82140</xdr:rowOff>
    </xdr:from>
    <xdr:to>
      <xdr:col>10</xdr:col>
      <xdr:colOff>155575</xdr:colOff>
      <xdr:row>60</xdr:row>
      <xdr:rowOff>12290</xdr:rowOff>
    </xdr:to>
    <xdr:sp macro="" textlink="">
      <xdr:nvSpPr>
        <xdr:cNvPr id="357" name="フローチャート : 判断 356"/>
        <xdr:cNvSpPr/>
      </xdr:nvSpPr>
      <xdr:spPr>
        <a:xfrm>
          <a:off x="6921500" y="101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60</xdr:row>
      <xdr:rowOff>3417</xdr:rowOff>
    </xdr:from>
    <xdr:ext cx="534377" cy="259045"/>
    <xdr:sp macro="" textlink="">
      <xdr:nvSpPr>
        <xdr:cNvPr id="358" name="テキスト ボックス 357"/>
        <xdr:cNvSpPr txBox="1"/>
      </xdr:nvSpPr>
      <xdr:spPr>
        <a:xfrm>
          <a:off x="6705111" y="102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67673</xdr:rowOff>
    </xdr:from>
    <xdr:to>
      <xdr:col>15</xdr:col>
      <xdr:colOff>231775</xdr:colOff>
      <xdr:row>55</xdr:row>
      <xdr:rowOff>169273</xdr:rowOff>
    </xdr:to>
    <xdr:sp macro="" textlink="">
      <xdr:nvSpPr>
        <xdr:cNvPr id="364" name="円/楕円 363"/>
        <xdr:cNvSpPr/>
      </xdr:nvSpPr>
      <xdr:spPr>
        <a:xfrm>
          <a:off x="10426700" y="9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154050</xdr:rowOff>
    </xdr:from>
    <xdr:ext cx="599010" cy="259045"/>
    <xdr:sp macro="" textlink="">
      <xdr:nvSpPr>
        <xdr:cNvPr id="365" name="普通建設事業費該当値テキスト"/>
        <xdr:cNvSpPr txBox="1"/>
      </xdr:nvSpPr>
      <xdr:spPr>
        <a:xfrm>
          <a:off x="10528300" y="941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29007</xdr:rowOff>
    </xdr:from>
    <xdr:to>
      <xdr:col>14</xdr:col>
      <xdr:colOff>79375</xdr:colOff>
      <xdr:row>57</xdr:row>
      <xdr:rowOff>130607</xdr:rowOff>
    </xdr:to>
    <xdr:sp macro="" textlink="">
      <xdr:nvSpPr>
        <xdr:cNvPr id="366" name="円/楕円 365"/>
        <xdr:cNvSpPr/>
      </xdr:nvSpPr>
      <xdr:spPr>
        <a:xfrm>
          <a:off x="95885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121734</xdr:rowOff>
    </xdr:from>
    <xdr:ext cx="599010" cy="259045"/>
    <xdr:sp macro="" textlink="">
      <xdr:nvSpPr>
        <xdr:cNvPr id="367" name="テキスト ボックス 366"/>
        <xdr:cNvSpPr txBox="1"/>
      </xdr:nvSpPr>
      <xdr:spPr>
        <a:xfrm>
          <a:off x="9327094" y="989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85537</xdr:rowOff>
    </xdr:from>
    <xdr:to>
      <xdr:col>12</xdr:col>
      <xdr:colOff>561975</xdr:colOff>
      <xdr:row>55</xdr:row>
      <xdr:rowOff>15687</xdr:rowOff>
    </xdr:to>
    <xdr:sp macro="" textlink="">
      <xdr:nvSpPr>
        <xdr:cNvPr id="368" name="円/楕円 367"/>
        <xdr:cNvSpPr/>
      </xdr:nvSpPr>
      <xdr:spPr>
        <a:xfrm>
          <a:off x="8699500" y="9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32214</xdr:rowOff>
    </xdr:from>
    <xdr:ext cx="599010" cy="259045"/>
    <xdr:sp macro="" textlink="">
      <xdr:nvSpPr>
        <xdr:cNvPr id="369" name="テキスト ボックス 368"/>
        <xdr:cNvSpPr txBox="1"/>
      </xdr:nvSpPr>
      <xdr:spPr>
        <a:xfrm>
          <a:off x="8450794" y="911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43017</xdr:rowOff>
    </xdr:from>
    <xdr:to>
      <xdr:col>11</xdr:col>
      <xdr:colOff>358775</xdr:colOff>
      <xdr:row>54</xdr:row>
      <xdr:rowOff>144617</xdr:rowOff>
    </xdr:to>
    <xdr:sp macro="" textlink="">
      <xdr:nvSpPr>
        <xdr:cNvPr id="370" name="円/楕円 369"/>
        <xdr:cNvSpPr/>
      </xdr:nvSpPr>
      <xdr:spPr>
        <a:xfrm>
          <a:off x="7810500" y="93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161144</xdr:rowOff>
    </xdr:from>
    <xdr:ext cx="599010" cy="259045"/>
    <xdr:sp macro="" textlink="">
      <xdr:nvSpPr>
        <xdr:cNvPr id="371" name="テキスト ボックス 370"/>
        <xdr:cNvSpPr txBox="1"/>
      </xdr:nvSpPr>
      <xdr:spPr>
        <a:xfrm>
          <a:off x="7561794" y="907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126,405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26002</xdr:rowOff>
    </xdr:from>
    <xdr:to>
      <xdr:col>10</xdr:col>
      <xdr:colOff>155575</xdr:colOff>
      <xdr:row>59</xdr:row>
      <xdr:rowOff>127602</xdr:rowOff>
    </xdr:to>
    <xdr:sp macro="" textlink="">
      <xdr:nvSpPr>
        <xdr:cNvPr id="372" name="円/楕円 371"/>
        <xdr:cNvSpPr/>
      </xdr:nvSpPr>
      <xdr:spPr>
        <a:xfrm>
          <a:off x="6921500" y="101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144129</xdr:rowOff>
    </xdr:from>
    <xdr:ext cx="599010" cy="259045"/>
    <xdr:sp macro="" textlink="">
      <xdr:nvSpPr>
        <xdr:cNvPr id="373" name="テキスト ボックス 372"/>
        <xdr:cNvSpPr txBox="1"/>
      </xdr:nvSpPr>
      <xdr:spPr>
        <a:xfrm>
          <a:off x="6672794" y="99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82" name="テキスト ボックス 381"/>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384" name="テキスト ボックス 383"/>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71668</xdr:rowOff>
    </xdr:from>
    <xdr:to>
      <xdr:col>15</xdr:col>
      <xdr:colOff>180340</xdr:colOff>
      <xdr:row>78</xdr:row>
      <xdr:rowOff>146376</xdr:rowOff>
    </xdr:to>
    <xdr:cxnSp macro="">
      <xdr:nvCxnSpPr>
        <xdr:cNvPr id="394" name="直線コネクタ 393"/>
        <xdr:cNvCxnSpPr/>
      </xdr:nvCxnSpPr>
      <xdr:spPr>
        <a:xfrm flipV="1">
          <a:off x="10475595" y="12416068"/>
          <a:ext cx="1270" cy="1103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150203</xdr:rowOff>
    </xdr:from>
    <xdr:ext cx="534377" cy="259045"/>
    <xdr:sp macro="" textlink="">
      <xdr:nvSpPr>
        <xdr:cNvPr id="395" name="普通建設事業費 （ うち新規整備　）最小値テキスト"/>
        <xdr:cNvSpPr txBox="1"/>
      </xdr:nvSpPr>
      <xdr:spPr>
        <a:xfrm>
          <a:off x="10528300" y="135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49,854</a:t>
          </a:r>
          <a:endParaRPr kumimoji="1" lang="ja-JP" altLang="en-US" sz="1000" b="1">
            <a:latin typeface="ＭＳ Ｐゴシック"/>
          </a:endParaRPr>
        </a:p>
      </xdr:txBody>
    </xdr:sp>
    <xdr:clientData/>
  </xdr:oneCellAnchor>
  <xdr:twoCellAnchor>
    <xdr:from>
      <xdr:col>15</xdr:col>
      <xdr:colOff>92075</xdr:colOff>
      <xdr:row>78</xdr:row>
      <xdr:rowOff>146376</xdr:rowOff>
    </xdr:from>
    <xdr:to>
      <xdr:col>15</xdr:col>
      <xdr:colOff>269875</xdr:colOff>
      <xdr:row>78</xdr:row>
      <xdr:rowOff>146376</xdr:rowOff>
    </xdr:to>
    <xdr:cxnSp macro="">
      <xdr:nvCxnSpPr>
        <xdr:cNvPr id="396" name="直線コネクタ 395"/>
        <xdr:cNvCxnSpPr/>
      </xdr:nvCxnSpPr>
      <xdr:spPr>
        <a:xfrm>
          <a:off x="10388600" y="1351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18345</xdr:rowOff>
    </xdr:from>
    <xdr:ext cx="534377" cy="259045"/>
    <xdr:sp macro="" textlink="">
      <xdr:nvSpPr>
        <xdr:cNvPr id="397" name="普通建設事業費 （ うち新規整備　）最大値テキスト"/>
        <xdr:cNvSpPr txBox="1"/>
      </xdr:nvSpPr>
      <xdr:spPr>
        <a:xfrm>
          <a:off x="10528300" y="121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73,988</a:t>
          </a:r>
          <a:endParaRPr kumimoji="1" lang="ja-JP" altLang="en-US" sz="1000" b="1">
            <a:latin typeface="ＭＳ Ｐゴシック"/>
          </a:endParaRPr>
        </a:p>
      </xdr:txBody>
    </xdr:sp>
    <xdr:clientData/>
  </xdr:oneCellAnchor>
  <xdr:twoCellAnchor>
    <xdr:from>
      <xdr:col>15</xdr:col>
      <xdr:colOff>92075</xdr:colOff>
      <xdr:row>72</xdr:row>
      <xdr:rowOff>71668</xdr:rowOff>
    </xdr:from>
    <xdr:to>
      <xdr:col>15</xdr:col>
      <xdr:colOff>269875</xdr:colOff>
      <xdr:row>72</xdr:row>
      <xdr:rowOff>71668</xdr:rowOff>
    </xdr:to>
    <xdr:cxnSp macro="">
      <xdr:nvCxnSpPr>
        <xdr:cNvPr id="398" name="直線コネクタ 397"/>
        <xdr:cNvCxnSpPr/>
      </xdr:nvCxnSpPr>
      <xdr:spPr>
        <a:xfrm>
          <a:off x="10388600" y="1241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71668</xdr:rowOff>
    </xdr:from>
    <xdr:to>
      <xdr:col>15</xdr:col>
      <xdr:colOff>180975</xdr:colOff>
      <xdr:row>74</xdr:row>
      <xdr:rowOff>87945</xdr:rowOff>
    </xdr:to>
    <xdr:cxnSp macro="">
      <xdr:nvCxnSpPr>
        <xdr:cNvPr id="399" name="直線コネクタ 398"/>
        <xdr:cNvCxnSpPr/>
      </xdr:nvCxnSpPr>
      <xdr:spPr>
        <a:xfrm flipV="1">
          <a:off x="9639300" y="12416068"/>
          <a:ext cx="838200" cy="35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67876</xdr:rowOff>
    </xdr:from>
    <xdr:ext cx="534377" cy="259045"/>
    <xdr:sp macro="" textlink="">
      <xdr:nvSpPr>
        <xdr:cNvPr id="400" name="普通建設事業費 （ うち新規整備　）平均値テキスト"/>
        <xdr:cNvSpPr txBox="1"/>
      </xdr:nvSpPr>
      <xdr:spPr>
        <a:xfrm>
          <a:off x="10528300" y="12755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64,988</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89449</xdr:rowOff>
    </xdr:from>
    <xdr:to>
      <xdr:col>15</xdr:col>
      <xdr:colOff>231775</xdr:colOff>
      <xdr:row>75</xdr:row>
      <xdr:rowOff>19599</xdr:rowOff>
    </xdr:to>
    <xdr:sp macro="" textlink="">
      <xdr:nvSpPr>
        <xdr:cNvPr id="401" name="フローチャート : 判断 400"/>
        <xdr:cNvSpPr/>
      </xdr:nvSpPr>
      <xdr:spPr>
        <a:xfrm>
          <a:off x="104267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105364</xdr:rowOff>
    </xdr:from>
    <xdr:to>
      <xdr:col>14</xdr:col>
      <xdr:colOff>28575</xdr:colOff>
      <xdr:row>74</xdr:row>
      <xdr:rowOff>87945</xdr:rowOff>
    </xdr:to>
    <xdr:cxnSp macro="">
      <xdr:nvCxnSpPr>
        <xdr:cNvPr id="402" name="直線コネクタ 401"/>
        <xdr:cNvCxnSpPr/>
      </xdr:nvCxnSpPr>
      <xdr:spPr>
        <a:xfrm>
          <a:off x="8750300" y="12621214"/>
          <a:ext cx="889000" cy="1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17394</xdr:rowOff>
    </xdr:from>
    <xdr:to>
      <xdr:col>14</xdr:col>
      <xdr:colOff>79375</xdr:colOff>
      <xdr:row>76</xdr:row>
      <xdr:rowOff>118994</xdr:rowOff>
    </xdr:to>
    <xdr:sp macro="" textlink="">
      <xdr:nvSpPr>
        <xdr:cNvPr id="403" name="フローチャート : 判断 402"/>
        <xdr:cNvSpPr/>
      </xdr:nvSpPr>
      <xdr:spPr>
        <a:xfrm>
          <a:off x="9588500" y="130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110121</xdr:rowOff>
    </xdr:from>
    <xdr:ext cx="534377" cy="259045"/>
    <xdr:sp macro="" textlink="">
      <xdr:nvSpPr>
        <xdr:cNvPr id="404" name="テキスト ボックス 403"/>
        <xdr:cNvSpPr txBox="1"/>
      </xdr:nvSpPr>
      <xdr:spPr>
        <a:xfrm>
          <a:off x="9359411" y="131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24664</xdr:rowOff>
    </xdr:from>
    <xdr:to>
      <xdr:col>12</xdr:col>
      <xdr:colOff>561975</xdr:colOff>
      <xdr:row>77</xdr:row>
      <xdr:rowOff>126264</xdr:rowOff>
    </xdr:to>
    <xdr:sp macro="" textlink="">
      <xdr:nvSpPr>
        <xdr:cNvPr id="405" name="フローチャート : 判断 404"/>
        <xdr:cNvSpPr/>
      </xdr:nvSpPr>
      <xdr:spPr>
        <a:xfrm>
          <a:off x="8699500" y="132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117391</xdr:rowOff>
    </xdr:from>
    <xdr:ext cx="534377" cy="259045"/>
    <xdr:sp macro="" textlink="">
      <xdr:nvSpPr>
        <xdr:cNvPr id="406" name="テキスト ボックス 405"/>
        <xdr:cNvSpPr txBox="1"/>
      </xdr:nvSpPr>
      <xdr:spPr>
        <a:xfrm>
          <a:off x="84831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20868</xdr:rowOff>
    </xdr:from>
    <xdr:to>
      <xdr:col>15</xdr:col>
      <xdr:colOff>231775</xdr:colOff>
      <xdr:row>72</xdr:row>
      <xdr:rowOff>122468</xdr:rowOff>
    </xdr:to>
    <xdr:sp macro="" textlink="">
      <xdr:nvSpPr>
        <xdr:cNvPr id="412" name="円/楕円 411"/>
        <xdr:cNvSpPr/>
      </xdr:nvSpPr>
      <xdr:spPr>
        <a:xfrm>
          <a:off x="10426700" y="123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145345</xdr:rowOff>
    </xdr:from>
    <xdr:ext cx="534377" cy="259045"/>
    <xdr:sp macro="" textlink="">
      <xdr:nvSpPr>
        <xdr:cNvPr id="413" name="普通建設事業費 （ うち新規整備　）該当値テキスト"/>
        <xdr:cNvSpPr txBox="1"/>
      </xdr:nvSpPr>
      <xdr:spPr>
        <a:xfrm>
          <a:off x="10528300" y="123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73,988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37145</xdr:rowOff>
    </xdr:from>
    <xdr:to>
      <xdr:col>14</xdr:col>
      <xdr:colOff>79375</xdr:colOff>
      <xdr:row>74</xdr:row>
      <xdr:rowOff>138745</xdr:rowOff>
    </xdr:to>
    <xdr:sp macro="" textlink="">
      <xdr:nvSpPr>
        <xdr:cNvPr id="414" name="円/楕円 413"/>
        <xdr:cNvSpPr/>
      </xdr:nvSpPr>
      <xdr:spPr>
        <a:xfrm>
          <a:off x="9588500" y="127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155272</xdr:rowOff>
    </xdr:from>
    <xdr:ext cx="534377" cy="259045"/>
    <xdr:sp macro="" textlink="">
      <xdr:nvSpPr>
        <xdr:cNvPr id="415" name="テキスト ボックス 414"/>
        <xdr:cNvSpPr txBox="1"/>
      </xdr:nvSpPr>
      <xdr:spPr>
        <a:xfrm>
          <a:off x="9359411" y="1249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54564</xdr:rowOff>
    </xdr:from>
    <xdr:to>
      <xdr:col>12</xdr:col>
      <xdr:colOff>561975</xdr:colOff>
      <xdr:row>73</xdr:row>
      <xdr:rowOff>156164</xdr:rowOff>
    </xdr:to>
    <xdr:sp macro="" textlink="">
      <xdr:nvSpPr>
        <xdr:cNvPr id="416" name="円/楕円 415"/>
        <xdr:cNvSpPr/>
      </xdr:nvSpPr>
      <xdr:spPr>
        <a:xfrm>
          <a:off x="8699500" y="125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1241</xdr:rowOff>
    </xdr:from>
    <xdr:ext cx="534377" cy="259045"/>
    <xdr:sp macro="" textlink="">
      <xdr:nvSpPr>
        <xdr:cNvPr id="417" name="テキスト ボックス 416"/>
        <xdr:cNvSpPr txBox="1"/>
      </xdr:nvSpPr>
      <xdr:spPr>
        <a:xfrm>
          <a:off x="8483111" y="123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6" name="テキスト ボックス 42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8" name="テキスト ボックス 42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2" name="テキスト ボックス 43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4" name="テキスト ボックス 43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6" name="テキスト ボックス 43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141987</xdr:rowOff>
    </xdr:from>
    <xdr:to>
      <xdr:col>15</xdr:col>
      <xdr:colOff>180340</xdr:colOff>
      <xdr:row>98</xdr:row>
      <xdr:rowOff>118021</xdr:rowOff>
    </xdr:to>
    <xdr:cxnSp macro="">
      <xdr:nvCxnSpPr>
        <xdr:cNvPr id="440" name="直線コネクタ 439"/>
        <xdr:cNvCxnSpPr/>
      </xdr:nvCxnSpPr>
      <xdr:spPr>
        <a:xfrm flipV="1">
          <a:off x="10475595" y="15572487"/>
          <a:ext cx="1270" cy="1347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121848</xdr:rowOff>
    </xdr:from>
    <xdr:ext cx="534377" cy="259045"/>
    <xdr:sp macro="" textlink="">
      <xdr:nvSpPr>
        <xdr:cNvPr id="441" name="普通建設事業費 （ うち更新整備　）最小値テキスト"/>
        <xdr:cNvSpPr txBox="1"/>
      </xdr:nvSpPr>
      <xdr:spPr>
        <a:xfrm>
          <a:off x="10528300" y="1692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12,569</a:t>
          </a:r>
          <a:endParaRPr kumimoji="1" lang="ja-JP" altLang="en-US" sz="1000" b="1">
            <a:latin typeface="ＭＳ Ｐゴシック"/>
          </a:endParaRPr>
        </a:p>
      </xdr:txBody>
    </xdr:sp>
    <xdr:clientData/>
  </xdr:oneCellAnchor>
  <xdr:twoCellAnchor>
    <xdr:from>
      <xdr:col>15</xdr:col>
      <xdr:colOff>92075</xdr:colOff>
      <xdr:row>98</xdr:row>
      <xdr:rowOff>118021</xdr:rowOff>
    </xdr:from>
    <xdr:to>
      <xdr:col>15</xdr:col>
      <xdr:colOff>269875</xdr:colOff>
      <xdr:row>98</xdr:row>
      <xdr:rowOff>118021</xdr:rowOff>
    </xdr:to>
    <xdr:cxnSp macro="">
      <xdr:nvCxnSpPr>
        <xdr:cNvPr id="442" name="直線コネクタ 441"/>
        <xdr:cNvCxnSpPr/>
      </xdr:nvCxnSpPr>
      <xdr:spPr>
        <a:xfrm>
          <a:off x="10388600" y="1692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88664</xdr:rowOff>
    </xdr:from>
    <xdr:ext cx="534377" cy="259045"/>
    <xdr:sp macro="" textlink="">
      <xdr:nvSpPr>
        <xdr:cNvPr id="443" name="普通建設事業費 （ うち更新整備　）最大値テキスト"/>
        <xdr:cNvSpPr txBox="1"/>
      </xdr:nvSpPr>
      <xdr:spPr>
        <a:xfrm>
          <a:off x="10528300" y="1534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47,940</a:t>
          </a:r>
          <a:endParaRPr kumimoji="1" lang="ja-JP" altLang="en-US" sz="1000" b="1">
            <a:latin typeface="ＭＳ Ｐゴシック"/>
          </a:endParaRPr>
        </a:p>
      </xdr:txBody>
    </xdr:sp>
    <xdr:clientData/>
  </xdr:oneCellAnchor>
  <xdr:twoCellAnchor>
    <xdr:from>
      <xdr:col>15</xdr:col>
      <xdr:colOff>92075</xdr:colOff>
      <xdr:row>90</xdr:row>
      <xdr:rowOff>141987</xdr:rowOff>
    </xdr:from>
    <xdr:to>
      <xdr:col>15</xdr:col>
      <xdr:colOff>269875</xdr:colOff>
      <xdr:row>90</xdr:row>
      <xdr:rowOff>141987</xdr:rowOff>
    </xdr:to>
    <xdr:cxnSp macro="">
      <xdr:nvCxnSpPr>
        <xdr:cNvPr id="444" name="直線コネクタ 443"/>
        <xdr:cNvCxnSpPr/>
      </xdr:nvCxnSpPr>
      <xdr:spPr>
        <a:xfrm>
          <a:off x="10388600" y="15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445</xdr:rowOff>
    </xdr:from>
    <xdr:to>
      <xdr:col>15</xdr:col>
      <xdr:colOff>180975</xdr:colOff>
      <xdr:row>98</xdr:row>
      <xdr:rowOff>118021</xdr:rowOff>
    </xdr:to>
    <xdr:cxnSp macro="">
      <xdr:nvCxnSpPr>
        <xdr:cNvPr id="445" name="直線コネクタ 444"/>
        <xdr:cNvCxnSpPr/>
      </xdr:nvCxnSpPr>
      <xdr:spPr>
        <a:xfrm>
          <a:off x="9639300" y="16802545"/>
          <a:ext cx="8382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155745</xdr:rowOff>
    </xdr:from>
    <xdr:ext cx="534377" cy="259045"/>
    <xdr:sp macro="" textlink="">
      <xdr:nvSpPr>
        <xdr:cNvPr id="446" name="普通建設事業費 （ うち更新整備　）平均値テキスト"/>
        <xdr:cNvSpPr txBox="1"/>
      </xdr:nvSpPr>
      <xdr:spPr>
        <a:xfrm>
          <a:off x="10528300" y="1592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33,346</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132868</xdr:rowOff>
    </xdr:from>
    <xdr:to>
      <xdr:col>15</xdr:col>
      <xdr:colOff>231775</xdr:colOff>
      <xdr:row>94</xdr:row>
      <xdr:rowOff>63018</xdr:rowOff>
    </xdr:to>
    <xdr:sp macro="" textlink="">
      <xdr:nvSpPr>
        <xdr:cNvPr id="447" name="フローチャート : 判断 446"/>
        <xdr:cNvSpPr/>
      </xdr:nvSpPr>
      <xdr:spPr>
        <a:xfrm>
          <a:off x="10426700" y="160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163207</xdr:rowOff>
    </xdr:from>
    <xdr:to>
      <xdr:col>14</xdr:col>
      <xdr:colOff>28575</xdr:colOff>
      <xdr:row>98</xdr:row>
      <xdr:rowOff>445</xdr:rowOff>
    </xdr:to>
    <xdr:cxnSp macro="">
      <xdr:nvCxnSpPr>
        <xdr:cNvPr id="448" name="直線コネクタ 447"/>
        <xdr:cNvCxnSpPr/>
      </xdr:nvCxnSpPr>
      <xdr:spPr>
        <a:xfrm>
          <a:off x="8750300" y="16622407"/>
          <a:ext cx="889000" cy="18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49771</xdr:rowOff>
    </xdr:from>
    <xdr:to>
      <xdr:col>14</xdr:col>
      <xdr:colOff>79375</xdr:colOff>
      <xdr:row>95</xdr:row>
      <xdr:rowOff>151371</xdr:rowOff>
    </xdr:to>
    <xdr:sp macro="" textlink="">
      <xdr:nvSpPr>
        <xdr:cNvPr id="449" name="フローチャート : 判断 448"/>
        <xdr:cNvSpPr/>
      </xdr:nvSpPr>
      <xdr:spPr>
        <a:xfrm>
          <a:off x="9588500" y="1633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167898</xdr:rowOff>
    </xdr:from>
    <xdr:ext cx="534377" cy="259045"/>
    <xdr:sp macro="" textlink="">
      <xdr:nvSpPr>
        <xdr:cNvPr id="450" name="テキスト ボックス 449"/>
        <xdr:cNvSpPr txBox="1"/>
      </xdr:nvSpPr>
      <xdr:spPr>
        <a:xfrm>
          <a:off x="9359411" y="161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27826</xdr:rowOff>
    </xdr:from>
    <xdr:to>
      <xdr:col>12</xdr:col>
      <xdr:colOff>561975</xdr:colOff>
      <xdr:row>95</xdr:row>
      <xdr:rowOff>129426</xdr:rowOff>
    </xdr:to>
    <xdr:sp macro="" textlink="">
      <xdr:nvSpPr>
        <xdr:cNvPr id="451" name="フローチャート : 判断 450"/>
        <xdr:cNvSpPr/>
      </xdr:nvSpPr>
      <xdr:spPr>
        <a:xfrm>
          <a:off x="8699500" y="163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145953</xdr:rowOff>
    </xdr:from>
    <xdr:ext cx="534377" cy="259045"/>
    <xdr:sp macro="" textlink="">
      <xdr:nvSpPr>
        <xdr:cNvPr id="452" name="テキスト ボックス 451"/>
        <xdr:cNvSpPr txBox="1"/>
      </xdr:nvSpPr>
      <xdr:spPr>
        <a:xfrm>
          <a:off x="8483111" y="160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67221</xdr:rowOff>
    </xdr:from>
    <xdr:to>
      <xdr:col>15</xdr:col>
      <xdr:colOff>231775</xdr:colOff>
      <xdr:row>98</xdr:row>
      <xdr:rowOff>168821</xdr:rowOff>
    </xdr:to>
    <xdr:sp macro="" textlink="">
      <xdr:nvSpPr>
        <xdr:cNvPr id="458" name="円/楕円 457"/>
        <xdr:cNvSpPr/>
      </xdr:nvSpPr>
      <xdr:spPr>
        <a:xfrm>
          <a:off x="10426700" y="168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153598</xdr:rowOff>
    </xdr:from>
    <xdr:ext cx="534377" cy="259045"/>
    <xdr:sp macro="" textlink="">
      <xdr:nvSpPr>
        <xdr:cNvPr id="459" name="普通建設事業費 （ うち更新整備　）該当値テキスト"/>
        <xdr:cNvSpPr txBox="1"/>
      </xdr:nvSpPr>
      <xdr:spPr>
        <a:xfrm>
          <a:off x="10528300" y="167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121095</xdr:rowOff>
    </xdr:from>
    <xdr:to>
      <xdr:col>14</xdr:col>
      <xdr:colOff>79375</xdr:colOff>
      <xdr:row>98</xdr:row>
      <xdr:rowOff>51245</xdr:rowOff>
    </xdr:to>
    <xdr:sp macro="" textlink="">
      <xdr:nvSpPr>
        <xdr:cNvPr id="460" name="円/楕円 459"/>
        <xdr:cNvSpPr/>
      </xdr:nvSpPr>
      <xdr:spPr>
        <a:xfrm>
          <a:off x="9588500" y="167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42372</xdr:rowOff>
    </xdr:from>
    <xdr:ext cx="534377" cy="259045"/>
    <xdr:sp macro="" textlink="">
      <xdr:nvSpPr>
        <xdr:cNvPr id="461" name="テキスト ボックス 460"/>
        <xdr:cNvSpPr txBox="1"/>
      </xdr:nvSpPr>
      <xdr:spPr>
        <a:xfrm>
          <a:off x="9359411" y="168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112407</xdr:rowOff>
    </xdr:from>
    <xdr:to>
      <xdr:col>12</xdr:col>
      <xdr:colOff>561975</xdr:colOff>
      <xdr:row>97</xdr:row>
      <xdr:rowOff>42557</xdr:rowOff>
    </xdr:to>
    <xdr:sp macro="" textlink="">
      <xdr:nvSpPr>
        <xdr:cNvPr id="462" name="円/楕円 461"/>
        <xdr:cNvSpPr/>
      </xdr:nvSpPr>
      <xdr:spPr>
        <a:xfrm>
          <a:off x="8699500" y="1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33684</xdr:rowOff>
    </xdr:from>
    <xdr:ext cx="534377" cy="259045"/>
    <xdr:sp macro="" textlink="">
      <xdr:nvSpPr>
        <xdr:cNvPr id="463" name="テキスト ボックス 462"/>
        <xdr:cNvSpPr txBox="1"/>
      </xdr:nvSpPr>
      <xdr:spPr>
        <a:xfrm>
          <a:off x="8483111" y="166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5" name="正方形/長方形 46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6" name="正方形/長方形 46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7" name="正方形/長方形 46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8" name="正方形/長方形 46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2" name="直線コネクタ 47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3" name="テキスト ボックス 47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4" name="直線コネクタ 47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5" name="テキスト ボックス 47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7" name="テキスト ボックス 47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8" name="直線コネクタ 47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9" name="テキスト ボックス 47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0" name="直線コネクタ 47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1" name="テキスト ボックス 48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3" name="テキスト ボックス 48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93751</xdr:rowOff>
    </xdr:from>
    <xdr:to>
      <xdr:col>23</xdr:col>
      <xdr:colOff>516889</xdr:colOff>
      <xdr:row>38</xdr:row>
      <xdr:rowOff>60299</xdr:rowOff>
    </xdr:to>
    <xdr:cxnSp macro="">
      <xdr:nvCxnSpPr>
        <xdr:cNvPr id="485" name="直線コネクタ 484"/>
        <xdr:cNvCxnSpPr/>
      </xdr:nvCxnSpPr>
      <xdr:spPr>
        <a:xfrm flipV="1">
          <a:off x="16317595" y="6094501"/>
          <a:ext cx="1269" cy="480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64126</xdr:rowOff>
    </xdr:from>
    <xdr:ext cx="469744" cy="259045"/>
    <xdr:sp macro="" textlink="">
      <xdr:nvSpPr>
        <xdr:cNvPr id="486" name="災害復旧事業費最小値テキスト"/>
        <xdr:cNvSpPr txBox="1"/>
      </xdr:nvSpPr>
      <xdr:spPr>
        <a:xfrm>
          <a:off x="16370300" y="65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38</xdr:row>
      <xdr:rowOff>60299</xdr:rowOff>
    </xdr:from>
    <xdr:to>
      <xdr:col>23</xdr:col>
      <xdr:colOff>606425</xdr:colOff>
      <xdr:row>38</xdr:row>
      <xdr:rowOff>60299</xdr:rowOff>
    </xdr:to>
    <xdr:cxnSp macro="">
      <xdr:nvCxnSpPr>
        <xdr:cNvPr id="487" name="直線コネクタ 486"/>
        <xdr:cNvCxnSpPr/>
      </xdr:nvCxnSpPr>
      <xdr:spPr>
        <a:xfrm>
          <a:off x="16230600" y="657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40428</xdr:rowOff>
    </xdr:from>
    <xdr:ext cx="469744" cy="259045"/>
    <xdr:sp macro="" textlink="">
      <xdr:nvSpPr>
        <xdr:cNvPr id="488" name="災害復旧事業費最大値テキスト"/>
        <xdr:cNvSpPr txBox="1"/>
      </xdr:nvSpPr>
      <xdr:spPr>
        <a:xfrm>
          <a:off x="16370300" y="586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a:t>
          </a:r>
          <a:endParaRPr kumimoji="1" lang="ja-JP" altLang="en-US" sz="1000" b="1">
            <a:latin typeface="ＭＳ Ｐゴシック"/>
          </a:endParaRPr>
        </a:p>
      </xdr:txBody>
    </xdr:sp>
    <xdr:clientData/>
  </xdr:oneCellAnchor>
  <xdr:twoCellAnchor>
    <xdr:from>
      <xdr:col>23</xdr:col>
      <xdr:colOff>428625</xdr:colOff>
      <xdr:row>35</xdr:row>
      <xdr:rowOff>93751</xdr:rowOff>
    </xdr:from>
    <xdr:to>
      <xdr:col>23</xdr:col>
      <xdr:colOff>606425</xdr:colOff>
      <xdr:row>35</xdr:row>
      <xdr:rowOff>93751</xdr:rowOff>
    </xdr:to>
    <xdr:cxnSp macro="">
      <xdr:nvCxnSpPr>
        <xdr:cNvPr id="489" name="直線コネクタ 488"/>
        <xdr:cNvCxnSpPr/>
      </xdr:nvCxnSpPr>
      <xdr:spPr>
        <a:xfrm>
          <a:off x="16230600" y="609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60299</xdr:rowOff>
    </xdr:from>
    <xdr:to>
      <xdr:col>23</xdr:col>
      <xdr:colOff>517525</xdr:colOff>
      <xdr:row>38</xdr:row>
      <xdr:rowOff>133756</xdr:rowOff>
    </xdr:to>
    <xdr:cxnSp macro="">
      <xdr:nvCxnSpPr>
        <xdr:cNvPr id="490" name="直線コネクタ 489"/>
        <xdr:cNvCxnSpPr/>
      </xdr:nvCxnSpPr>
      <xdr:spPr>
        <a:xfrm flipV="1">
          <a:off x="15481300" y="6575399"/>
          <a:ext cx="8382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170299</xdr:rowOff>
    </xdr:from>
    <xdr:ext cx="469744" cy="259045"/>
    <xdr:sp macro="" textlink="">
      <xdr:nvSpPr>
        <xdr:cNvPr id="491" name="災害復旧事業費平均値テキスト"/>
        <xdr:cNvSpPr txBox="1"/>
      </xdr:nvSpPr>
      <xdr:spPr>
        <a:xfrm>
          <a:off x="16370300" y="6171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147422</xdr:rowOff>
    </xdr:from>
    <xdr:to>
      <xdr:col>23</xdr:col>
      <xdr:colOff>568325</xdr:colOff>
      <xdr:row>37</xdr:row>
      <xdr:rowOff>77572</xdr:rowOff>
    </xdr:to>
    <xdr:sp macro="" textlink="">
      <xdr:nvSpPr>
        <xdr:cNvPr id="492" name="フローチャート : 判断 491"/>
        <xdr:cNvSpPr/>
      </xdr:nvSpPr>
      <xdr:spPr>
        <a:xfrm>
          <a:off x="162687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72720</xdr:rowOff>
    </xdr:from>
    <xdr:to>
      <xdr:col>22</xdr:col>
      <xdr:colOff>365125</xdr:colOff>
      <xdr:row>38</xdr:row>
      <xdr:rowOff>133756</xdr:rowOff>
    </xdr:to>
    <xdr:cxnSp macro="">
      <xdr:nvCxnSpPr>
        <xdr:cNvPr id="493" name="直線コネクタ 492"/>
        <xdr:cNvCxnSpPr/>
      </xdr:nvCxnSpPr>
      <xdr:spPr>
        <a:xfrm>
          <a:off x="14592300" y="6416370"/>
          <a:ext cx="889000" cy="2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93396</xdr:rowOff>
    </xdr:from>
    <xdr:to>
      <xdr:col>22</xdr:col>
      <xdr:colOff>415925</xdr:colOff>
      <xdr:row>37</xdr:row>
      <xdr:rowOff>23546</xdr:rowOff>
    </xdr:to>
    <xdr:sp macro="" textlink="">
      <xdr:nvSpPr>
        <xdr:cNvPr id="494" name="フローチャート : 判断 493"/>
        <xdr:cNvSpPr/>
      </xdr:nvSpPr>
      <xdr:spPr>
        <a:xfrm>
          <a:off x="154305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40073</xdr:rowOff>
    </xdr:from>
    <xdr:ext cx="469744" cy="259045"/>
    <xdr:sp macro="" textlink="">
      <xdr:nvSpPr>
        <xdr:cNvPr id="495" name="テキスト ボックス 494"/>
        <xdr:cNvSpPr txBox="1"/>
      </xdr:nvSpPr>
      <xdr:spPr>
        <a:xfrm>
          <a:off x="15233727" y="6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72720</xdr:rowOff>
    </xdr:from>
    <xdr:to>
      <xdr:col>21</xdr:col>
      <xdr:colOff>161925</xdr:colOff>
      <xdr:row>38</xdr:row>
      <xdr:rowOff>7036</xdr:rowOff>
    </xdr:to>
    <xdr:cxnSp macro="">
      <xdr:nvCxnSpPr>
        <xdr:cNvPr id="496" name="直線コネクタ 495"/>
        <xdr:cNvCxnSpPr/>
      </xdr:nvCxnSpPr>
      <xdr:spPr>
        <a:xfrm flipV="1">
          <a:off x="13703300" y="6416370"/>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158013</xdr:rowOff>
    </xdr:from>
    <xdr:to>
      <xdr:col>21</xdr:col>
      <xdr:colOff>212725</xdr:colOff>
      <xdr:row>37</xdr:row>
      <xdr:rowOff>88163</xdr:rowOff>
    </xdr:to>
    <xdr:sp macro="" textlink="">
      <xdr:nvSpPr>
        <xdr:cNvPr id="497" name="フローチャート : 判断 496"/>
        <xdr:cNvSpPr/>
      </xdr:nvSpPr>
      <xdr:spPr>
        <a:xfrm>
          <a:off x="14541500" y="63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104690</xdr:rowOff>
    </xdr:from>
    <xdr:ext cx="469744" cy="259045"/>
    <xdr:sp macro="" textlink="">
      <xdr:nvSpPr>
        <xdr:cNvPr id="498" name="テキスト ボックス 497"/>
        <xdr:cNvSpPr txBox="1"/>
      </xdr:nvSpPr>
      <xdr:spPr>
        <a:xfrm>
          <a:off x="14357427" y="61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162713</xdr:rowOff>
    </xdr:from>
    <xdr:to>
      <xdr:col>19</xdr:col>
      <xdr:colOff>644525</xdr:colOff>
      <xdr:row>38</xdr:row>
      <xdr:rowOff>7036</xdr:rowOff>
    </xdr:to>
    <xdr:cxnSp macro="">
      <xdr:nvCxnSpPr>
        <xdr:cNvPr id="499" name="直線コネクタ 498"/>
        <xdr:cNvCxnSpPr/>
      </xdr:nvCxnSpPr>
      <xdr:spPr>
        <a:xfrm>
          <a:off x="12814300" y="5992013"/>
          <a:ext cx="889000" cy="5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86919</xdr:rowOff>
    </xdr:from>
    <xdr:to>
      <xdr:col>20</xdr:col>
      <xdr:colOff>9525</xdr:colOff>
      <xdr:row>38</xdr:row>
      <xdr:rowOff>17069</xdr:rowOff>
    </xdr:to>
    <xdr:sp macro="" textlink="">
      <xdr:nvSpPr>
        <xdr:cNvPr id="500" name="フローチャート : 判断 499"/>
        <xdr:cNvSpPr/>
      </xdr:nvSpPr>
      <xdr:spPr>
        <a:xfrm>
          <a:off x="13652500" y="64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33596</xdr:rowOff>
    </xdr:from>
    <xdr:ext cx="469744" cy="259045"/>
    <xdr:sp macro="" textlink="">
      <xdr:nvSpPr>
        <xdr:cNvPr id="501" name="テキスト ボックス 500"/>
        <xdr:cNvSpPr txBox="1"/>
      </xdr:nvSpPr>
      <xdr:spPr>
        <a:xfrm>
          <a:off x="13468427" y="62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165710</xdr:rowOff>
    </xdr:from>
    <xdr:to>
      <xdr:col>18</xdr:col>
      <xdr:colOff>492125</xdr:colOff>
      <xdr:row>31</xdr:row>
      <xdr:rowOff>95860</xdr:rowOff>
    </xdr:to>
    <xdr:sp macro="" textlink="">
      <xdr:nvSpPr>
        <xdr:cNvPr id="502" name="フローチャート : 判断 501"/>
        <xdr:cNvSpPr/>
      </xdr:nvSpPr>
      <xdr:spPr>
        <a:xfrm>
          <a:off x="12763500" y="530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112387</xdr:rowOff>
    </xdr:from>
    <xdr:ext cx="534377" cy="259045"/>
    <xdr:sp macro="" textlink="">
      <xdr:nvSpPr>
        <xdr:cNvPr id="503" name="テキスト ボックス 502"/>
        <xdr:cNvSpPr txBox="1"/>
      </xdr:nvSpPr>
      <xdr:spPr>
        <a:xfrm>
          <a:off x="12547111" y="50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9499</xdr:rowOff>
    </xdr:from>
    <xdr:to>
      <xdr:col>23</xdr:col>
      <xdr:colOff>568325</xdr:colOff>
      <xdr:row>38</xdr:row>
      <xdr:rowOff>111099</xdr:rowOff>
    </xdr:to>
    <xdr:sp macro="" textlink="">
      <xdr:nvSpPr>
        <xdr:cNvPr id="509" name="円/楕円 508"/>
        <xdr:cNvSpPr/>
      </xdr:nvSpPr>
      <xdr:spPr>
        <a:xfrm>
          <a:off x="16268700" y="65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95876</xdr:rowOff>
    </xdr:from>
    <xdr:ext cx="469744" cy="259045"/>
    <xdr:sp macro="" textlink="">
      <xdr:nvSpPr>
        <xdr:cNvPr id="510" name="災害復旧事業費該当値テキスト"/>
        <xdr:cNvSpPr txBox="1"/>
      </xdr:nvSpPr>
      <xdr:spPr>
        <a:xfrm>
          <a:off x="16370300" y="64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82956</xdr:rowOff>
    </xdr:from>
    <xdr:to>
      <xdr:col>22</xdr:col>
      <xdr:colOff>415925</xdr:colOff>
      <xdr:row>39</xdr:row>
      <xdr:rowOff>13106</xdr:rowOff>
    </xdr:to>
    <xdr:sp macro="" textlink="">
      <xdr:nvSpPr>
        <xdr:cNvPr id="511" name="円/楕円 510"/>
        <xdr:cNvSpPr/>
      </xdr:nvSpPr>
      <xdr:spPr>
        <a:xfrm>
          <a:off x="15430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4233</xdr:rowOff>
    </xdr:from>
    <xdr:ext cx="469744" cy="259045"/>
    <xdr:sp macro="" textlink="">
      <xdr:nvSpPr>
        <xdr:cNvPr id="512" name="テキスト ボックス 511"/>
        <xdr:cNvSpPr txBox="1"/>
      </xdr:nvSpPr>
      <xdr:spPr>
        <a:xfrm>
          <a:off x="15233727" y="669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21920</xdr:rowOff>
    </xdr:from>
    <xdr:to>
      <xdr:col>21</xdr:col>
      <xdr:colOff>212725</xdr:colOff>
      <xdr:row>37</xdr:row>
      <xdr:rowOff>123520</xdr:rowOff>
    </xdr:to>
    <xdr:sp macro="" textlink="">
      <xdr:nvSpPr>
        <xdr:cNvPr id="513" name="円/楕円 512"/>
        <xdr:cNvSpPr/>
      </xdr:nvSpPr>
      <xdr:spPr>
        <a:xfrm>
          <a:off x="14541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114647</xdr:rowOff>
    </xdr:from>
    <xdr:ext cx="469744" cy="259045"/>
    <xdr:sp macro="" textlink="">
      <xdr:nvSpPr>
        <xdr:cNvPr id="514" name="テキスト ボックス 513"/>
        <xdr:cNvSpPr txBox="1"/>
      </xdr:nvSpPr>
      <xdr:spPr>
        <a:xfrm>
          <a:off x="14357427" y="64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127686</xdr:rowOff>
    </xdr:from>
    <xdr:to>
      <xdr:col>20</xdr:col>
      <xdr:colOff>9525</xdr:colOff>
      <xdr:row>38</xdr:row>
      <xdr:rowOff>57835</xdr:rowOff>
    </xdr:to>
    <xdr:sp macro="" textlink="">
      <xdr:nvSpPr>
        <xdr:cNvPr id="515" name="円/楕円 514"/>
        <xdr:cNvSpPr/>
      </xdr:nvSpPr>
      <xdr:spPr>
        <a:xfrm>
          <a:off x="13652500" y="6471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48963</xdr:rowOff>
    </xdr:from>
    <xdr:ext cx="469744" cy="259045"/>
    <xdr:sp macro="" textlink="">
      <xdr:nvSpPr>
        <xdr:cNvPr id="516" name="テキスト ボックス 515"/>
        <xdr:cNvSpPr txBox="1"/>
      </xdr:nvSpPr>
      <xdr:spPr>
        <a:xfrm>
          <a:off x="13468427" y="65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111913</xdr:rowOff>
    </xdr:from>
    <xdr:to>
      <xdr:col>18</xdr:col>
      <xdr:colOff>492125</xdr:colOff>
      <xdr:row>35</xdr:row>
      <xdr:rowOff>42063</xdr:rowOff>
    </xdr:to>
    <xdr:sp macro="" textlink="">
      <xdr:nvSpPr>
        <xdr:cNvPr id="517" name="円/楕円 516"/>
        <xdr:cNvSpPr/>
      </xdr:nvSpPr>
      <xdr:spPr>
        <a:xfrm>
          <a:off x="12763500" y="59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33190</xdr:rowOff>
    </xdr:from>
    <xdr:ext cx="469744" cy="259045"/>
    <xdr:sp macro="" textlink="">
      <xdr:nvSpPr>
        <xdr:cNvPr id="518" name="テキスト ボックス 517"/>
        <xdr:cNvSpPr txBox="1"/>
      </xdr:nvSpPr>
      <xdr:spPr>
        <a:xfrm>
          <a:off x="12579427" y="60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0" name="正方形/長方形 51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1" name="正方形/長方形 52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2" name="正方形/長方形 52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3" name="正方形/長方形 52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2" name="テキスト ボックス 541"/>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9" name="テキスト ボックス 558"/>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7" name="正方形/長方形 56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8" name="正方形/長方形 56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9" name="正方形/長方形 56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0" name="正方形/長方形 56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4" name="テキスト ボックス 57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5" name="直線コネクタ 57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6" name="テキスト ボックス 57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7" name="直線コネクタ 57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8" name="テキスト ボックス 57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9" name="直線コネクタ 57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0" name="テキスト ボックス 57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1" name="直線コネクタ 58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2" name="テキスト ボックス 58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74</xdr:row>
      <xdr:rowOff>37424</xdr:rowOff>
    </xdr:to>
    <xdr:cxnSp macro="">
      <xdr:nvCxnSpPr>
        <xdr:cNvPr id="586" name="直線コネクタ 585"/>
        <xdr:cNvCxnSpPr/>
      </xdr:nvCxnSpPr>
      <xdr:spPr>
        <a:xfrm flipV="1">
          <a:off x="16317595" y="12139326"/>
          <a:ext cx="1269" cy="585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41251</xdr:rowOff>
    </xdr:from>
    <xdr:ext cx="534377" cy="259045"/>
    <xdr:sp macro="" textlink="">
      <xdr:nvSpPr>
        <xdr:cNvPr id="587" name="公債費最小値テキスト"/>
        <xdr:cNvSpPr txBox="1"/>
      </xdr:nvSpPr>
      <xdr:spPr>
        <a:xfrm>
          <a:off x="16370300" y="127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97,237</a:t>
          </a:r>
          <a:endParaRPr kumimoji="1" lang="ja-JP" altLang="en-US" sz="1000" b="1">
            <a:latin typeface="ＭＳ Ｐゴシック"/>
          </a:endParaRPr>
        </a:p>
      </xdr:txBody>
    </xdr:sp>
    <xdr:clientData/>
  </xdr:oneCellAnchor>
  <xdr:twoCellAnchor>
    <xdr:from>
      <xdr:col>23</xdr:col>
      <xdr:colOff>428625</xdr:colOff>
      <xdr:row>74</xdr:row>
      <xdr:rowOff>37424</xdr:rowOff>
    </xdr:from>
    <xdr:to>
      <xdr:col>23</xdr:col>
      <xdr:colOff>606425</xdr:colOff>
      <xdr:row>74</xdr:row>
      <xdr:rowOff>37424</xdr:rowOff>
    </xdr:to>
    <xdr:cxnSp macro="">
      <xdr:nvCxnSpPr>
        <xdr:cNvPr id="588" name="直線コネクタ 587"/>
        <xdr:cNvCxnSpPr/>
      </xdr:nvCxnSpPr>
      <xdr:spPr>
        <a:xfrm>
          <a:off x="16230600" y="127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99010" cy="259045"/>
    <xdr:sp macro="" textlink="">
      <xdr:nvSpPr>
        <xdr:cNvPr id="589" name="公債費最大値テキスト"/>
        <xdr:cNvSpPr txBox="1"/>
      </xdr:nvSpPr>
      <xdr:spPr>
        <a:xfrm>
          <a:off x="16370300" y="1191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0" name="直線コネクタ 589"/>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157851</xdr:rowOff>
    </xdr:from>
    <xdr:to>
      <xdr:col>23</xdr:col>
      <xdr:colOff>517525</xdr:colOff>
      <xdr:row>71</xdr:row>
      <xdr:rowOff>115651</xdr:rowOff>
    </xdr:to>
    <xdr:cxnSp macro="">
      <xdr:nvCxnSpPr>
        <xdr:cNvPr id="591" name="直線コネクタ 590"/>
        <xdr:cNvCxnSpPr/>
      </xdr:nvCxnSpPr>
      <xdr:spPr>
        <a:xfrm flipV="1">
          <a:off x="15481300" y="12159351"/>
          <a:ext cx="838200" cy="1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113733</xdr:rowOff>
    </xdr:from>
    <xdr:ext cx="599010" cy="259045"/>
    <xdr:sp macro="" textlink="">
      <xdr:nvSpPr>
        <xdr:cNvPr id="592" name="公債費平均値テキスト"/>
        <xdr:cNvSpPr txBox="1"/>
      </xdr:nvSpPr>
      <xdr:spPr>
        <a:xfrm>
          <a:off x="16370300" y="12286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105,235</a:t>
          </a:r>
          <a:endParaRPr kumimoji="1" lang="ja-JP" altLang="en-US" sz="1000" b="1">
            <a:solidFill>
              <a:srgbClr val="000080"/>
            </a:solidFill>
            <a:latin typeface="ＭＳ Ｐゴシック"/>
          </a:endParaRPr>
        </a:p>
      </xdr:txBody>
    </xdr:sp>
    <xdr:clientData/>
  </xdr:oneCellAnchor>
  <xdr:twoCellAnchor>
    <xdr:from>
      <xdr:col>23</xdr:col>
      <xdr:colOff>466725</xdr:colOff>
      <xdr:row>71</xdr:row>
      <xdr:rowOff>135306</xdr:rowOff>
    </xdr:from>
    <xdr:to>
      <xdr:col>23</xdr:col>
      <xdr:colOff>568325</xdr:colOff>
      <xdr:row>72</xdr:row>
      <xdr:rowOff>65456</xdr:rowOff>
    </xdr:to>
    <xdr:sp macro="" textlink="">
      <xdr:nvSpPr>
        <xdr:cNvPr id="593" name="フローチャート : 判断 592"/>
        <xdr:cNvSpPr/>
      </xdr:nvSpPr>
      <xdr:spPr>
        <a:xfrm>
          <a:off x="16268700" y="123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115651</xdr:rowOff>
    </xdr:from>
    <xdr:to>
      <xdr:col>22</xdr:col>
      <xdr:colOff>365125</xdr:colOff>
      <xdr:row>72</xdr:row>
      <xdr:rowOff>10861</xdr:rowOff>
    </xdr:to>
    <xdr:cxnSp macro="">
      <xdr:nvCxnSpPr>
        <xdr:cNvPr id="594" name="直線コネクタ 593"/>
        <xdr:cNvCxnSpPr/>
      </xdr:nvCxnSpPr>
      <xdr:spPr>
        <a:xfrm flipV="1">
          <a:off x="14592300" y="12288601"/>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129134</xdr:rowOff>
    </xdr:from>
    <xdr:to>
      <xdr:col>22</xdr:col>
      <xdr:colOff>415925</xdr:colOff>
      <xdr:row>72</xdr:row>
      <xdr:rowOff>59284</xdr:rowOff>
    </xdr:to>
    <xdr:sp macro="" textlink="">
      <xdr:nvSpPr>
        <xdr:cNvPr id="595" name="フローチャート : 判断 594"/>
        <xdr:cNvSpPr/>
      </xdr:nvSpPr>
      <xdr:spPr>
        <a:xfrm>
          <a:off x="15430500" y="1230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72</xdr:row>
      <xdr:rowOff>50411</xdr:rowOff>
    </xdr:from>
    <xdr:ext cx="599010" cy="259045"/>
    <xdr:sp macro="" textlink="">
      <xdr:nvSpPr>
        <xdr:cNvPr id="596" name="テキスト ボックス 595"/>
        <xdr:cNvSpPr txBox="1"/>
      </xdr:nvSpPr>
      <xdr:spPr>
        <a:xfrm>
          <a:off x="15169094" y="1239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10861</xdr:rowOff>
    </xdr:from>
    <xdr:to>
      <xdr:col>21</xdr:col>
      <xdr:colOff>161925</xdr:colOff>
      <xdr:row>73</xdr:row>
      <xdr:rowOff>62799</xdr:rowOff>
    </xdr:to>
    <xdr:cxnSp macro="">
      <xdr:nvCxnSpPr>
        <xdr:cNvPr id="597" name="直線コネクタ 596"/>
        <xdr:cNvCxnSpPr/>
      </xdr:nvCxnSpPr>
      <xdr:spPr>
        <a:xfrm flipV="1">
          <a:off x="13703300" y="12355261"/>
          <a:ext cx="889000" cy="2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82134</xdr:rowOff>
    </xdr:from>
    <xdr:to>
      <xdr:col>21</xdr:col>
      <xdr:colOff>212725</xdr:colOff>
      <xdr:row>76</xdr:row>
      <xdr:rowOff>12285</xdr:rowOff>
    </xdr:to>
    <xdr:sp macro="" textlink="">
      <xdr:nvSpPr>
        <xdr:cNvPr id="598" name="フローチャート : 判断 597"/>
        <xdr:cNvSpPr/>
      </xdr:nvSpPr>
      <xdr:spPr>
        <a:xfrm>
          <a:off x="14541500" y="129408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3410</xdr:rowOff>
    </xdr:from>
    <xdr:ext cx="534377" cy="259045"/>
    <xdr:sp macro="" textlink="">
      <xdr:nvSpPr>
        <xdr:cNvPr id="599" name="テキスト ボックス 598"/>
        <xdr:cNvSpPr txBox="1"/>
      </xdr:nvSpPr>
      <xdr:spPr>
        <a:xfrm>
          <a:off x="14325111" y="1303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62799</xdr:rowOff>
    </xdr:from>
    <xdr:to>
      <xdr:col>19</xdr:col>
      <xdr:colOff>644525</xdr:colOff>
      <xdr:row>73</xdr:row>
      <xdr:rowOff>111537</xdr:rowOff>
    </xdr:to>
    <xdr:cxnSp macro="">
      <xdr:nvCxnSpPr>
        <xdr:cNvPr id="600" name="直線コネクタ 599"/>
        <xdr:cNvCxnSpPr/>
      </xdr:nvCxnSpPr>
      <xdr:spPr>
        <a:xfrm flipV="1">
          <a:off x="12814300" y="12578649"/>
          <a:ext cx="889000" cy="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137272</xdr:rowOff>
    </xdr:from>
    <xdr:to>
      <xdr:col>20</xdr:col>
      <xdr:colOff>9525</xdr:colOff>
      <xdr:row>77</xdr:row>
      <xdr:rowOff>67422</xdr:rowOff>
    </xdr:to>
    <xdr:sp macro="" textlink="">
      <xdr:nvSpPr>
        <xdr:cNvPr id="601" name="フローチャート : 判断 600"/>
        <xdr:cNvSpPr/>
      </xdr:nvSpPr>
      <xdr:spPr>
        <a:xfrm>
          <a:off x="13652500" y="1316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58549</xdr:rowOff>
    </xdr:from>
    <xdr:ext cx="534377" cy="259045"/>
    <xdr:sp macro="" textlink="">
      <xdr:nvSpPr>
        <xdr:cNvPr id="602" name="テキスト ボックス 601"/>
        <xdr:cNvSpPr txBox="1"/>
      </xdr:nvSpPr>
      <xdr:spPr>
        <a:xfrm>
          <a:off x="13436111" y="132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132883</xdr:rowOff>
    </xdr:from>
    <xdr:to>
      <xdr:col>18</xdr:col>
      <xdr:colOff>492125</xdr:colOff>
      <xdr:row>77</xdr:row>
      <xdr:rowOff>63033</xdr:rowOff>
    </xdr:to>
    <xdr:sp macro="" textlink="">
      <xdr:nvSpPr>
        <xdr:cNvPr id="603" name="フローチャート : 判断 602"/>
        <xdr:cNvSpPr/>
      </xdr:nvSpPr>
      <xdr:spPr>
        <a:xfrm>
          <a:off x="12763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54160</xdr:rowOff>
    </xdr:from>
    <xdr:ext cx="534377" cy="259045"/>
    <xdr:sp macro="" textlink="">
      <xdr:nvSpPr>
        <xdr:cNvPr id="604" name="テキスト ボックス 603"/>
        <xdr:cNvSpPr txBox="1"/>
      </xdr:nvSpPr>
      <xdr:spPr>
        <a:xfrm>
          <a:off x="12547111" y="132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107051</xdr:rowOff>
    </xdr:from>
    <xdr:to>
      <xdr:col>23</xdr:col>
      <xdr:colOff>568325</xdr:colOff>
      <xdr:row>71</xdr:row>
      <xdr:rowOff>37201</xdr:rowOff>
    </xdr:to>
    <xdr:sp macro="" textlink="">
      <xdr:nvSpPr>
        <xdr:cNvPr id="610" name="円/楕円 609"/>
        <xdr:cNvSpPr/>
      </xdr:nvSpPr>
      <xdr:spPr>
        <a:xfrm>
          <a:off x="16268700" y="121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40053</xdr:rowOff>
    </xdr:from>
    <xdr:ext cx="599010" cy="259045"/>
    <xdr:sp macro="" textlink="">
      <xdr:nvSpPr>
        <xdr:cNvPr id="611" name="公債費該当値テキスト"/>
        <xdr:cNvSpPr txBox="1"/>
      </xdr:nvSpPr>
      <xdr:spPr>
        <a:xfrm>
          <a:off x="16370300" y="1204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109,603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64851</xdr:rowOff>
    </xdr:from>
    <xdr:to>
      <xdr:col>22</xdr:col>
      <xdr:colOff>415925</xdr:colOff>
      <xdr:row>71</xdr:row>
      <xdr:rowOff>166451</xdr:rowOff>
    </xdr:to>
    <xdr:sp macro="" textlink="">
      <xdr:nvSpPr>
        <xdr:cNvPr id="612" name="円/楕円 611"/>
        <xdr:cNvSpPr/>
      </xdr:nvSpPr>
      <xdr:spPr>
        <a:xfrm>
          <a:off x="15430500" y="122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70</xdr:row>
      <xdr:rowOff>11528</xdr:rowOff>
    </xdr:from>
    <xdr:ext cx="599010" cy="259045"/>
    <xdr:sp macro="" textlink="">
      <xdr:nvSpPr>
        <xdr:cNvPr id="613" name="テキスト ボックス 612"/>
        <xdr:cNvSpPr txBox="1"/>
      </xdr:nvSpPr>
      <xdr:spPr>
        <a:xfrm>
          <a:off x="15169094" y="1201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106,776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131511</xdr:rowOff>
    </xdr:from>
    <xdr:to>
      <xdr:col>21</xdr:col>
      <xdr:colOff>212725</xdr:colOff>
      <xdr:row>72</xdr:row>
      <xdr:rowOff>61661</xdr:rowOff>
    </xdr:to>
    <xdr:sp macro="" textlink="">
      <xdr:nvSpPr>
        <xdr:cNvPr id="614" name="円/楕円 613"/>
        <xdr:cNvSpPr/>
      </xdr:nvSpPr>
      <xdr:spPr>
        <a:xfrm>
          <a:off x="14541500" y="123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78188</xdr:rowOff>
    </xdr:from>
    <xdr:ext cx="599010" cy="259045"/>
    <xdr:sp macro="" textlink="">
      <xdr:nvSpPr>
        <xdr:cNvPr id="615" name="テキスト ボックス 614"/>
        <xdr:cNvSpPr txBox="1"/>
      </xdr:nvSpPr>
      <xdr:spPr>
        <a:xfrm>
          <a:off x="14292794" y="1207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11999</xdr:rowOff>
    </xdr:from>
    <xdr:to>
      <xdr:col>20</xdr:col>
      <xdr:colOff>9525</xdr:colOff>
      <xdr:row>73</xdr:row>
      <xdr:rowOff>113599</xdr:rowOff>
    </xdr:to>
    <xdr:sp macro="" textlink="">
      <xdr:nvSpPr>
        <xdr:cNvPr id="616" name="円/楕円 615"/>
        <xdr:cNvSpPr/>
      </xdr:nvSpPr>
      <xdr:spPr>
        <a:xfrm>
          <a:off x="13652500" y="12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130126</xdr:rowOff>
    </xdr:from>
    <xdr:ext cx="599010" cy="259045"/>
    <xdr:sp macro="" textlink="">
      <xdr:nvSpPr>
        <xdr:cNvPr id="617" name="テキスト ボックス 616"/>
        <xdr:cNvSpPr txBox="1"/>
      </xdr:nvSpPr>
      <xdr:spPr>
        <a:xfrm>
          <a:off x="13403794" y="123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60737</xdr:rowOff>
    </xdr:from>
    <xdr:to>
      <xdr:col>18</xdr:col>
      <xdr:colOff>492125</xdr:colOff>
      <xdr:row>73</xdr:row>
      <xdr:rowOff>162337</xdr:rowOff>
    </xdr:to>
    <xdr:sp macro="" textlink="">
      <xdr:nvSpPr>
        <xdr:cNvPr id="618" name="円/楕円 617"/>
        <xdr:cNvSpPr/>
      </xdr:nvSpPr>
      <xdr:spPr>
        <a:xfrm>
          <a:off x="12763500" y="125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7414</xdr:rowOff>
    </xdr:from>
    <xdr:ext cx="534377" cy="259045"/>
    <xdr:sp macro="" textlink="">
      <xdr:nvSpPr>
        <xdr:cNvPr id="619" name="テキスト ボックス 618"/>
        <xdr:cNvSpPr txBox="1"/>
      </xdr:nvSpPr>
      <xdr:spPr>
        <a:xfrm>
          <a:off x="12547111" y="123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1" name="正方形/長方形 62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2" name="正方形/長方形 62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3" name="正方形/長方形 62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4" name="正方形/長方形 62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5" name="正方形/長方形 62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6" name="テキスト ボックス 62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7" name="直線コネクタ 62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8" name="直線コネクタ 62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9" name="テキスト ボックス 62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0" name="直線コネクタ 62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1" name="テキスト ボックス 63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2" name="直線コネクタ 63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3" name="テキスト ボックス 63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4" name="直線コネクタ 63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5" name="テキスト ボックス 63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6" name="直線コネクタ 63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7" name="テキスト ボックス 63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144455</xdr:rowOff>
    </xdr:from>
    <xdr:to>
      <xdr:col>23</xdr:col>
      <xdr:colOff>516889</xdr:colOff>
      <xdr:row>97</xdr:row>
      <xdr:rowOff>151084</xdr:rowOff>
    </xdr:to>
    <xdr:cxnSp macro="">
      <xdr:nvCxnSpPr>
        <xdr:cNvPr id="639" name="直線コネクタ 638"/>
        <xdr:cNvCxnSpPr/>
      </xdr:nvCxnSpPr>
      <xdr:spPr>
        <a:xfrm flipV="1">
          <a:off x="16317595" y="16089305"/>
          <a:ext cx="1269" cy="692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154911</xdr:rowOff>
    </xdr:from>
    <xdr:ext cx="469744" cy="259045"/>
    <xdr:sp macro="" textlink="">
      <xdr:nvSpPr>
        <xdr:cNvPr id="640" name="積立金最小値テキスト"/>
        <xdr:cNvSpPr txBox="1"/>
      </xdr:nvSpPr>
      <xdr:spPr>
        <a:xfrm>
          <a:off x="16370300" y="1678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3,501</a:t>
          </a:r>
          <a:endParaRPr kumimoji="1" lang="ja-JP" altLang="en-US" sz="1000" b="1">
            <a:latin typeface="ＭＳ Ｐゴシック"/>
          </a:endParaRPr>
        </a:p>
      </xdr:txBody>
    </xdr:sp>
    <xdr:clientData/>
  </xdr:oneCellAnchor>
  <xdr:twoCellAnchor>
    <xdr:from>
      <xdr:col>23</xdr:col>
      <xdr:colOff>428625</xdr:colOff>
      <xdr:row>97</xdr:row>
      <xdr:rowOff>151084</xdr:rowOff>
    </xdr:from>
    <xdr:to>
      <xdr:col>23</xdr:col>
      <xdr:colOff>606425</xdr:colOff>
      <xdr:row>97</xdr:row>
      <xdr:rowOff>151084</xdr:rowOff>
    </xdr:to>
    <xdr:cxnSp macro="">
      <xdr:nvCxnSpPr>
        <xdr:cNvPr id="641" name="直線コネクタ 640"/>
        <xdr:cNvCxnSpPr/>
      </xdr:nvCxnSpPr>
      <xdr:spPr>
        <a:xfrm>
          <a:off x="16230600" y="1678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91132</xdr:rowOff>
    </xdr:from>
    <xdr:ext cx="534377" cy="259045"/>
    <xdr:sp macro="" textlink="">
      <xdr:nvSpPr>
        <xdr:cNvPr id="642" name="積立金最大値テキスト"/>
        <xdr:cNvSpPr txBox="1"/>
      </xdr:nvSpPr>
      <xdr:spPr>
        <a:xfrm>
          <a:off x="16370300" y="158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18,646</a:t>
          </a:r>
          <a:endParaRPr kumimoji="1" lang="ja-JP" altLang="en-US" sz="1000" b="1">
            <a:latin typeface="ＭＳ Ｐゴシック"/>
          </a:endParaRPr>
        </a:p>
      </xdr:txBody>
    </xdr:sp>
    <xdr:clientData/>
  </xdr:oneCellAnchor>
  <xdr:twoCellAnchor>
    <xdr:from>
      <xdr:col>23</xdr:col>
      <xdr:colOff>428625</xdr:colOff>
      <xdr:row>93</xdr:row>
      <xdr:rowOff>144455</xdr:rowOff>
    </xdr:from>
    <xdr:to>
      <xdr:col>23</xdr:col>
      <xdr:colOff>606425</xdr:colOff>
      <xdr:row>93</xdr:row>
      <xdr:rowOff>144455</xdr:rowOff>
    </xdr:to>
    <xdr:cxnSp macro="">
      <xdr:nvCxnSpPr>
        <xdr:cNvPr id="643" name="直線コネクタ 642"/>
        <xdr:cNvCxnSpPr/>
      </xdr:nvCxnSpPr>
      <xdr:spPr>
        <a:xfrm>
          <a:off x="16230600" y="160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119309</xdr:rowOff>
    </xdr:from>
    <xdr:to>
      <xdr:col>23</xdr:col>
      <xdr:colOff>517525</xdr:colOff>
      <xdr:row>97</xdr:row>
      <xdr:rowOff>15112</xdr:rowOff>
    </xdr:to>
    <xdr:cxnSp macro="">
      <xdr:nvCxnSpPr>
        <xdr:cNvPr id="644" name="直線コネクタ 643"/>
        <xdr:cNvCxnSpPr/>
      </xdr:nvCxnSpPr>
      <xdr:spPr>
        <a:xfrm flipV="1">
          <a:off x="15481300" y="16407059"/>
          <a:ext cx="838200" cy="2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73454</xdr:rowOff>
    </xdr:from>
    <xdr:ext cx="534377" cy="259045"/>
    <xdr:sp macro="" textlink="">
      <xdr:nvSpPr>
        <xdr:cNvPr id="645" name="積立金平均値テキスト"/>
        <xdr:cNvSpPr txBox="1"/>
      </xdr:nvSpPr>
      <xdr:spPr>
        <a:xfrm>
          <a:off x="16370300" y="16361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95027</xdr:rowOff>
    </xdr:from>
    <xdr:to>
      <xdr:col>23</xdr:col>
      <xdr:colOff>568325</xdr:colOff>
      <xdr:row>96</xdr:row>
      <xdr:rowOff>25177</xdr:rowOff>
    </xdr:to>
    <xdr:sp macro="" textlink="">
      <xdr:nvSpPr>
        <xdr:cNvPr id="646" name="フローチャート : 判断 645"/>
        <xdr:cNvSpPr/>
      </xdr:nvSpPr>
      <xdr:spPr>
        <a:xfrm>
          <a:off x="16268700" y="1638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15112</xdr:rowOff>
    </xdr:from>
    <xdr:to>
      <xdr:col>22</xdr:col>
      <xdr:colOff>365125</xdr:colOff>
      <xdr:row>97</xdr:row>
      <xdr:rowOff>59919</xdr:rowOff>
    </xdr:to>
    <xdr:cxnSp macro="">
      <xdr:nvCxnSpPr>
        <xdr:cNvPr id="647" name="直線コネクタ 646"/>
        <xdr:cNvCxnSpPr/>
      </xdr:nvCxnSpPr>
      <xdr:spPr>
        <a:xfrm flipV="1">
          <a:off x="14592300" y="16645762"/>
          <a:ext cx="8890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87757</xdr:rowOff>
    </xdr:from>
    <xdr:to>
      <xdr:col>22</xdr:col>
      <xdr:colOff>415925</xdr:colOff>
      <xdr:row>96</xdr:row>
      <xdr:rowOff>17907</xdr:rowOff>
    </xdr:to>
    <xdr:sp macro="" textlink="">
      <xdr:nvSpPr>
        <xdr:cNvPr id="648" name="フローチャート : 判断 647"/>
        <xdr:cNvSpPr/>
      </xdr:nvSpPr>
      <xdr:spPr>
        <a:xfrm>
          <a:off x="15430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34434</xdr:rowOff>
    </xdr:from>
    <xdr:ext cx="534377" cy="259045"/>
    <xdr:sp macro="" textlink="">
      <xdr:nvSpPr>
        <xdr:cNvPr id="649" name="テキスト ボックス 648"/>
        <xdr:cNvSpPr txBox="1"/>
      </xdr:nvSpPr>
      <xdr:spPr>
        <a:xfrm>
          <a:off x="152014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107421</xdr:rowOff>
    </xdr:from>
    <xdr:to>
      <xdr:col>21</xdr:col>
      <xdr:colOff>161925</xdr:colOff>
      <xdr:row>97</xdr:row>
      <xdr:rowOff>59919</xdr:rowOff>
    </xdr:to>
    <xdr:cxnSp macro="">
      <xdr:nvCxnSpPr>
        <xdr:cNvPr id="650" name="直線コネクタ 649"/>
        <xdr:cNvCxnSpPr/>
      </xdr:nvCxnSpPr>
      <xdr:spPr>
        <a:xfrm>
          <a:off x="13703300" y="16052271"/>
          <a:ext cx="889000" cy="6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49399</xdr:rowOff>
    </xdr:from>
    <xdr:to>
      <xdr:col>21</xdr:col>
      <xdr:colOff>212725</xdr:colOff>
      <xdr:row>94</xdr:row>
      <xdr:rowOff>150999</xdr:rowOff>
    </xdr:to>
    <xdr:sp macro="" textlink="">
      <xdr:nvSpPr>
        <xdr:cNvPr id="651" name="フローチャート : 判断 650"/>
        <xdr:cNvSpPr/>
      </xdr:nvSpPr>
      <xdr:spPr>
        <a:xfrm>
          <a:off x="14541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167526</xdr:rowOff>
    </xdr:from>
    <xdr:ext cx="534377" cy="259045"/>
    <xdr:sp macro="" textlink="">
      <xdr:nvSpPr>
        <xdr:cNvPr id="652" name="テキスト ボックス 651"/>
        <xdr:cNvSpPr txBox="1"/>
      </xdr:nvSpPr>
      <xdr:spPr>
        <a:xfrm>
          <a:off x="14325111" y="159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85248</xdr:rowOff>
    </xdr:from>
    <xdr:to>
      <xdr:col>19</xdr:col>
      <xdr:colOff>644525</xdr:colOff>
      <xdr:row>93</xdr:row>
      <xdr:rowOff>107421</xdr:rowOff>
    </xdr:to>
    <xdr:cxnSp macro="">
      <xdr:nvCxnSpPr>
        <xdr:cNvPr id="653" name="直線コネクタ 652"/>
        <xdr:cNvCxnSpPr/>
      </xdr:nvCxnSpPr>
      <xdr:spPr>
        <a:xfrm>
          <a:off x="12814300" y="16030098"/>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89128</xdr:rowOff>
    </xdr:from>
    <xdr:to>
      <xdr:col>20</xdr:col>
      <xdr:colOff>9525</xdr:colOff>
      <xdr:row>92</xdr:row>
      <xdr:rowOff>19278</xdr:rowOff>
    </xdr:to>
    <xdr:sp macro="" textlink="">
      <xdr:nvSpPr>
        <xdr:cNvPr id="654" name="フローチャート : 判断 653"/>
        <xdr:cNvSpPr/>
      </xdr:nvSpPr>
      <xdr:spPr>
        <a:xfrm>
          <a:off x="13652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35805</xdr:rowOff>
    </xdr:from>
    <xdr:ext cx="534377" cy="259045"/>
    <xdr:sp macro="" textlink="">
      <xdr:nvSpPr>
        <xdr:cNvPr id="655" name="テキスト ボックス 654"/>
        <xdr:cNvSpPr txBox="1"/>
      </xdr:nvSpPr>
      <xdr:spPr>
        <a:xfrm>
          <a:off x="13436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119213</xdr:rowOff>
    </xdr:from>
    <xdr:to>
      <xdr:col>18</xdr:col>
      <xdr:colOff>492125</xdr:colOff>
      <xdr:row>92</xdr:row>
      <xdr:rowOff>49363</xdr:rowOff>
    </xdr:to>
    <xdr:sp macro="" textlink="">
      <xdr:nvSpPr>
        <xdr:cNvPr id="656" name="フローチャート : 判断 655"/>
        <xdr:cNvSpPr/>
      </xdr:nvSpPr>
      <xdr:spPr>
        <a:xfrm>
          <a:off x="12763500" y="157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65890</xdr:rowOff>
    </xdr:from>
    <xdr:ext cx="534377" cy="259045"/>
    <xdr:sp macro="" textlink="">
      <xdr:nvSpPr>
        <xdr:cNvPr id="657" name="テキスト ボックス 656"/>
        <xdr:cNvSpPr txBox="1"/>
      </xdr:nvSpPr>
      <xdr:spPr>
        <a:xfrm>
          <a:off x="12547111" y="154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8" name="テキスト ボックス 65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9" name="テキスト ボックス 65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0" name="テキスト ボックス 65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1" name="テキスト ボックス 66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2" name="テキスト ボックス 66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68509</xdr:rowOff>
    </xdr:from>
    <xdr:to>
      <xdr:col>23</xdr:col>
      <xdr:colOff>568325</xdr:colOff>
      <xdr:row>95</xdr:row>
      <xdr:rowOff>170109</xdr:rowOff>
    </xdr:to>
    <xdr:sp macro="" textlink="">
      <xdr:nvSpPr>
        <xdr:cNvPr id="663" name="円/楕円 662"/>
        <xdr:cNvSpPr/>
      </xdr:nvSpPr>
      <xdr:spPr>
        <a:xfrm>
          <a:off x="16268700" y="163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91386</xdr:rowOff>
    </xdr:from>
    <xdr:ext cx="534377" cy="259045"/>
    <xdr:sp macro="" textlink="">
      <xdr:nvSpPr>
        <xdr:cNvPr id="664" name="積立金該当値テキスト"/>
        <xdr:cNvSpPr txBox="1"/>
      </xdr:nvSpPr>
      <xdr:spPr>
        <a:xfrm>
          <a:off x="16370300" y="1620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135762</xdr:rowOff>
    </xdr:from>
    <xdr:to>
      <xdr:col>22</xdr:col>
      <xdr:colOff>415925</xdr:colOff>
      <xdr:row>97</xdr:row>
      <xdr:rowOff>65912</xdr:rowOff>
    </xdr:to>
    <xdr:sp macro="" textlink="">
      <xdr:nvSpPr>
        <xdr:cNvPr id="665" name="円/楕円 664"/>
        <xdr:cNvSpPr/>
      </xdr:nvSpPr>
      <xdr:spPr>
        <a:xfrm>
          <a:off x="15430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57039</xdr:rowOff>
    </xdr:from>
    <xdr:ext cx="469744" cy="259045"/>
    <xdr:sp macro="" textlink="">
      <xdr:nvSpPr>
        <xdr:cNvPr id="666" name="テキスト ボックス 665"/>
        <xdr:cNvSpPr txBox="1"/>
      </xdr:nvSpPr>
      <xdr:spPr>
        <a:xfrm>
          <a:off x="15233727" y="1668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9119</xdr:rowOff>
    </xdr:from>
    <xdr:to>
      <xdr:col>21</xdr:col>
      <xdr:colOff>212725</xdr:colOff>
      <xdr:row>97</xdr:row>
      <xdr:rowOff>110719</xdr:rowOff>
    </xdr:to>
    <xdr:sp macro="" textlink="">
      <xdr:nvSpPr>
        <xdr:cNvPr id="667" name="円/楕円 666"/>
        <xdr:cNvSpPr/>
      </xdr:nvSpPr>
      <xdr:spPr>
        <a:xfrm>
          <a:off x="14541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101846</xdr:rowOff>
    </xdr:from>
    <xdr:ext cx="469744" cy="259045"/>
    <xdr:sp macro="" textlink="">
      <xdr:nvSpPr>
        <xdr:cNvPr id="668" name="テキスト ボックス 667"/>
        <xdr:cNvSpPr txBox="1"/>
      </xdr:nvSpPr>
      <xdr:spPr>
        <a:xfrm>
          <a:off x="14357427" y="167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56621</xdr:rowOff>
    </xdr:from>
    <xdr:to>
      <xdr:col>20</xdr:col>
      <xdr:colOff>9525</xdr:colOff>
      <xdr:row>93</xdr:row>
      <xdr:rowOff>158221</xdr:rowOff>
    </xdr:to>
    <xdr:sp macro="" textlink="">
      <xdr:nvSpPr>
        <xdr:cNvPr id="669" name="円/楕円 668"/>
        <xdr:cNvSpPr/>
      </xdr:nvSpPr>
      <xdr:spPr>
        <a:xfrm>
          <a:off x="13652500" y="160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149348</xdr:rowOff>
    </xdr:from>
    <xdr:ext cx="534377" cy="259045"/>
    <xdr:sp macro="" textlink="">
      <xdr:nvSpPr>
        <xdr:cNvPr id="670" name="テキスト ボックス 669"/>
        <xdr:cNvSpPr txBox="1"/>
      </xdr:nvSpPr>
      <xdr:spPr>
        <a:xfrm>
          <a:off x="13436111" y="160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34448</xdr:rowOff>
    </xdr:from>
    <xdr:to>
      <xdr:col>18</xdr:col>
      <xdr:colOff>492125</xdr:colOff>
      <xdr:row>93</xdr:row>
      <xdr:rowOff>136048</xdr:rowOff>
    </xdr:to>
    <xdr:sp macro="" textlink="">
      <xdr:nvSpPr>
        <xdr:cNvPr id="671" name="円/楕円 670"/>
        <xdr:cNvSpPr/>
      </xdr:nvSpPr>
      <xdr:spPr>
        <a:xfrm>
          <a:off x="12763500" y="15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127175</xdr:rowOff>
    </xdr:from>
    <xdr:ext cx="534377" cy="259045"/>
    <xdr:sp macro="" textlink="">
      <xdr:nvSpPr>
        <xdr:cNvPr id="672" name="テキスト ボックス 671"/>
        <xdr:cNvSpPr txBox="1"/>
      </xdr:nvSpPr>
      <xdr:spPr>
        <a:xfrm>
          <a:off x="12547111" y="160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3" name="正方形/長方形 67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4" name="正方形/長方形 67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5" name="正方形/長方形 67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6" name="正方形/長方形 67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7" name="正方形/長方形 67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8" name="正方形/長方形 67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9" name="テキスト ボックス 67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0" name="直線コネクタ 67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1" name="直線コネクタ 68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2" name="テキスト ボックス 68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3" name="直線コネクタ 68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684" name="テキスト ボックス 68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5" name="直線コネクタ 68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686" name="テキスト ボックス 68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7" name="直線コネクタ 68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688" name="テキスト ボックス 68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690" name="テキスト ボックス 68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87122</xdr:rowOff>
    </xdr:from>
    <xdr:to>
      <xdr:col>32</xdr:col>
      <xdr:colOff>186689</xdr:colOff>
      <xdr:row>38</xdr:row>
      <xdr:rowOff>93980</xdr:rowOff>
    </xdr:to>
    <xdr:cxnSp macro="">
      <xdr:nvCxnSpPr>
        <xdr:cNvPr id="692" name="直線コネクタ 691"/>
        <xdr:cNvCxnSpPr/>
      </xdr:nvCxnSpPr>
      <xdr:spPr>
        <a:xfrm flipV="1">
          <a:off x="22159595" y="5573522"/>
          <a:ext cx="1269" cy="103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97807</xdr:rowOff>
    </xdr:from>
    <xdr:ext cx="313932" cy="259045"/>
    <xdr:sp macro="" textlink="">
      <xdr:nvSpPr>
        <xdr:cNvPr id="693" name="投資及び出資金最小値テキスト"/>
        <xdr:cNvSpPr txBox="1"/>
      </xdr:nvSpPr>
      <xdr:spPr>
        <a:xfrm>
          <a:off x="22212300" y="661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32</xdr:col>
      <xdr:colOff>98425</xdr:colOff>
      <xdr:row>38</xdr:row>
      <xdr:rowOff>93980</xdr:rowOff>
    </xdr:from>
    <xdr:to>
      <xdr:col>32</xdr:col>
      <xdr:colOff>276225</xdr:colOff>
      <xdr:row>38</xdr:row>
      <xdr:rowOff>93980</xdr:rowOff>
    </xdr:to>
    <xdr:cxnSp macro="">
      <xdr:nvCxnSpPr>
        <xdr:cNvPr id="694" name="直線コネクタ 693"/>
        <xdr:cNvCxnSpPr/>
      </xdr:nvCxnSpPr>
      <xdr:spPr>
        <a:xfrm>
          <a:off x="22072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33799</xdr:rowOff>
    </xdr:from>
    <xdr:ext cx="378565" cy="259045"/>
    <xdr:sp macro="" textlink="">
      <xdr:nvSpPr>
        <xdr:cNvPr id="695" name="投資及び出資金最大値テキスト"/>
        <xdr:cNvSpPr txBox="1"/>
      </xdr:nvSpPr>
      <xdr:spPr>
        <a:xfrm>
          <a:off x="22212300" y="5348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a:t>
          </a:r>
          <a:endParaRPr kumimoji="1" lang="ja-JP" altLang="en-US" sz="1000" b="1">
            <a:latin typeface="ＭＳ Ｐゴシック"/>
          </a:endParaRPr>
        </a:p>
      </xdr:txBody>
    </xdr:sp>
    <xdr:clientData/>
  </xdr:oneCellAnchor>
  <xdr:twoCellAnchor>
    <xdr:from>
      <xdr:col>32</xdr:col>
      <xdr:colOff>98425</xdr:colOff>
      <xdr:row>32</xdr:row>
      <xdr:rowOff>87122</xdr:rowOff>
    </xdr:from>
    <xdr:to>
      <xdr:col>32</xdr:col>
      <xdr:colOff>276225</xdr:colOff>
      <xdr:row>32</xdr:row>
      <xdr:rowOff>87122</xdr:rowOff>
    </xdr:to>
    <xdr:cxnSp macro="">
      <xdr:nvCxnSpPr>
        <xdr:cNvPr id="696" name="直線コネクタ 695"/>
        <xdr:cNvCxnSpPr/>
      </xdr:nvCxnSpPr>
      <xdr:spPr>
        <a:xfrm>
          <a:off x="22072600" y="557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254</xdr:rowOff>
    </xdr:from>
    <xdr:to>
      <xdr:col>32</xdr:col>
      <xdr:colOff>187325</xdr:colOff>
      <xdr:row>32</xdr:row>
      <xdr:rowOff>87122</xdr:rowOff>
    </xdr:to>
    <xdr:cxnSp macro="">
      <xdr:nvCxnSpPr>
        <xdr:cNvPr id="697" name="直線コネクタ 696"/>
        <xdr:cNvCxnSpPr/>
      </xdr:nvCxnSpPr>
      <xdr:spPr>
        <a:xfrm>
          <a:off x="21323300" y="548665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58183</xdr:rowOff>
    </xdr:from>
    <xdr:ext cx="378565" cy="259045"/>
    <xdr:sp macro="" textlink="">
      <xdr:nvSpPr>
        <xdr:cNvPr id="698" name="投資及び出資金平均値テキスト"/>
        <xdr:cNvSpPr txBox="1"/>
      </xdr:nvSpPr>
      <xdr:spPr>
        <a:xfrm>
          <a:off x="22212300" y="6230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79756</xdr:rowOff>
    </xdr:from>
    <xdr:to>
      <xdr:col>32</xdr:col>
      <xdr:colOff>238125</xdr:colOff>
      <xdr:row>37</xdr:row>
      <xdr:rowOff>9906</xdr:rowOff>
    </xdr:to>
    <xdr:sp macro="" textlink="">
      <xdr:nvSpPr>
        <xdr:cNvPr id="699" name="フローチャート : 判断 698"/>
        <xdr:cNvSpPr/>
      </xdr:nvSpPr>
      <xdr:spPr>
        <a:xfrm>
          <a:off x="221107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254</xdr:rowOff>
    </xdr:from>
    <xdr:to>
      <xdr:col>31</xdr:col>
      <xdr:colOff>34925</xdr:colOff>
      <xdr:row>33</xdr:row>
      <xdr:rowOff>75692</xdr:rowOff>
    </xdr:to>
    <xdr:cxnSp macro="">
      <xdr:nvCxnSpPr>
        <xdr:cNvPr id="700" name="直線コネクタ 699"/>
        <xdr:cNvCxnSpPr/>
      </xdr:nvCxnSpPr>
      <xdr:spPr>
        <a:xfrm flipV="1">
          <a:off x="20434300" y="548665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125476</xdr:rowOff>
    </xdr:from>
    <xdr:to>
      <xdr:col>31</xdr:col>
      <xdr:colOff>85725</xdr:colOff>
      <xdr:row>37</xdr:row>
      <xdr:rowOff>55626</xdr:rowOff>
    </xdr:to>
    <xdr:sp macro="" textlink="">
      <xdr:nvSpPr>
        <xdr:cNvPr id="701" name="フローチャート : 判断 700"/>
        <xdr:cNvSpPr/>
      </xdr:nvSpPr>
      <xdr:spPr>
        <a:xfrm>
          <a:off x="21272500" y="629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46753</xdr:rowOff>
    </xdr:from>
    <xdr:ext cx="378565" cy="259045"/>
    <xdr:sp macro="" textlink="">
      <xdr:nvSpPr>
        <xdr:cNvPr id="702" name="テキスト ボックス 701"/>
        <xdr:cNvSpPr txBox="1"/>
      </xdr:nvSpPr>
      <xdr:spPr>
        <a:xfrm>
          <a:off x="211213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75692</xdr:rowOff>
    </xdr:from>
    <xdr:to>
      <xdr:col>29</xdr:col>
      <xdr:colOff>517525</xdr:colOff>
      <xdr:row>33</xdr:row>
      <xdr:rowOff>121412</xdr:rowOff>
    </xdr:to>
    <xdr:cxnSp macro="">
      <xdr:nvCxnSpPr>
        <xdr:cNvPr id="703" name="直線コネクタ 702"/>
        <xdr:cNvCxnSpPr/>
      </xdr:nvCxnSpPr>
      <xdr:spPr>
        <a:xfrm flipV="1">
          <a:off x="19545300" y="57335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109474</xdr:rowOff>
    </xdr:from>
    <xdr:to>
      <xdr:col>29</xdr:col>
      <xdr:colOff>568325</xdr:colOff>
      <xdr:row>36</xdr:row>
      <xdr:rowOff>39624</xdr:rowOff>
    </xdr:to>
    <xdr:sp macro="" textlink="">
      <xdr:nvSpPr>
        <xdr:cNvPr id="704" name="フローチャート : 判断 703"/>
        <xdr:cNvSpPr/>
      </xdr:nvSpPr>
      <xdr:spPr>
        <a:xfrm>
          <a:off x="20383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30751</xdr:rowOff>
    </xdr:from>
    <xdr:ext cx="378565" cy="259045"/>
    <xdr:sp macro="" textlink="">
      <xdr:nvSpPr>
        <xdr:cNvPr id="705" name="テキスト ボックス 704"/>
        <xdr:cNvSpPr txBox="1"/>
      </xdr:nvSpPr>
      <xdr:spPr>
        <a:xfrm>
          <a:off x="20245017" y="6202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121412</xdr:rowOff>
    </xdr:from>
    <xdr:to>
      <xdr:col>28</xdr:col>
      <xdr:colOff>314325</xdr:colOff>
      <xdr:row>33</xdr:row>
      <xdr:rowOff>148844</xdr:rowOff>
    </xdr:to>
    <xdr:cxnSp macro="">
      <xdr:nvCxnSpPr>
        <xdr:cNvPr id="706" name="直線コネクタ 705"/>
        <xdr:cNvCxnSpPr/>
      </xdr:nvCxnSpPr>
      <xdr:spPr>
        <a:xfrm flipV="1">
          <a:off x="18656300" y="57792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31</xdr:row>
      <xdr:rowOff>59182</xdr:rowOff>
    </xdr:from>
    <xdr:to>
      <xdr:col>28</xdr:col>
      <xdr:colOff>365125</xdr:colOff>
      <xdr:row>31</xdr:row>
      <xdr:rowOff>160782</xdr:rowOff>
    </xdr:to>
    <xdr:sp macro="" textlink="">
      <xdr:nvSpPr>
        <xdr:cNvPr id="707" name="フローチャート : 判断 706"/>
        <xdr:cNvSpPr/>
      </xdr:nvSpPr>
      <xdr:spPr>
        <a:xfrm>
          <a:off x="19494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5859</xdr:rowOff>
    </xdr:from>
    <xdr:ext cx="378565" cy="259045"/>
    <xdr:sp macro="" textlink="">
      <xdr:nvSpPr>
        <xdr:cNvPr id="708" name="テキスト ボックス 707"/>
        <xdr:cNvSpPr txBox="1"/>
      </xdr:nvSpPr>
      <xdr:spPr>
        <a:xfrm>
          <a:off x="19356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107188</xdr:rowOff>
    </xdr:from>
    <xdr:to>
      <xdr:col>27</xdr:col>
      <xdr:colOff>161925</xdr:colOff>
      <xdr:row>32</xdr:row>
      <xdr:rowOff>37338</xdr:rowOff>
    </xdr:to>
    <xdr:sp macro="" textlink="">
      <xdr:nvSpPr>
        <xdr:cNvPr id="709" name="フローチャート : 判断 708"/>
        <xdr:cNvSpPr/>
      </xdr:nvSpPr>
      <xdr:spPr>
        <a:xfrm>
          <a:off x="18605500" y="542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53865</xdr:rowOff>
    </xdr:from>
    <xdr:ext cx="378565" cy="259045"/>
    <xdr:sp macro="" textlink="">
      <xdr:nvSpPr>
        <xdr:cNvPr id="710" name="テキスト ボックス 709"/>
        <xdr:cNvSpPr txBox="1"/>
      </xdr:nvSpPr>
      <xdr:spPr>
        <a:xfrm>
          <a:off x="18467017" y="519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36322</xdr:rowOff>
    </xdr:from>
    <xdr:to>
      <xdr:col>32</xdr:col>
      <xdr:colOff>238125</xdr:colOff>
      <xdr:row>32</xdr:row>
      <xdr:rowOff>137922</xdr:rowOff>
    </xdr:to>
    <xdr:sp macro="" textlink="">
      <xdr:nvSpPr>
        <xdr:cNvPr id="716" name="円/楕円 715"/>
        <xdr:cNvSpPr/>
      </xdr:nvSpPr>
      <xdr:spPr>
        <a:xfrm>
          <a:off x="221107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160799</xdr:rowOff>
    </xdr:from>
    <xdr:ext cx="378565" cy="259045"/>
    <xdr:sp macro="" textlink="">
      <xdr:nvSpPr>
        <xdr:cNvPr id="717" name="投資及び出資金該当値テキスト"/>
        <xdr:cNvSpPr txBox="1"/>
      </xdr:nvSpPr>
      <xdr:spPr>
        <a:xfrm>
          <a:off x="22212300" y="547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120904</xdr:rowOff>
    </xdr:from>
    <xdr:to>
      <xdr:col>31</xdr:col>
      <xdr:colOff>85725</xdr:colOff>
      <xdr:row>32</xdr:row>
      <xdr:rowOff>51054</xdr:rowOff>
    </xdr:to>
    <xdr:sp macro="" textlink="">
      <xdr:nvSpPr>
        <xdr:cNvPr id="718" name="円/楕円 717"/>
        <xdr:cNvSpPr/>
      </xdr:nvSpPr>
      <xdr:spPr>
        <a:xfrm>
          <a:off x="21272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30</xdr:row>
      <xdr:rowOff>67581</xdr:rowOff>
    </xdr:from>
    <xdr:ext cx="378565" cy="259045"/>
    <xdr:sp macro="" textlink="">
      <xdr:nvSpPr>
        <xdr:cNvPr id="719" name="テキスト ボックス 718"/>
        <xdr:cNvSpPr txBox="1"/>
      </xdr:nvSpPr>
      <xdr:spPr>
        <a:xfrm>
          <a:off x="21121317" y="521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24892</xdr:rowOff>
    </xdr:from>
    <xdr:to>
      <xdr:col>29</xdr:col>
      <xdr:colOff>568325</xdr:colOff>
      <xdr:row>33</xdr:row>
      <xdr:rowOff>126492</xdr:rowOff>
    </xdr:to>
    <xdr:sp macro="" textlink="">
      <xdr:nvSpPr>
        <xdr:cNvPr id="720" name="円/楕円 719"/>
        <xdr:cNvSpPr/>
      </xdr:nvSpPr>
      <xdr:spPr>
        <a:xfrm>
          <a:off x="20383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143019</xdr:rowOff>
    </xdr:from>
    <xdr:ext cx="378565" cy="259045"/>
    <xdr:sp macro="" textlink="">
      <xdr:nvSpPr>
        <xdr:cNvPr id="721" name="テキスト ボックス 720"/>
        <xdr:cNvSpPr txBox="1"/>
      </xdr:nvSpPr>
      <xdr:spPr>
        <a:xfrm>
          <a:off x="20245017" y="545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70612</xdr:rowOff>
    </xdr:from>
    <xdr:to>
      <xdr:col>28</xdr:col>
      <xdr:colOff>365125</xdr:colOff>
      <xdr:row>34</xdr:row>
      <xdr:rowOff>762</xdr:rowOff>
    </xdr:to>
    <xdr:sp macro="" textlink="">
      <xdr:nvSpPr>
        <xdr:cNvPr id="722" name="円/楕円 721"/>
        <xdr:cNvSpPr/>
      </xdr:nvSpPr>
      <xdr:spPr>
        <a:xfrm>
          <a:off x="19494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163339</xdr:rowOff>
    </xdr:from>
    <xdr:ext cx="378565" cy="259045"/>
    <xdr:sp macro="" textlink="">
      <xdr:nvSpPr>
        <xdr:cNvPr id="723" name="テキスト ボックス 722"/>
        <xdr:cNvSpPr txBox="1"/>
      </xdr:nvSpPr>
      <xdr:spPr>
        <a:xfrm>
          <a:off x="19356017" y="5821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98044</xdr:rowOff>
    </xdr:from>
    <xdr:to>
      <xdr:col>27</xdr:col>
      <xdr:colOff>161925</xdr:colOff>
      <xdr:row>34</xdr:row>
      <xdr:rowOff>28194</xdr:rowOff>
    </xdr:to>
    <xdr:sp macro="" textlink="">
      <xdr:nvSpPr>
        <xdr:cNvPr id="724" name="円/楕円 723"/>
        <xdr:cNvSpPr/>
      </xdr:nvSpPr>
      <xdr:spPr>
        <a:xfrm>
          <a:off x="18605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19321</xdr:rowOff>
    </xdr:from>
    <xdr:ext cx="378565" cy="259045"/>
    <xdr:sp macro="" textlink="">
      <xdr:nvSpPr>
        <xdr:cNvPr id="725" name="テキスト ボックス 724"/>
        <xdr:cNvSpPr txBox="1"/>
      </xdr:nvSpPr>
      <xdr:spPr>
        <a:xfrm>
          <a:off x="18467017" y="584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4" name="直線コネクタ 73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5" name="テキスト ボックス 73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6" name="直線コネクタ 73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7" name="テキスト ボックス 73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8" name="直線コネクタ 73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9" name="テキスト ボックス 73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0" name="直線コネクタ 73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1" name="テキスト ボックス 74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2" name="直線コネクタ 74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3" name="テキスト ボックス 74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5" name="テキスト ボックス 74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130651</xdr:rowOff>
    </xdr:from>
    <xdr:to>
      <xdr:col>32</xdr:col>
      <xdr:colOff>186689</xdr:colOff>
      <xdr:row>58</xdr:row>
      <xdr:rowOff>51079</xdr:rowOff>
    </xdr:to>
    <xdr:cxnSp macro="">
      <xdr:nvCxnSpPr>
        <xdr:cNvPr id="747" name="直線コネクタ 746"/>
        <xdr:cNvCxnSpPr/>
      </xdr:nvCxnSpPr>
      <xdr:spPr>
        <a:xfrm flipV="1">
          <a:off x="22159595" y="8874601"/>
          <a:ext cx="1269" cy="112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54906</xdr:rowOff>
    </xdr:from>
    <xdr:ext cx="469744" cy="259045"/>
    <xdr:sp macro="" textlink="">
      <xdr:nvSpPr>
        <xdr:cNvPr id="748" name="貸付金最小値テキスト"/>
        <xdr:cNvSpPr txBox="1"/>
      </xdr:nvSpPr>
      <xdr:spPr>
        <a:xfrm>
          <a:off x="22212300" y="99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8,652</a:t>
          </a:r>
          <a:endParaRPr kumimoji="1" lang="ja-JP" altLang="en-US" sz="1000" b="1">
            <a:latin typeface="ＭＳ Ｐゴシック"/>
          </a:endParaRPr>
        </a:p>
      </xdr:txBody>
    </xdr:sp>
    <xdr:clientData/>
  </xdr:oneCellAnchor>
  <xdr:twoCellAnchor>
    <xdr:from>
      <xdr:col>32</xdr:col>
      <xdr:colOff>98425</xdr:colOff>
      <xdr:row>58</xdr:row>
      <xdr:rowOff>51079</xdr:rowOff>
    </xdr:from>
    <xdr:to>
      <xdr:col>32</xdr:col>
      <xdr:colOff>276225</xdr:colOff>
      <xdr:row>58</xdr:row>
      <xdr:rowOff>51079</xdr:rowOff>
    </xdr:to>
    <xdr:cxnSp macro="">
      <xdr:nvCxnSpPr>
        <xdr:cNvPr id="749" name="直線コネクタ 748"/>
        <xdr:cNvCxnSpPr/>
      </xdr:nvCxnSpPr>
      <xdr:spPr>
        <a:xfrm>
          <a:off x="22072600" y="999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77328</xdr:rowOff>
    </xdr:from>
    <xdr:ext cx="534377" cy="259045"/>
    <xdr:sp macro="" textlink="">
      <xdr:nvSpPr>
        <xdr:cNvPr id="750" name="貸付金最大値テキスト"/>
        <xdr:cNvSpPr txBox="1"/>
      </xdr:nvSpPr>
      <xdr:spPr>
        <a:xfrm>
          <a:off x="22212300" y="86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67,475</a:t>
          </a:r>
          <a:endParaRPr kumimoji="1" lang="ja-JP" altLang="en-US" sz="1000" b="1">
            <a:latin typeface="ＭＳ Ｐゴシック"/>
          </a:endParaRPr>
        </a:p>
      </xdr:txBody>
    </xdr:sp>
    <xdr:clientData/>
  </xdr:oneCellAnchor>
  <xdr:twoCellAnchor>
    <xdr:from>
      <xdr:col>32</xdr:col>
      <xdr:colOff>98425</xdr:colOff>
      <xdr:row>51</xdr:row>
      <xdr:rowOff>130651</xdr:rowOff>
    </xdr:from>
    <xdr:to>
      <xdr:col>32</xdr:col>
      <xdr:colOff>276225</xdr:colOff>
      <xdr:row>51</xdr:row>
      <xdr:rowOff>130651</xdr:rowOff>
    </xdr:to>
    <xdr:cxnSp macro="">
      <xdr:nvCxnSpPr>
        <xdr:cNvPr id="751" name="直線コネクタ 750"/>
        <xdr:cNvCxnSpPr/>
      </xdr:nvCxnSpPr>
      <xdr:spPr>
        <a:xfrm>
          <a:off x="22072600" y="887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51079</xdr:rowOff>
    </xdr:from>
    <xdr:to>
      <xdr:col>32</xdr:col>
      <xdr:colOff>187325</xdr:colOff>
      <xdr:row>58</xdr:row>
      <xdr:rowOff>110858</xdr:rowOff>
    </xdr:to>
    <xdr:cxnSp macro="">
      <xdr:nvCxnSpPr>
        <xdr:cNvPr id="752" name="直線コネクタ 751"/>
        <xdr:cNvCxnSpPr/>
      </xdr:nvCxnSpPr>
      <xdr:spPr>
        <a:xfrm flipV="1">
          <a:off x="21323300" y="9995179"/>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131094</xdr:rowOff>
    </xdr:from>
    <xdr:ext cx="534377" cy="259045"/>
    <xdr:sp macro="" textlink="">
      <xdr:nvSpPr>
        <xdr:cNvPr id="753" name="貸付金平均値テキスト"/>
        <xdr:cNvSpPr txBox="1"/>
      </xdr:nvSpPr>
      <xdr:spPr>
        <a:xfrm>
          <a:off x="22212300" y="938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29,986</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108217</xdr:rowOff>
    </xdr:from>
    <xdr:to>
      <xdr:col>32</xdr:col>
      <xdr:colOff>238125</xdr:colOff>
      <xdr:row>56</xdr:row>
      <xdr:rowOff>38367</xdr:rowOff>
    </xdr:to>
    <xdr:sp macro="" textlink="">
      <xdr:nvSpPr>
        <xdr:cNvPr id="754" name="フローチャート : 判断 753"/>
        <xdr:cNvSpPr/>
      </xdr:nvSpPr>
      <xdr:spPr>
        <a:xfrm>
          <a:off x="22110700" y="953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106191</xdr:rowOff>
    </xdr:from>
    <xdr:to>
      <xdr:col>31</xdr:col>
      <xdr:colOff>34925</xdr:colOff>
      <xdr:row>58</xdr:row>
      <xdr:rowOff>110858</xdr:rowOff>
    </xdr:to>
    <xdr:cxnSp macro="">
      <xdr:nvCxnSpPr>
        <xdr:cNvPr id="755" name="直線コネクタ 754"/>
        <xdr:cNvCxnSpPr/>
      </xdr:nvCxnSpPr>
      <xdr:spPr>
        <a:xfrm>
          <a:off x="20434300" y="10050291"/>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110598</xdr:rowOff>
    </xdr:from>
    <xdr:to>
      <xdr:col>31</xdr:col>
      <xdr:colOff>85725</xdr:colOff>
      <xdr:row>54</xdr:row>
      <xdr:rowOff>40748</xdr:rowOff>
    </xdr:to>
    <xdr:sp macro="" textlink="">
      <xdr:nvSpPr>
        <xdr:cNvPr id="756" name="フローチャート : 判断 755"/>
        <xdr:cNvSpPr/>
      </xdr:nvSpPr>
      <xdr:spPr>
        <a:xfrm>
          <a:off x="21272500" y="91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57275</xdr:rowOff>
    </xdr:from>
    <xdr:ext cx="534377" cy="259045"/>
    <xdr:sp macro="" textlink="">
      <xdr:nvSpPr>
        <xdr:cNvPr id="757" name="テキスト ボックス 756"/>
        <xdr:cNvSpPr txBox="1"/>
      </xdr:nvSpPr>
      <xdr:spPr>
        <a:xfrm>
          <a:off x="21043411" y="89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84169</xdr:rowOff>
    </xdr:from>
    <xdr:to>
      <xdr:col>29</xdr:col>
      <xdr:colOff>517525</xdr:colOff>
      <xdr:row>58</xdr:row>
      <xdr:rowOff>106191</xdr:rowOff>
    </xdr:to>
    <xdr:cxnSp macro="">
      <xdr:nvCxnSpPr>
        <xdr:cNvPr id="758" name="直線コネクタ 757"/>
        <xdr:cNvCxnSpPr/>
      </xdr:nvCxnSpPr>
      <xdr:spPr>
        <a:xfrm>
          <a:off x="19545300" y="10028269"/>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53</xdr:row>
      <xdr:rowOff>150051</xdr:rowOff>
    </xdr:from>
    <xdr:to>
      <xdr:col>29</xdr:col>
      <xdr:colOff>568325</xdr:colOff>
      <xdr:row>54</xdr:row>
      <xdr:rowOff>80201</xdr:rowOff>
    </xdr:to>
    <xdr:sp macro="" textlink="">
      <xdr:nvSpPr>
        <xdr:cNvPr id="759" name="フローチャート : 判断 758"/>
        <xdr:cNvSpPr/>
      </xdr:nvSpPr>
      <xdr:spPr>
        <a:xfrm>
          <a:off x="20383500" y="923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96728</xdr:rowOff>
    </xdr:from>
    <xdr:ext cx="534377" cy="259045"/>
    <xdr:sp macro="" textlink="">
      <xdr:nvSpPr>
        <xdr:cNvPr id="760" name="テキスト ボックス 759"/>
        <xdr:cNvSpPr txBox="1"/>
      </xdr:nvSpPr>
      <xdr:spPr>
        <a:xfrm>
          <a:off x="20167111" y="90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29781</xdr:rowOff>
    </xdr:from>
    <xdr:to>
      <xdr:col>28</xdr:col>
      <xdr:colOff>314325</xdr:colOff>
      <xdr:row>58</xdr:row>
      <xdr:rowOff>84169</xdr:rowOff>
    </xdr:to>
    <xdr:cxnSp macro="">
      <xdr:nvCxnSpPr>
        <xdr:cNvPr id="761" name="直線コネクタ 760"/>
        <xdr:cNvCxnSpPr/>
      </xdr:nvCxnSpPr>
      <xdr:spPr>
        <a:xfrm>
          <a:off x="18656300" y="9973881"/>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121704</xdr:rowOff>
    </xdr:from>
    <xdr:to>
      <xdr:col>28</xdr:col>
      <xdr:colOff>365125</xdr:colOff>
      <xdr:row>55</xdr:row>
      <xdr:rowOff>51854</xdr:rowOff>
    </xdr:to>
    <xdr:sp macro="" textlink="">
      <xdr:nvSpPr>
        <xdr:cNvPr id="762" name="フローチャート : 判断 761"/>
        <xdr:cNvSpPr/>
      </xdr:nvSpPr>
      <xdr:spPr>
        <a:xfrm>
          <a:off x="19494500" y="93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68381</xdr:rowOff>
    </xdr:from>
    <xdr:ext cx="534377" cy="259045"/>
    <xdr:sp macro="" textlink="">
      <xdr:nvSpPr>
        <xdr:cNvPr id="763" name="テキスト ボックス 762"/>
        <xdr:cNvSpPr txBox="1"/>
      </xdr:nvSpPr>
      <xdr:spPr>
        <a:xfrm>
          <a:off x="19278111" y="91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130848</xdr:rowOff>
    </xdr:from>
    <xdr:to>
      <xdr:col>27</xdr:col>
      <xdr:colOff>161925</xdr:colOff>
      <xdr:row>54</xdr:row>
      <xdr:rowOff>60998</xdr:rowOff>
    </xdr:to>
    <xdr:sp macro="" textlink="">
      <xdr:nvSpPr>
        <xdr:cNvPr id="764" name="フローチャート : 判断 763"/>
        <xdr:cNvSpPr/>
      </xdr:nvSpPr>
      <xdr:spPr>
        <a:xfrm>
          <a:off x="18605500" y="921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77525</xdr:rowOff>
    </xdr:from>
    <xdr:ext cx="534377" cy="259045"/>
    <xdr:sp macro="" textlink="">
      <xdr:nvSpPr>
        <xdr:cNvPr id="765" name="テキスト ボックス 764"/>
        <xdr:cNvSpPr txBox="1"/>
      </xdr:nvSpPr>
      <xdr:spPr>
        <a:xfrm>
          <a:off x="18389111" y="89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279</xdr:rowOff>
    </xdr:from>
    <xdr:to>
      <xdr:col>32</xdr:col>
      <xdr:colOff>238125</xdr:colOff>
      <xdr:row>58</xdr:row>
      <xdr:rowOff>101879</xdr:rowOff>
    </xdr:to>
    <xdr:sp macro="" textlink="">
      <xdr:nvSpPr>
        <xdr:cNvPr id="771" name="円/楕円 770"/>
        <xdr:cNvSpPr/>
      </xdr:nvSpPr>
      <xdr:spPr>
        <a:xfrm>
          <a:off x="22110700" y="99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86656</xdr:rowOff>
    </xdr:from>
    <xdr:ext cx="469744" cy="259045"/>
    <xdr:sp macro="" textlink="">
      <xdr:nvSpPr>
        <xdr:cNvPr id="772" name="貸付金該当値テキスト"/>
        <xdr:cNvSpPr txBox="1"/>
      </xdr:nvSpPr>
      <xdr:spPr>
        <a:xfrm>
          <a:off x="22212300" y="98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60058</xdr:rowOff>
    </xdr:from>
    <xdr:to>
      <xdr:col>31</xdr:col>
      <xdr:colOff>85725</xdr:colOff>
      <xdr:row>58</xdr:row>
      <xdr:rowOff>161658</xdr:rowOff>
    </xdr:to>
    <xdr:sp macro="" textlink="">
      <xdr:nvSpPr>
        <xdr:cNvPr id="773" name="円/楕円 772"/>
        <xdr:cNvSpPr/>
      </xdr:nvSpPr>
      <xdr:spPr>
        <a:xfrm>
          <a:off x="212725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152785</xdr:rowOff>
    </xdr:from>
    <xdr:ext cx="469744" cy="259045"/>
    <xdr:sp macro="" textlink="">
      <xdr:nvSpPr>
        <xdr:cNvPr id="774" name="テキスト ボックス 773"/>
        <xdr:cNvSpPr txBox="1"/>
      </xdr:nvSpPr>
      <xdr:spPr>
        <a:xfrm>
          <a:off x="21075727" y="1009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55391</xdr:rowOff>
    </xdr:from>
    <xdr:to>
      <xdr:col>29</xdr:col>
      <xdr:colOff>568325</xdr:colOff>
      <xdr:row>58</xdr:row>
      <xdr:rowOff>156991</xdr:rowOff>
    </xdr:to>
    <xdr:sp macro="" textlink="">
      <xdr:nvSpPr>
        <xdr:cNvPr id="775" name="円/楕円 774"/>
        <xdr:cNvSpPr/>
      </xdr:nvSpPr>
      <xdr:spPr>
        <a:xfrm>
          <a:off x="20383500" y="99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148118</xdr:rowOff>
    </xdr:from>
    <xdr:ext cx="469744" cy="259045"/>
    <xdr:sp macro="" textlink="">
      <xdr:nvSpPr>
        <xdr:cNvPr id="776" name="テキスト ボックス 775"/>
        <xdr:cNvSpPr txBox="1"/>
      </xdr:nvSpPr>
      <xdr:spPr>
        <a:xfrm>
          <a:off x="20199427" y="100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33369</xdr:rowOff>
    </xdr:from>
    <xdr:to>
      <xdr:col>28</xdr:col>
      <xdr:colOff>365125</xdr:colOff>
      <xdr:row>58</xdr:row>
      <xdr:rowOff>134969</xdr:rowOff>
    </xdr:to>
    <xdr:sp macro="" textlink="">
      <xdr:nvSpPr>
        <xdr:cNvPr id="777" name="円/楕円 776"/>
        <xdr:cNvSpPr/>
      </xdr:nvSpPr>
      <xdr:spPr>
        <a:xfrm>
          <a:off x="19494500" y="99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126096</xdr:rowOff>
    </xdr:from>
    <xdr:ext cx="469744" cy="259045"/>
    <xdr:sp macro="" textlink="">
      <xdr:nvSpPr>
        <xdr:cNvPr id="778" name="テキスト ボックス 777"/>
        <xdr:cNvSpPr txBox="1"/>
      </xdr:nvSpPr>
      <xdr:spPr>
        <a:xfrm>
          <a:off x="19310427" y="100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150431</xdr:rowOff>
    </xdr:from>
    <xdr:to>
      <xdr:col>27</xdr:col>
      <xdr:colOff>161925</xdr:colOff>
      <xdr:row>58</xdr:row>
      <xdr:rowOff>80581</xdr:rowOff>
    </xdr:to>
    <xdr:sp macro="" textlink="">
      <xdr:nvSpPr>
        <xdr:cNvPr id="779" name="円/楕円 778"/>
        <xdr:cNvSpPr/>
      </xdr:nvSpPr>
      <xdr:spPr>
        <a:xfrm>
          <a:off x="18605500" y="99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71708</xdr:rowOff>
    </xdr:from>
    <xdr:ext cx="469744" cy="259045"/>
    <xdr:sp macro="" textlink="">
      <xdr:nvSpPr>
        <xdr:cNvPr id="780" name="テキスト ボックス 779"/>
        <xdr:cNvSpPr txBox="1"/>
      </xdr:nvSpPr>
      <xdr:spPr>
        <a:xfrm>
          <a:off x="18421427" y="100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9" name="テキスト ボックス 78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0" name="直線コネクタ 78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77</xdr:row>
      <xdr:rowOff>168927</xdr:rowOff>
    </xdr:from>
    <xdr:ext cx="377026" cy="259045"/>
    <xdr:sp macro="" textlink="">
      <xdr:nvSpPr>
        <xdr:cNvPr id="791" name="テキスト ボックス 790"/>
        <xdr:cNvSpPr txBox="1"/>
      </xdr:nvSpPr>
      <xdr:spPr>
        <a:xfrm>
          <a:off x="17910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2" name="直線コネクタ 79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3" name="テキスト ボックス 79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4" name="直線コネクタ 79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5" name="テキスト ボックス 79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6" name="直線コネクタ 79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7" name="テキスト ボックス 79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9" name="テキスト ボックス 79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75</xdr:row>
      <xdr:rowOff>70663</xdr:rowOff>
    </xdr:from>
    <xdr:to>
      <xdr:col>32</xdr:col>
      <xdr:colOff>186689</xdr:colOff>
      <xdr:row>78</xdr:row>
      <xdr:rowOff>135128</xdr:rowOff>
    </xdr:to>
    <xdr:cxnSp macro="">
      <xdr:nvCxnSpPr>
        <xdr:cNvPr id="801" name="直線コネクタ 800"/>
        <xdr:cNvCxnSpPr/>
      </xdr:nvCxnSpPr>
      <xdr:spPr>
        <a:xfrm flipV="1">
          <a:off x="22159595" y="12929413"/>
          <a:ext cx="1269" cy="57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138955</xdr:rowOff>
    </xdr:from>
    <xdr:ext cx="378565" cy="259045"/>
    <xdr:sp macro="" textlink="">
      <xdr:nvSpPr>
        <xdr:cNvPr id="802" name="繰出金最小値テキスト"/>
        <xdr:cNvSpPr txBox="1"/>
      </xdr:nvSpPr>
      <xdr:spPr>
        <a:xfrm>
          <a:off x="22212300" y="13512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78</xdr:row>
      <xdr:rowOff>135128</xdr:rowOff>
    </xdr:from>
    <xdr:to>
      <xdr:col>32</xdr:col>
      <xdr:colOff>276225</xdr:colOff>
      <xdr:row>78</xdr:row>
      <xdr:rowOff>135128</xdr:rowOff>
    </xdr:to>
    <xdr:cxnSp macro="">
      <xdr:nvCxnSpPr>
        <xdr:cNvPr id="803" name="直線コネクタ 802"/>
        <xdr:cNvCxnSpPr/>
      </xdr:nvCxnSpPr>
      <xdr:spPr>
        <a:xfrm>
          <a:off x="22072600" y="1350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17340</xdr:rowOff>
    </xdr:from>
    <xdr:ext cx="469744" cy="259045"/>
    <xdr:sp macro="" textlink="">
      <xdr:nvSpPr>
        <xdr:cNvPr id="804" name="繰出金最大値テキスト"/>
        <xdr:cNvSpPr txBox="1"/>
      </xdr:nvSpPr>
      <xdr:spPr>
        <a:xfrm>
          <a:off x="22212300" y="1270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1,138</a:t>
          </a:r>
          <a:endParaRPr kumimoji="1" lang="ja-JP" altLang="en-US" sz="1000" b="1">
            <a:latin typeface="ＭＳ Ｐゴシック"/>
          </a:endParaRPr>
        </a:p>
      </xdr:txBody>
    </xdr:sp>
    <xdr:clientData/>
  </xdr:oneCellAnchor>
  <xdr:twoCellAnchor>
    <xdr:from>
      <xdr:col>32</xdr:col>
      <xdr:colOff>98425</xdr:colOff>
      <xdr:row>75</xdr:row>
      <xdr:rowOff>70663</xdr:rowOff>
    </xdr:from>
    <xdr:to>
      <xdr:col>32</xdr:col>
      <xdr:colOff>276225</xdr:colOff>
      <xdr:row>75</xdr:row>
      <xdr:rowOff>70663</xdr:rowOff>
    </xdr:to>
    <xdr:cxnSp macro="">
      <xdr:nvCxnSpPr>
        <xdr:cNvPr id="805" name="直線コネクタ 804"/>
        <xdr:cNvCxnSpPr/>
      </xdr:nvCxnSpPr>
      <xdr:spPr>
        <a:xfrm>
          <a:off x="22072600" y="1292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85750</xdr:rowOff>
    </xdr:from>
    <xdr:to>
      <xdr:col>32</xdr:col>
      <xdr:colOff>187325</xdr:colOff>
      <xdr:row>76</xdr:row>
      <xdr:rowOff>147929</xdr:rowOff>
    </xdr:to>
    <xdr:cxnSp macro="">
      <xdr:nvCxnSpPr>
        <xdr:cNvPr id="806" name="直線コネクタ 805"/>
        <xdr:cNvCxnSpPr/>
      </xdr:nvCxnSpPr>
      <xdr:spPr>
        <a:xfrm>
          <a:off x="21323300" y="13115950"/>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110304</xdr:rowOff>
    </xdr:from>
    <xdr:ext cx="378565" cy="259045"/>
    <xdr:sp macro="" textlink="">
      <xdr:nvSpPr>
        <xdr:cNvPr id="807" name="繰出金平均値テキスト"/>
        <xdr:cNvSpPr txBox="1"/>
      </xdr:nvSpPr>
      <xdr:spPr>
        <a:xfrm>
          <a:off x="22212300" y="13140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131877</xdr:rowOff>
    </xdr:from>
    <xdr:to>
      <xdr:col>32</xdr:col>
      <xdr:colOff>238125</xdr:colOff>
      <xdr:row>77</xdr:row>
      <xdr:rowOff>62027</xdr:rowOff>
    </xdr:to>
    <xdr:sp macro="" textlink="">
      <xdr:nvSpPr>
        <xdr:cNvPr id="808" name="フローチャート : 判断 807"/>
        <xdr:cNvSpPr/>
      </xdr:nvSpPr>
      <xdr:spPr>
        <a:xfrm>
          <a:off x="221107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79350</xdr:rowOff>
    </xdr:from>
    <xdr:to>
      <xdr:col>31</xdr:col>
      <xdr:colOff>34925</xdr:colOff>
      <xdr:row>76</xdr:row>
      <xdr:rowOff>85750</xdr:rowOff>
    </xdr:to>
    <xdr:cxnSp macro="">
      <xdr:nvCxnSpPr>
        <xdr:cNvPr id="809" name="直線コネクタ 808"/>
        <xdr:cNvCxnSpPr/>
      </xdr:nvCxnSpPr>
      <xdr:spPr>
        <a:xfrm>
          <a:off x="20434300" y="1310955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71</xdr:row>
      <xdr:rowOff>49123</xdr:rowOff>
    </xdr:from>
    <xdr:to>
      <xdr:col>31</xdr:col>
      <xdr:colOff>85725</xdr:colOff>
      <xdr:row>71</xdr:row>
      <xdr:rowOff>150723</xdr:rowOff>
    </xdr:to>
    <xdr:sp macro="" textlink="">
      <xdr:nvSpPr>
        <xdr:cNvPr id="810" name="フローチャート : 判断 809"/>
        <xdr:cNvSpPr/>
      </xdr:nvSpPr>
      <xdr:spPr>
        <a:xfrm>
          <a:off x="21272500" y="1222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69</xdr:row>
      <xdr:rowOff>167250</xdr:rowOff>
    </xdr:from>
    <xdr:ext cx="469744" cy="259045"/>
    <xdr:sp macro="" textlink="">
      <xdr:nvSpPr>
        <xdr:cNvPr id="811" name="テキスト ボックス 810"/>
        <xdr:cNvSpPr txBox="1"/>
      </xdr:nvSpPr>
      <xdr:spPr>
        <a:xfrm>
          <a:off x="21075727" y="1199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109068</xdr:rowOff>
    </xdr:from>
    <xdr:to>
      <xdr:col>29</xdr:col>
      <xdr:colOff>517525</xdr:colOff>
      <xdr:row>76</xdr:row>
      <xdr:rowOff>79350</xdr:rowOff>
    </xdr:to>
    <xdr:cxnSp macro="">
      <xdr:nvCxnSpPr>
        <xdr:cNvPr id="812" name="直線コネクタ 811"/>
        <xdr:cNvCxnSpPr/>
      </xdr:nvCxnSpPr>
      <xdr:spPr>
        <a:xfrm>
          <a:off x="19545300" y="1296781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70</xdr:row>
      <xdr:rowOff>82499</xdr:rowOff>
    </xdr:from>
    <xdr:to>
      <xdr:col>29</xdr:col>
      <xdr:colOff>568325</xdr:colOff>
      <xdr:row>71</xdr:row>
      <xdr:rowOff>12649</xdr:rowOff>
    </xdr:to>
    <xdr:sp macro="" textlink="">
      <xdr:nvSpPr>
        <xdr:cNvPr id="813" name="フローチャート : 判断 812"/>
        <xdr:cNvSpPr/>
      </xdr:nvSpPr>
      <xdr:spPr>
        <a:xfrm>
          <a:off x="20383500" y="120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69</xdr:row>
      <xdr:rowOff>29176</xdr:rowOff>
    </xdr:from>
    <xdr:ext cx="469744" cy="259045"/>
    <xdr:sp macro="" textlink="">
      <xdr:nvSpPr>
        <xdr:cNvPr id="814" name="テキスト ボックス 813"/>
        <xdr:cNvSpPr txBox="1"/>
      </xdr:nvSpPr>
      <xdr:spPr>
        <a:xfrm>
          <a:off x="20199427" y="1185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109068</xdr:rowOff>
    </xdr:from>
    <xdr:to>
      <xdr:col>28</xdr:col>
      <xdr:colOff>314325</xdr:colOff>
      <xdr:row>76</xdr:row>
      <xdr:rowOff>12598</xdr:rowOff>
    </xdr:to>
    <xdr:cxnSp macro="">
      <xdr:nvCxnSpPr>
        <xdr:cNvPr id="815" name="直線コネクタ 814"/>
        <xdr:cNvCxnSpPr/>
      </xdr:nvCxnSpPr>
      <xdr:spPr>
        <a:xfrm flipV="1">
          <a:off x="18656300" y="12967818"/>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93014</xdr:rowOff>
    </xdr:from>
    <xdr:to>
      <xdr:col>28</xdr:col>
      <xdr:colOff>365125</xdr:colOff>
      <xdr:row>74</xdr:row>
      <xdr:rowOff>23164</xdr:rowOff>
    </xdr:to>
    <xdr:sp macro="" textlink="">
      <xdr:nvSpPr>
        <xdr:cNvPr id="816" name="フローチャート : 判断 815"/>
        <xdr:cNvSpPr/>
      </xdr:nvSpPr>
      <xdr:spPr>
        <a:xfrm>
          <a:off x="19494500" y="1260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39691</xdr:rowOff>
    </xdr:from>
    <xdr:ext cx="469744" cy="259045"/>
    <xdr:sp macro="" textlink="">
      <xdr:nvSpPr>
        <xdr:cNvPr id="817" name="テキスト ボックス 816"/>
        <xdr:cNvSpPr txBox="1"/>
      </xdr:nvSpPr>
      <xdr:spPr>
        <a:xfrm>
          <a:off x="19310427" y="1238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70</xdr:row>
      <xdr:rowOff>161137</xdr:rowOff>
    </xdr:from>
    <xdr:to>
      <xdr:col>27</xdr:col>
      <xdr:colOff>161925</xdr:colOff>
      <xdr:row>71</xdr:row>
      <xdr:rowOff>91287</xdr:rowOff>
    </xdr:to>
    <xdr:sp macro="" textlink="">
      <xdr:nvSpPr>
        <xdr:cNvPr id="818" name="フローチャート : 判断 817"/>
        <xdr:cNvSpPr/>
      </xdr:nvSpPr>
      <xdr:spPr>
        <a:xfrm>
          <a:off x="18605500" y="1216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107814</xdr:rowOff>
    </xdr:from>
    <xdr:ext cx="469744" cy="259045"/>
    <xdr:sp macro="" textlink="">
      <xdr:nvSpPr>
        <xdr:cNvPr id="819" name="テキスト ボックス 818"/>
        <xdr:cNvSpPr txBox="1"/>
      </xdr:nvSpPr>
      <xdr:spPr>
        <a:xfrm>
          <a:off x="18421427" y="1193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97129</xdr:rowOff>
    </xdr:from>
    <xdr:to>
      <xdr:col>32</xdr:col>
      <xdr:colOff>238125</xdr:colOff>
      <xdr:row>77</xdr:row>
      <xdr:rowOff>27279</xdr:rowOff>
    </xdr:to>
    <xdr:sp macro="" textlink="">
      <xdr:nvSpPr>
        <xdr:cNvPr id="825" name="円/楕円 824"/>
        <xdr:cNvSpPr/>
      </xdr:nvSpPr>
      <xdr:spPr>
        <a:xfrm>
          <a:off x="221107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120006</xdr:rowOff>
    </xdr:from>
    <xdr:ext cx="378565" cy="259045"/>
    <xdr:sp macro="" textlink="">
      <xdr:nvSpPr>
        <xdr:cNvPr id="826" name="繰出金該当値テキスト"/>
        <xdr:cNvSpPr txBox="1"/>
      </xdr:nvSpPr>
      <xdr:spPr>
        <a:xfrm>
          <a:off x="22212300" y="129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34950</xdr:rowOff>
    </xdr:from>
    <xdr:to>
      <xdr:col>31</xdr:col>
      <xdr:colOff>85725</xdr:colOff>
      <xdr:row>76</xdr:row>
      <xdr:rowOff>136550</xdr:rowOff>
    </xdr:to>
    <xdr:sp macro="" textlink="">
      <xdr:nvSpPr>
        <xdr:cNvPr id="827" name="円/楕円 826"/>
        <xdr:cNvSpPr/>
      </xdr:nvSpPr>
      <xdr:spPr>
        <a:xfrm>
          <a:off x="21272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127677</xdr:rowOff>
    </xdr:from>
    <xdr:ext cx="378565" cy="259045"/>
    <xdr:sp macro="" textlink="">
      <xdr:nvSpPr>
        <xdr:cNvPr id="828" name="テキスト ボックス 827"/>
        <xdr:cNvSpPr txBox="1"/>
      </xdr:nvSpPr>
      <xdr:spPr>
        <a:xfrm>
          <a:off x="21121317" y="13157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28550</xdr:rowOff>
    </xdr:from>
    <xdr:to>
      <xdr:col>29</xdr:col>
      <xdr:colOff>568325</xdr:colOff>
      <xdr:row>76</xdr:row>
      <xdr:rowOff>130150</xdr:rowOff>
    </xdr:to>
    <xdr:sp macro="" textlink="">
      <xdr:nvSpPr>
        <xdr:cNvPr id="829" name="円/楕円 828"/>
        <xdr:cNvSpPr/>
      </xdr:nvSpPr>
      <xdr:spPr>
        <a:xfrm>
          <a:off x="20383500" y="130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121277</xdr:rowOff>
    </xdr:from>
    <xdr:ext cx="378565" cy="259045"/>
    <xdr:sp macro="" textlink="">
      <xdr:nvSpPr>
        <xdr:cNvPr id="830" name="テキスト ボックス 829"/>
        <xdr:cNvSpPr txBox="1"/>
      </xdr:nvSpPr>
      <xdr:spPr>
        <a:xfrm>
          <a:off x="20245017" y="1315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58268</xdr:rowOff>
    </xdr:from>
    <xdr:to>
      <xdr:col>28</xdr:col>
      <xdr:colOff>365125</xdr:colOff>
      <xdr:row>75</xdr:row>
      <xdr:rowOff>159868</xdr:rowOff>
    </xdr:to>
    <xdr:sp macro="" textlink="">
      <xdr:nvSpPr>
        <xdr:cNvPr id="831" name="円/楕円 830"/>
        <xdr:cNvSpPr/>
      </xdr:nvSpPr>
      <xdr:spPr>
        <a:xfrm>
          <a:off x="19494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150995</xdr:rowOff>
    </xdr:from>
    <xdr:ext cx="469744" cy="259045"/>
    <xdr:sp macro="" textlink="">
      <xdr:nvSpPr>
        <xdr:cNvPr id="832" name="テキスト ボックス 831"/>
        <xdr:cNvSpPr txBox="1"/>
      </xdr:nvSpPr>
      <xdr:spPr>
        <a:xfrm>
          <a:off x="19310427" y="130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133248</xdr:rowOff>
    </xdr:from>
    <xdr:to>
      <xdr:col>27</xdr:col>
      <xdr:colOff>161925</xdr:colOff>
      <xdr:row>76</xdr:row>
      <xdr:rowOff>63398</xdr:rowOff>
    </xdr:to>
    <xdr:sp macro="" textlink="">
      <xdr:nvSpPr>
        <xdr:cNvPr id="833" name="円/楕円 832"/>
        <xdr:cNvSpPr/>
      </xdr:nvSpPr>
      <xdr:spPr>
        <a:xfrm>
          <a:off x="18605500" y="129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54525</xdr:rowOff>
    </xdr:from>
    <xdr:ext cx="469744" cy="259045"/>
    <xdr:sp macro="" textlink="">
      <xdr:nvSpPr>
        <xdr:cNvPr id="834" name="テキスト ボックス 833"/>
        <xdr:cNvSpPr txBox="1"/>
      </xdr:nvSpPr>
      <xdr:spPr>
        <a:xfrm>
          <a:off x="18421427" y="130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6" name="正方形/長方形 83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7" name="正方形/長方形 83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8" name="正方形/長方形 83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9" name="正方形/長方形 83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0" name="正方形/長方形 83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1" name="テキスト ボックス 84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2" name="直線コネクタ 84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3" name="直線コネクタ 84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4" name="テキスト ボックス 84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5" name="直線コネクタ 84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6" name="テキスト ボックス 84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8" name="直線コネクタ 84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0" name="直線コネクタ 84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3" name="直線コネクタ 85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5" name="フローチャート : 判断 85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6" name="直線コネクタ 85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7" name="フローチャート : 判断 85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8" name="テキスト ボックス 857"/>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9" name="直線コネクタ 85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0" name="フローチャート : 判断 85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1" name="テキスト ボックス 86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2" name="直線コネクタ 86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3" name="フローチャート : 判断 86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4" name="テキスト ボックス 86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5" name="フローチャート : 判断 86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6" name="テキスト ボックス 86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7" name="テキスト ボックス 86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8" name="テキスト ボックス 86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9" name="テキスト ボックス 86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0" name="テキスト ボックス 86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1" name="テキスト ボックス 87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円/楕円 87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4" name="円/楕円 87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5" name="テキスト ボックス 874"/>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6" name="円/楕円 87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7" name="テキスト ボックス 87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8" name="円/楕円 87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9" name="テキスト ボックス 87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0" name="円/楕円 87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1" name="テキスト ボックス 88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2" name="正方形/長方形 88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3" name="正方形/長方形 88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4" name="テキスト ボックス 88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歳出決算総額は、住民一人当たり６０５千円となっている。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主な構成項目</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は、住民一人当たり１４２千円となっており、平成２３年度以降高止まりの傾向にあるが、社会保障関係経費の増加等が主な要因である。</a:t>
          </a:r>
          <a:endParaRPr kumimoji="1" lang="en-US" altLang="ja-JP" sz="1300">
            <a:solidFill>
              <a:schemeClr val="dk1"/>
            </a:solidFill>
            <a:effectLst/>
            <a:latin typeface="+mn-lt"/>
            <a:ea typeface="+mn-ea"/>
            <a:cs typeface="+mn-cs"/>
          </a:endParaRPr>
        </a:p>
        <a:p>
          <a:r>
            <a:rPr lang="ja-JP" altLang="en-US" sz="1300">
              <a:effectLst/>
            </a:rPr>
            <a:t>・物件費は、住民一人当たり３６千円となっており、前年度（平成２７年度）より減額傾向になるが、受託発掘調査事業（山陰道「鳥取西道路」）等の事業が終了したためである。</a:t>
          </a:r>
          <a:endParaRPr lang="en-US" altLang="ja-JP" sz="1300">
            <a:effectLst/>
          </a:endParaRPr>
        </a:p>
        <a:p>
          <a:r>
            <a:rPr lang="ja-JP" altLang="en-US" sz="1300">
              <a:effectLst/>
            </a:rPr>
            <a:t>・普通建設事業費は、住民一人当たり１２０千円となっており、前年度（平成２７年度）より増額傾向にあるが、企業誘致に係る経費や、県立施設及び県立学校等の耐震化等整備に要した経費等によるものである。</a:t>
          </a:r>
          <a:endParaRPr lang="en-US" altLang="ja-JP" sz="1300">
            <a:effectLst/>
          </a:endParaRPr>
        </a:p>
        <a:p>
          <a:r>
            <a:rPr lang="ja-JP" altLang="en-US" sz="1300">
              <a:effectLst/>
            </a:rPr>
            <a:t>・積立金は、住民一人当たり１２千円となっており、前年度（平成２７年度）よりやや増額傾向にあるが、鳥取元気づくり推進基金の設置等に要する経費によるものである。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575,264
571,173
3,507.13
358,191,520
348,286,362
3,678,205
217,052,271
646,387,809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128270</xdr:rowOff>
    </xdr:from>
    <xdr:to>
      <xdr:col>6</xdr:col>
      <xdr:colOff>510540</xdr:colOff>
      <xdr:row>31</xdr:row>
      <xdr:rowOff>164193</xdr:rowOff>
    </xdr:to>
    <xdr:cxnSp macro="">
      <xdr:nvCxnSpPr>
        <xdr:cNvPr id="58" name="直線コネクタ 57"/>
        <xdr:cNvCxnSpPr/>
      </xdr:nvCxnSpPr>
      <xdr:spPr>
        <a:xfrm flipV="1">
          <a:off x="4633595" y="5100320"/>
          <a:ext cx="1270" cy="37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168020</xdr:rowOff>
    </xdr:from>
    <xdr:ext cx="469744" cy="259045"/>
    <xdr:sp macro="" textlink="">
      <xdr:nvSpPr>
        <xdr:cNvPr id="59" name="議会費最小値テキスト"/>
        <xdr:cNvSpPr txBox="1"/>
      </xdr:nvSpPr>
      <xdr:spPr>
        <a:xfrm>
          <a:off x="4686300"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6</xdr:col>
      <xdr:colOff>422275</xdr:colOff>
      <xdr:row>31</xdr:row>
      <xdr:rowOff>164193</xdr:rowOff>
    </xdr:from>
    <xdr:to>
      <xdr:col>6</xdr:col>
      <xdr:colOff>600075</xdr:colOff>
      <xdr:row>31</xdr:row>
      <xdr:rowOff>164193</xdr:rowOff>
    </xdr:to>
    <xdr:cxnSp macro="">
      <xdr:nvCxnSpPr>
        <xdr:cNvPr id="60" name="直線コネクタ 59"/>
        <xdr:cNvCxnSpPr/>
      </xdr:nvCxnSpPr>
      <xdr:spPr>
        <a:xfrm>
          <a:off x="4546600" y="547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74947</xdr:rowOff>
    </xdr:from>
    <xdr:ext cx="469744" cy="259045"/>
    <xdr:sp macro="" textlink="">
      <xdr:nvSpPr>
        <xdr:cNvPr id="61" name="議会費最大値テキスト"/>
        <xdr:cNvSpPr txBox="1"/>
      </xdr:nvSpPr>
      <xdr:spPr>
        <a:xfrm>
          <a:off x="4686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a:t>
          </a:r>
          <a:endParaRPr kumimoji="1" lang="ja-JP" altLang="en-US" sz="1000" b="1">
            <a:latin typeface="ＭＳ Ｐゴシック"/>
          </a:endParaRPr>
        </a:p>
      </xdr:txBody>
    </xdr:sp>
    <xdr:clientData/>
  </xdr:oneCellAnchor>
  <xdr:twoCellAnchor>
    <xdr:from>
      <xdr:col>6</xdr:col>
      <xdr:colOff>422275</xdr:colOff>
      <xdr:row>29</xdr:row>
      <xdr:rowOff>128270</xdr:rowOff>
    </xdr:from>
    <xdr:to>
      <xdr:col>6</xdr:col>
      <xdr:colOff>600075</xdr:colOff>
      <xdr:row>29</xdr:row>
      <xdr:rowOff>128270</xdr:rowOff>
    </xdr:to>
    <xdr:cxnSp macro="">
      <xdr:nvCxnSpPr>
        <xdr:cNvPr id="62" name="直線コネクタ 61"/>
        <xdr:cNvCxnSpPr/>
      </xdr:nvCxnSpPr>
      <xdr:spPr>
        <a:xfrm>
          <a:off x="4546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128270</xdr:rowOff>
    </xdr:from>
    <xdr:to>
      <xdr:col>6</xdr:col>
      <xdr:colOff>511175</xdr:colOff>
      <xdr:row>29</xdr:row>
      <xdr:rowOff>167458</xdr:rowOff>
    </xdr:to>
    <xdr:cxnSp macro="">
      <xdr:nvCxnSpPr>
        <xdr:cNvPr id="63" name="直線コネクタ 62"/>
        <xdr:cNvCxnSpPr/>
      </xdr:nvCxnSpPr>
      <xdr:spPr>
        <a:xfrm flipV="1">
          <a:off x="3797300" y="51003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135907</xdr:rowOff>
    </xdr:from>
    <xdr:ext cx="469744" cy="259045"/>
    <xdr:sp macro="" textlink="">
      <xdr:nvSpPr>
        <xdr:cNvPr id="64" name="議会費平均値テキスト"/>
        <xdr:cNvSpPr txBox="1"/>
      </xdr:nvSpPr>
      <xdr:spPr>
        <a:xfrm>
          <a:off x="4686300" y="52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6</xdr:col>
      <xdr:colOff>460375</xdr:colOff>
      <xdr:row>30</xdr:row>
      <xdr:rowOff>157480</xdr:rowOff>
    </xdr:from>
    <xdr:to>
      <xdr:col>6</xdr:col>
      <xdr:colOff>561975</xdr:colOff>
      <xdr:row>31</xdr:row>
      <xdr:rowOff>87630</xdr:rowOff>
    </xdr:to>
    <xdr:sp macro="" textlink="">
      <xdr:nvSpPr>
        <xdr:cNvPr id="65" name="フローチャート : 判断 64"/>
        <xdr:cNvSpPr/>
      </xdr:nvSpPr>
      <xdr:spPr>
        <a:xfrm>
          <a:off x="45847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29</xdr:row>
      <xdr:rowOff>167458</xdr:rowOff>
    </xdr:from>
    <xdr:to>
      <xdr:col>5</xdr:col>
      <xdr:colOff>358775</xdr:colOff>
      <xdr:row>31</xdr:row>
      <xdr:rowOff>49893</xdr:rowOff>
    </xdr:to>
    <xdr:cxnSp macro="">
      <xdr:nvCxnSpPr>
        <xdr:cNvPr id="66" name="直線コネクタ 65"/>
        <xdr:cNvCxnSpPr/>
      </xdr:nvCxnSpPr>
      <xdr:spPr>
        <a:xfrm flipV="1">
          <a:off x="2908300" y="5139508"/>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35016</xdr:rowOff>
    </xdr:from>
    <xdr:to>
      <xdr:col>5</xdr:col>
      <xdr:colOff>409575</xdr:colOff>
      <xdr:row>33</xdr:row>
      <xdr:rowOff>136616</xdr:rowOff>
    </xdr:to>
    <xdr:sp macro="" textlink="">
      <xdr:nvSpPr>
        <xdr:cNvPr id="67" name="フローチャート : 判断 66"/>
        <xdr:cNvSpPr/>
      </xdr:nvSpPr>
      <xdr:spPr>
        <a:xfrm>
          <a:off x="3746500" y="56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33</xdr:row>
      <xdr:rowOff>127743</xdr:rowOff>
    </xdr:from>
    <xdr:ext cx="469744" cy="259045"/>
    <xdr:sp macro="" textlink="">
      <xdr:nvSpPr>
        <xdr:cNvPr id="68" name="テキスト ボックス 67"/>
        <xdr:cNvSpPr txBox="1"/>
      </xdr:nvSpPr>
      <xdr:spPr>
        <a:xfrm>
          <a:off x="3549727" y="57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49893</xdr:rowOff>
    </xdr:from>
    <xdr:to>
      <xdr:col>4</xdr:col>
      <xdr:colOff>155575</xdr:colOff>
      <xdr:row>31</xdr:row>
      <xdr:rowOff>115207</xdr:rowOff>
    </xdr:to>
    <xdr:cxnSp macro="">
      <xdr:nvCxnSpPr>
        <xdr:cNvPr id="69" name="直線コネクタ 68"/>
        <xdr:cNvCxnSpPr/>
      </xdr:nvCxnSpPr>
      <xdr:spPr>
        <a:xfrm flipV="1">
          <a:off x="2019300" y="5364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151130</xdr:rowOff>
    </xdr:from>
    <xdr:to>
      <xdr:col>2</xdr:col>
      <xdr:colOff>638175</xdr:colOff>
      <xdr:row>31</xdr:row>
      <xdr:rowOff>115207</xdr:rowOff>
    </xdr:to>
    <xdr:cxnSp macro="">
      <xdr:nvCxnSpPr>
        <xdr:cNvPr id="72" name="直線コネクタ 71"/>
        <xdr:cNvCxnSpPr/>
      </xdr:nvCxnSpPr>
      <xdr:spPr>
        <a:xfrm>
          <a:off x="1130300" y="5123180"/>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124823</xdr:rowOff>
    </xdr:from>
    <xdr:to>
      <xdr:col>3</xdr:col>
      <xdr:colOff>3175</xdr:colOff>
      <xdr:row>39</xdr:row>
      <xdr:rowOff>54973</xdr:rowOff>
    </xdr:to>
    <xdr:sp macro="" textlink="">
      <xdr:nvSpPr>
        <xdr:cNvPr id="73" name="フローチャート : 判断 72"/>
        <xdr:cNvSpPr/>
      </xdr:nvSpPr>
      <xdr:spPr>
        <a:xfrm>
          <a:off x="1968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46100</xdr:rowOff>
    </xdr:from>
    <xdr:ext cx="469744" cy="259045"/>
    <xdr:sp macro="" textlink="">
      <xdr:nvSpPr>
        <xdr:cNvPr id="74" name="テキスト ボックス 73"/>
        <xdr:cNvSpPr txBox="1"/>
      </xdr:nvSpPr>
      <xdr:spPr>
        <a:xfrm>
          <a:off x="1784427"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20320</xdr:rowOff>
    </xdr:from>
    <xdr:to>
      <xdr:col>1</xdr:col>
      <xdr:colOff>485775</xdr:colOff>
      <xdr:row>38</xdr:row>
      <xdr:rowOff>121920</xdr:rowOff>
    </xdr:to>
    <xdr:sp macro="" textlink="">
      <xdr:nvSpPr>
        <xdr:cNvPr id="75" name="フローチャート : 判断 74"/>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113047</xdr:rowOff>
    </xdr:from>
    <xdr:ext cx="469744" cy="259045"/>
    <xdr:sp macro="" textlink="">
      <xdr:nvSpPr>
        <xdr:cNvPr id="76" name="テキスト ボックス 75"/>
        <xdr:cNvSpPr txBox="1"/>
      </xdr:nvSpPr>
      <xdr:spPr>
        <a:xfrm>
          <a:off x="895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77470</xdr:rowOff>
    </xdr:from>
    <xdr:to>
      <xdr:col>6</xdr:col>
      <xdr:colOff>561975</xdr:colOff>
      <xdr:row>30</xdr:row>
      <xdr:rowOff>7620</xdr:rowOff>
    </xdr:to>
    <xdr:sp macro="" textlink="">
      <xdr:nvSpPr>
        <xdr:cNvPr id="82" name="円/楕円 81"/>
        <xdr:cNvSpPr/>
      </xdr:nvSpPr>
      <xdr:spPr>
        <a:xfrm>
          <a:off x="4584700" y="50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30497</xdr:rowOff>
    </xdr:from>
    <xdr:ext cx="469744" cy="259045"/>
    <xdr:sp macro="" textlink="">
      <xdr:nvSpPr>
        <xdr:cNvPr id="83" name="議会費該当値テキスト"/>
        <xdr:cNvSpPr txBox="1"/>
      </xdr:nvSpPr>
      <xdr:spPr>
        <a:xfrm>
          <a:off x="4686300" y="50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116658</xdr:rowOff>
    </xdr:from>
    <xdr:to>
      <xdr:col>5</xdr:col>
      <xdr:colOff>409575</xdr:colOff>
      <xdr:row>30</xdr:row>
      <xdr:rowOff>46808</xdr:rowOff>
    </xdr:to>
    <xdr:sp macro="" textlink="">
      <xdr:nvSpPr>
        <xdr:cNvPr id="84" name="円/楕円 83"/>
        <xdr:cNvSpPr/>
      </xdr:nvSpPr>
      <xdr:spPr>
        <a:xfrm>
          <a:off x="3746500" y="50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28</xdr:row>
      <xdr:rowOff>63335</xdr:rowOff>
    </xdr:from>
    <xdr:ext cx="469744" cy="259045"/>
    <xdr:sp macro="" textlink="">
      <xdr:nvSpPr>
        <xdr:cNvPr id="85" name="テキスト ボックス 84"/>
        <xdr:cNvSpPr txBox="1"/>
      </xdr:nvSpPr>
      <xdr:spPr>
        <a:xfrm>
          <a:off x="3549727" y="48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170543</xdr:rowOff>
    </xdr:from>
    <xdr:to>
      <xdr:col>4</xdr:col>
      <xdr:colOff>206375</xdr:colOff>
      <xdr:row>31</xdr:row>
      <xdr:rowOff>100693</xdr:rowOff>
    </xdr:to>
    <xdr:sp macro="" textlink="">
      <xdr:nvSpPr>
        <xdr:cNvPr id="86" name="円/楕円 85"/>
        <xdr:cNvSpPr/>
      </xdr:nvSpPr>
      <xdr:spPr>
        <a:xfrm>
          <a:off x="2857500" y="53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117220</xdr:rowOff>
    </xdr:from>
    <xdr:ext cx="469744" cy="259045"/>
    <xdr:sp macro="" textlink="">
      <xdr:nvSpPr>
        <xdr:cNvPr id="87" name="テキスト ボックス 86"/>
        <xdr:cNvSpPr txBox="1"/>
      </xdr:nvSpPr>
      <xdr:spPr>
        <a:xfrm>
          <a:off x="2673427"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64407</xdr:rowOff>
    </xdr:from>
    <xdr:to>
      <xdr:col>3</xdr:col>
      <xdr:colOff>3175</xdr:colOff>
      <xdr:row>31</xdr:row>
      <xdr:rowOff>166007</xdr:rowOff>
    </xdr:to>
    <xdr:sp macro="" textlink="">
      <xdr:nvSpPr>
        <xdr:cNvPr id="88" name="円/楕円 87"/>
        <xdr:cNvSpPr/>
      </xdr:nvSpPr>
      <xdr:spPr>
        <a:xfrm>
          <a:off x="19685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11084</xdr:rowOff>
    </xdr:from>
    <xdr:ext cx="469744" cy="259045"/>
    <xdr:sp macro="" textlink="">
      <xdr:nvSpPr>
        <xdr:cNvPr id="89" name="テキスト ボックス 88"/>
        <xdr:cNvSpPr txBox="1"/>
      </xdr:nvSpPr>
      <xdr:spPr>
        <a:xfrm>
          <a:off x="1784427" y="51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100330</xdr:rowOff>
    </xdr:from>
    <xdr:to>
      <xdr:col>1</xdr:col>
      <xdr:colOff>485775</xdr:colOff>
      <xdr:row>30</xdr:row>
      <xdr:rowOff>30480</xdr:rowOff>
    </xdr:to>
    <xdr:sp macro="" textlink="">
      <xdr:nvSpPr>
        <xdr:cNvPr id="90" name="円/楕円 89"/>
        <xdr:cNvSpPr/>
      </xdr:nvSpPr>
      <xdr:spPr>
        <a:xfrm>
          <a:off x="1079500" y="50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47007</xdr:rowOff>
    </xdr:from>
    <xdr:ext cx="469744" cy="259045"/>
    <xdr:sp macro="" textlink="">
      <xdr:nvSpPr>
        <xdr:cNvPr id="91" name="テキスト ボックス 90"/>
        <xdr:cNvSpPr txBox="1"/>
      </xdr:nvSpPr>
      <xdr:spPr>
        <a:xfrm>
          <a:off x="895427" y="48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39574</xdr:rowOff>
    </xdr:from>
    <xdr:to>
      <xdr:col>6</xdr:col>
      <xdr:colOff>510540</xdr:colOff>
      <xdr:row>58</xdr:row>
      <xdr:rowOff>107315</xdr:rowOff>
    </xdr:to>
    <xdr:cxnSp macro="">
      <xdr:nvCxnSpPr>
        <xdr:cNvPr id="114" name="直線コネクタ 113"/>
        <xdr:cNvCxnSpPr/>
      </xdr:nvCxnSpPr>
      <xdr:spPr>
        <a:xfrm flipV="1">
          <a:off x="4633595" y="8783524"/>
          <a:ext cx="1270" cy="126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111142</xdr:rowOff>
    </xdr:from>
    <xdr:ext cx="534377" cy="259045"/>
    <xdr:sp macro="" textlink="">
      <xdr:nvSpPr>
        <xdr:cNvPr id="115" name="総務費最小値テキスト"/>
        <xdr:cNvSpPr txBox="1"/>
      </xdr:nvSpPr>
      <xdr:spPr>
        <a:xfrm>
          <a:off x="4686300" y="100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31,425</a:t>
          </a:r>
          <a:endParaRPr kumimoji="1" lang="ja-JP" altLang="en-US" sz="1000" b="1">
            <a:latin typeface="ＭＳ Ｐゴシック"/>
          </a:endParaRPr>
        </a:p>
      </xdr:txBody>
    </xdr:sp>
    <xdr:clientData/>
  </xdr:oneCellAnchor>
  <xdr:twoCellAnchor>
    <xdr:from>
      <xdr:col>6</xdr:col>
      <xdr:colOff>422275</xdr:colOff>
      <xdr:row>58</xdr:row>
      <xdr:rowOff>107315</xdr:rowOff>
    </xdr:from>
    <xdr:to>
      <xdr:col>6</xdr:col>
      <xdr:colOff>600075</xdr:colOff>
      <xdr:row>58</xdr:row>
      <xdr:rowOff>107315</xdr:rowOff>
    </xdr:to>
    <xdr:cxnSp macro="">
      <xdr:nvCxnSpPr>
        <xdr:cNvPr id="116" name="直線コネクタ 115"/>
        <xdr:cNvCxnSpPr/>
      </xdr:nvCxnSpPr>
      <xdr:spPr>
        <a:xfrm>
          <a:off x="4546600" y="1005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157701</xdr:rowOff>
    </xdr:from>
    <xdr:ext cx="534377" cy="259045"/>
    <xdr:sp macro="" textlink="">
      <xdr:nvSpPr>
        <xdr:cNvPr id="117" name="総務費最大値テキスト"/>
        <xdr:cNvSpPr txBox="1"/>
      </xdr:nvSpPr>
      <xdr:spPr>
        <a:xfrm>
          <a:off x="4686300" y="8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48,064</a:t>
          </a:r>
          <a:endParaRPr kumimoji="1" lang="ja-JP" altLang="en-US" sz="1000" b="1">
            <a:latin typeface="ＭＳ Ｐゴシック"/>
          </a:endParaRPr>
        </a:p>
      </xdr:txBody>
    </xdr:sp>
    <xdr:clientData/>
  </xdr:oneCellAnchor>
  <xdr:twoCellAnchor>
    <xdr:from>
      <xdr:col>6</xdr:col>
      <xdr:colOff>422275</xdr:colOff>
      <xdr:row>51</xdr:row>
      <xdr:rowOff>39574</xdr:rowOff>
    </xdr:from>
    <xdr:to>
      <xdr:col>6</xdr:col>
      <xdr:colOff>600075</xdr:colOff>
      <xdr:row>51</xdr:row>
      <xdr:rowOff>39574</xdr:rowOff>
    </xdr:to>
    <xdr:cxnSp macro="">
      <xdr:nvCxnSpPr>
        <xdr:cNvPr id="118" name="直線コネクタ 117"/>
        <xdr:cNvCxnSpPr/>
      </xdr:nvCxnSpPr>
      <xdr:spPr>
        <a:xfrm>
          <a:off x="4546600" y="878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19762</xdr:rowOff>
    </xdr:from>
    <xdr:to>
      <xdr:col>6</xdr:col>
      <xdr:colOff>511175</xdr:colOff>
      <xdr:row>56</xdr:row>
      <xdr:rowOff>33554</xdr:rowOff>
    </xdr:to>
    <xdr:cxnSp macro="">
      <xdr:nvCxnSpPr>
        <xdr:cNvPr id="119" name="直線コネクタ 118"/>
        <xdr:cNvCxnSpPr/>
      </xdr:nvCxnSpPr>
      <xdr:spPr>
        <a:xfrm flipV="1">
          <a:off x="3797300" y="9106612"/>
          <a:ext cx="838200" cy="5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9034</xdr:rowOff>
    </xdr:from>
    <xdr:ext cx="534377" cy="259045"/>
    <xdr:sp macro="" textlink="">
      <xdr:nvSpPr>
        <xdr:cNvPr id="120" name="総務費平均値テキスト"/>
        <xdr:cNvSpPr txBox="1"/>
      </xdr:nvSpPr>
      <xdr:spPr>
        <a:xfrm>
          <a:off x="4686300" y="9267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40,765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30607</xdr:rowOff>
    </xdr:from>
    <xdr:to>
      <xdr:col>6</xdr:col>
      <xdr:colOff>561975</xdr:colOff>
      <xdr:row>54</xdr:row>
      <xdr:rowOff>132207</xdr:rowOff>
    </xdr:to>
    <xdr:sp macro="" textlink="">
      <xdr:nvSpPr>
        <xdr:cNvPr id="121" name="フローチャート : 判断 120"/>
        <xdr:cNvSpPr/>
      </xdr:nvSpPr>
      <xdr:spPr>
        <a:xfrm>
          <a:off x="45847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133147</xdr:rowOff>
    </xdr:from>
    <xdr:to>
      <xdr:col>5</xdr:col>
      <xdr:colOff>358775</xdr:colOff>
      <xdr:row>56</xdr:row>
      <xdr:rowOff>33554</xdr:rowOff>
    </xdr:to>
    <xdr:cxnSp macro="">
      <xdr:nvCxnSpPr>
        <xdr:cNvPr id="122" name="直線コネクタ 121"/>
        <xdr:cNvCxnSpPr/>
      </xdr:nvCxnSpPr>
      <xdr:spPr>
        <a:xfrm>
          <a:off x="2908300" y="9562897"/>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24435</xdr:rowOff>
    </xdr:from>
    <xdr:to>
      <xdr:col>5</xdr:col>
      <xdr:colOff>409575</xdr:colOff>
      <xdr:row>56</xdr:row>
      <xdr:rowOff>126035</xdr:rowOff>
    </xdr:to>
    <xdr:sp macro="" textlink="">
      <xdr:nvSpPr>
        <xdr:cNvPr id="123" name="フローチャート : 判断 122"/>
        <xdr:cNvSpPr/>
      </xdr:nvSpPr>
      <xdr:spPr>
        <a:xfrm>
          <a:off x="3746500" y="96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117162</xdr:rowOff>
    </xdr:from>
    <xdr:ext cx="534377" cy="259045"/>
    <xdr:sp macro="" textlink="">
      <xdr:nvSpPr>
        <xdr:cNvPr id="124" name="テキスト ボックス 123"/>
        <xdr:cNvSpPr txBox="1"/>
      </xdr:nvSpPr>
      <xdr:spPr>
        <a:xfrm>
          <a:off x="3517411" y="9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48641</xdr:rowOff>
    </xdr:from>
    <xdr:to>
      <xdr:col>4</xdr:col>
      <xdr:colOff>155575</xdr:colOff>
      <xdr:row>55</xdr:row>
      <xdr:rowOff>133147</xdr:rowOff>
    </xdr:to>
    <xdr:cxnSp macro="">
      <xdr:nvCxnSpPr>
        <xdr:cNvPr id="125" name="直線コネクタ 124"/>
        <xdr:cNvCxnSpPr/>
      </xdr:nvCxnSpPr>
      <xdr:spPr>
        <a:xfrm>
          <a:off x="2019300" y="9306941"/>
          <a:ext cx="889000" cy="2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88824</xdr:rowOff>
    </xdr:from>
    <xdr:to>
      <xdr:col>4</xdr:col>
      <xdr:colOff>206375</xdr:colOff>
      <xdr:row>53</xdr:row>
      <xdr:rowOff>18974</xdr:rowOff>
    </xdr:to>
    <xdr:sp macro="" textlink="">
      <xdr:nvSpPr>
        <xdr:cNvPr id="126" name="フローチャート : 判断 125"/>
        <xdr:cNvSpPr/>
      </xdr:nvSpPr>
      <xdr:spPr>
        <a:xfrm>
          <a:off x="2857500" y="900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35501</xdr:rowOff>
    </xdr:from>
    <xdr:ext cx="534377" cy="259045"/>
    <xdr:sp macro="" textlink="">
      <xdr:nvSpPr>
        <xdr:cNvPr id="127" name="テキスト ボックス 126"/>
        <xdr:cNvSpPr txBox="1"/>
      </xdr:nvSpPr>
      <xdr:spPr>
        <a:xfrm>
          <a:off x="2641111" y="87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48641</xdr:rowOff>
    </xdr:from>
    <xdr:to>
      <xdr:col>2</xdr:col>
      <xdr:colOff>638175</xdr:colOff>
      <xdr:row>57</xdr:row>
      <xdr:rowOff>140538</xdr:rowOff>
    </xdr:to>
    <xdr:cxnSp macro="">
      <xdr:nvCxnSpPr>
        <xdr:cNvPr id="128" name="直線コネクタ 127"/>
        <xdr:cNvCxnSpPr/>
      </xdr:nvCxnSpPr>
      <xdr:spPr>
        <a:xfrm flipV="1">
          <a:off x="1130300" y="9306941"/>
          <a:ext cx="889000" cy="60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41961</xdr:rowOff>
    </xdr:from>
    <xdr:to>
      <xdr:col>3</xdr:col>
      <xdr:colOff>3175</xdr:colOff>
      <xdr:row>52</xdr:row>
      <xdr:rowOff>143561</xdr:rowOff>
    </xdr:to>
    <xdr:sp macro="" textlink="">
      <xdr:nvSpPr>
        <xdr:cNvPr id="129" name="フローチャート : 判断 128"/>
        <xdr:cNvSpPr/>
      </xdr:nvSpPr>
      <xdr:spPr>
        <a:xfrm>
          <a:off x="1968500" y="895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160088</xdr:rowOff>
    </xdr:from>
    <xdr:ext cx="534377" cy="259045"/>
    <xdr:sp macro="" textlink="">
      <xdr:nvSpPr>
        <xdr:cNvPr id="130" name="テキスト ボックス 129"/>
        <xdr:cNvSpPr txBox="1"/>
      </xdr:nvSpPr>
      <xdr:spPr>
        <a:xfrm>
          <a:off x="1752111" y="87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10033</xdr:rowOff>
    </xdr:from>
    <xdr:to>
      <xdr:col>1</xdr:col>
      <xdr:colOff>485775</xdr:colOff>
      <xdr:row>55</xdr:row>
      <xdr:rowOff>111633</xdr:rowOff>
    </xdr:to>
    <xdr:sp macro="" textlink="">
      <xdr:nvSpPr>
        <xdr:cNvPr id="131" name="フローチャート : 判断 130"/>
        <xdr:cNvSpPr/>
      </xdr:nvSpPr>
      <xdr:spPr>
        <a:xfrm>
          <a:off x="1079500" y="943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128160</xdr:rowOff>
    </xdr:from>
    <xdr:ext cx="534377" cy="259045"/>
    <xdr:sp macro="" textlink="">
      <xdr:nvSpPr>
        <xdr:cNvPr id="132" name="テキスト ボックス 131"/>
        <xdr:cNvSpPr txBox="1"/>
      </xdr:nvSpPr>
      <xdr:spPr>
        <a:xfrm>
          <a:off x="863111" y="92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140412</xdr:rowOff>
    </xdr:from>
    <xdr:to>
      <xdr:col>6</xdr:col>
      <xdr:colOff>561975</xdr:colOff>
      <xdr:row>53</xdr:row>
      <xdr:rowOff>70562</xdr:rowOff>
    </xdr:to>
    <xdr:sp macro="" textlink="">
      <xdr:nvSpPr>
        <xdr:cNvPr id="138" name="円/楕円 137"/>
        <xdr:cNvSpPr/>
      </xdr:nvSpPr>
      <xdr:spPr>
        <a:xfrm>
          <a:off x="4584700" y="90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163289</xdr:rowOff>
    </xdr:from>
    <xdr:ext cx="534377" cy="259045"/>
    <xdr:sp macro="" textlink="">
      <xdr:nvSpPr>
        <xdr:cNvPr id="139" name="総務費該当値テキスト"/>
        <xdr:cNvSpPr txBox="1"/>
      </xdr:nvSpPr>
      <xdr:spPr>
        <a:xfrm>
          <a:off x="4686300" y="890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154204</xdr:rowOff>
    </xdr:from>
    <xdr:to>
      <xdr:col>5</xdr:col>
      <xdr:colOff>409575</xdr:colOff>
      <xdr:row>56</xdr:row>
      <xdr:rowOff>84354</xdr:rowOff>
    </xdr:to>
    <xdr:sp macro="" textlink="">
      <xdr:nvSpPr>
        <xdr:cNvPr id="140" name="円/楕円 139"/>
        <xdr:cNvSpPr/>
      </xdr:nvSpPr>
      <xdr:spPr>
        <a:xfrm>
          <a:off x="3746500" y="95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100881</xdr:rowOff>
    </xdr:from>
    <xdr:ext cx="534377" cy="259045"/>
    <xdr:sp macro="" textlink="">
      <xdr:nvSpPr>
        <xdr:cNvPr id="141" name="テキスト ボックス 140"/>
        <xdr:cNvSpPr txBox="1"/>
      </xdr:nvSpPr>
      <xdr:spPr>
        <a:xfrm>
          <a:off x="3517411" y="93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82347</xdr:rowOff>
    </xdr:from>
    <xdr:to>
      <xdr:col>4</xdr:col>
      <xdr:colOff>206375</xdr:colOff>
      <xdr:row>56</xdr:row>
      <xdr:rowOff>12497</xdr:rowOff>
    </xdr:to>
    <xdr:sp macro="" textlink="">
      <xdr:nvSpPr>
        <xdr:cNvPr id="142" name="円/楕円 141"/>
        <xdr:cNvSpPr/>
      </xdr:nvSpPr>
      <xdr:spPr>
        <a:xfrm>
          <a:off x="2857500" y="951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3624</xdr:rowOff>
    </xdr:from>
    <xdr:ext cx="534377" cy="259045"/>
    <xdr:sp macro="" textlink="">
      <xdr:nvSpPr>
        <xdr:cNvPr id="143" name="テキスト ボックス 142"/>
        <xdr:cNvSpPr txBox="1"/>
      </xdr:nvSpPr>
      <xdr:spPr>
        <a:xfrm>
          <a:off x="2641111" y="96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169291</xdr:rowOff>
    </xdr:from>
    <xdr:to>
      <xdr:col>3</xdr:col>
      <xdr:colOff>3175</xdr:colOff>
      <xdr:row>54</xdr:row>
      <xdr:rowOff>99441</xdr:rowOff>
    </xdr:to>
    <xdr:sp macro="" textlink="">
      <xdr:nvSpPr>
        <xdr:cNvPr id="144" name="円/楕円 143"/>
        <xdr:cNvSpPr/>
      </xdr:nvSpPr>
      <xdr:spPr>
        <a:xfrm>
          <a:off x="1968500" y="92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90568</xdr:rowOff>
    </xdr:from>
    <xdr:ext cx="534377" cy="259045"/>
    <xdr:sp macro="" textlink="">
      <xdr:nvSpPr>
        <xdr:cNvPr id="145" name="テキスト ボックス 144"/>
        <xdr:cNvSpPr txBox="1"/>
      </xdr:nvSpPr>
      <xdr:spPr>
        <a:xfrm>
          <a:off x="1752111" y="93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89738</xdr:rowOff>
    </xdr:from>
    <xdr:to>
      <xdr:col>1</xdr:col>
      <xdr:colOff>485775</xdr:colOff>
      <xdr:row>58</xdr:row>
      <xdr:rowOff>19888</xdr:rowOff>
    </xdr:to>
    <xdr:sp macro="" textlink="">
      <xdr:nvSpPr>
        <xdr:cNvPr id="146" name="円/楕円 145"/>
        <xdr:cNvSpPr/>
      </xdr:nvSpPr>
      <xdr:spPr>
        <a:xfrm>
          <a:off x="1079500" y="98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11015</xdr:rowOff>
    </xdr:from>
    <xdr:ext cx="534377" cy="259045"/>
    <xdr:sp macro="" textlink="">
      <xdr:nvSpPr>
        <xdr:cNvPr id="147" name="テキスト ボックス 146"/>
        <xdr:cNvSpPr txBox="1"/>
      </xdr:nvSpPr>
      <xdr:spPr>
        <a:xfrm>
          <a:off x="863111" y="99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4673</xdr:rowOff>
    </xdr:from>
    <xdr:to>
      <xdr:col>6</xdr:col>
      <xdr:colOff>510540</xdr:colOff>
      <xdr:row>75</xdr:row>
      <xdr:rowOff>104801</xdr:rowOff>
    </xdr:to>
    <xdr:cxnSp macro="">
      <xdr:nvCxnSpPr>
        <xdr:cNvPr id="170" name="直線コネクタ 169"/>
        <xdr:cNvCxnSpPr/>
      </xdr:nvCxnSpPr>
      <xdr:spPr>
        <a:xfrm flipV="1">
          <a:off x="4633595" y="12177623"/>
          <a:ext cx="1270" cy="78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108628</xdr:rowOff>
    </xdr:from>
    <xdr:ext cx="534377" cy="259045"/>
    <xdr:sp macro="" textlink="">
      <xdr:nvSpPr>
        <xdr:cNvPr id="171" name="民生費最小値テキスト"/>
        <xdr:cNvSpPr txBox="1"/>
      </xdr:nvSpPr>
      <xdr:spPr>
        <a:xfrm>
          <a:off x="4686300" y="129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78,208</a:t>
          </a:r>
          <a:endParaRPr kumimoji="1" lang="ja-JP" altLang="en-US" sz="1000" b="1">
            <a:latin typeface="ＭＳ Ｐゴシック"/>
          </a:endParaRPr>
        </a:p>
      </xdr:txBody>
    </xdr:sp>
    <xdr:clientData/>
  </xdr:oneCellAnchor>
  <xdr:twoCellAnchor>
    <xdr:from>
      <xdr:col>6</xdr:col>
      <xdr:colOff>422275</xdr:colOff>
      <xdr:row>75</xdr:row>
      <xdr:rowOff>104801</xdr:rowOff>
    </xdr:from>
    <xdr:to>
      <xdr:col>6</xdr:col>
      <xdr:colOff>600075</xdr:colOff>
      <xdr:row>75</xdr:row>
      <xdr:rowOff>104801</xdr:rowOff>
    </xdr:to>
    <xdr:cxnSp macro="">
      <xdr:nvCxnSpPr>
        <xdr:cNvPr id="172" name="直線コネクタ 171"/>
        <xdr:cNvCxnSpPr/>
      </xdr:nvCxnSpPr>
      <xdr:spPr>
        <a:xfrm>
          <a:off x="4546600" y="1296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122800</xdr:rowOff>
    </xdr:from>
    <xdr:ext cx="534377" cy="259045"/>
    <xdr:sp macro="" textlink="">
      <xdr:nvSpPr>
        <xdr:cNvPr id="173" name="民生費最大値テキスト"/>
        <xdr:cNvSpPr txBox="1"/>
      </xdr:nvSpPr>
      <xdr:spPr>
        <a:xfrm>
          <a:off x="4686300" y="119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88,522</a:t>
          </a:r>
          <a:endParaRPr kumimoji="1" lang="ja-JP" altLang="en-US" sz="1000" b="1">
            <a:latin typeface="ＭＳ Ｐゴシック"/>
          </a:endParaRPr>
        </a:p>
      </xdr:txBody>
    </xdr:sp>
    <xdr:clientData/>
  </xdr:oneCellAnchor>
  <xdr:twoCellAnchor>
    <xdr:from>
      <xdr:col>6</xdr:col>
      <xdr:colOff>422275</xdr:colOff>
      <xdr:row>71</xdr:row>
      <xdr:rowOff>4673</xdr:rowOff>
    </xdr:from>
    <xdr:to>
      <xdr:col>6</xdr:col>
      <xdr:colOff>600075</xdr:colOff>
      <xdr:row>71</xdr:row>
      <xdr:rowOff>4673</xdr:rowOff>
    </xdr:to>
    <xdr:cxnSp macro="">
      <xdr:nvCxnSpPr>
        <xdr:cNvPr id="174" name="直線コネクタ 173"/>
        <xdr:cNvCxnSpPr/>
      </xdr:nvCxnSpPr>
      <xdr:spPr>
        <a:xfrm>
          <a:off x="4546600" y="1217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84760</xdr:rowOff>
    </xdr:from>
    <xdr:to>
      <xdr:col>6</xdr:col>
      <xdr:colOff>511175</xdr:colOff>
      <xdr:row>74</xdr:row>
      <xdr:rowOff>129946</xdr:rowOff>
    </xdr:to>
    <xdr:cxnSp macro="">
      <xdr:nvCxnSpPr>
        <xdr:cNvPr id="175" name="直線コネクタ 174"/>
        <xdr:cNvCxnSpPr/>
      </xdr:nvCxnSpPr>
      <xdr:spPr>
        <a:xfrm>
          <a:off x="3797300" y="12772060"/>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90517</xdr:rowOff>
    </xdr:from>
    <xdr:ext cx="534377" cy="259045"/>
    <xdr:sp macro="" textlink="">
      <xdr:nvSpPr>
        <xdr:cNvPr id="176" name="民生費平均値テキスト"/>
        <xdr:cNvSpPr txBox="1"/>
      </xdr:nvSpPr>
      <xdr:spPr>
        <a:xfrm>
          <a:off x="4686300" y="1243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82,529</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67640</xdr:rowOff>
    </xdr:from>
    <xdr:to>
      <xdr:col>6</xdr:col>
      <xdr:colOff>561975</xdr:colOff>
      <xdr:row>73</xdr:row>
      <xdr:rowOff>169240</xdr:rowOff>
    </xdr:to>
    <xdr:sp macro="" textlink="">
      <xdr:nvSpPr>
        <xdr:cNvPr id="177" name="フローチャート : 判断 176"/>
        <xdr:cNvSpPr/>
      </xdr:nvSpPr>
      <xdr:spPr>
        <a:xfrm>
          <a:off x="4584700" y="125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84760</xdr:rowOff>
    </xdr:from>
    <xdr:to>
      <xdr:col>5</xdr:col>
      <xdr:colOff>358775</xdr:colOff>
      <xdr:row>75</xdr:row>
      <xdr:rowOff>113259</xdr:rowOff>
    </xdr:to>
    <xdr:cxnSp macro="">
      <xdr:nvCxnSpPr>
        <xdr:cNvPr id="178" name="直線コネクタ 177"/>
        <xdr:cNvCxnSpPr/>
      </xdr:nvCxnSpPr>
      <xdr:spPr>
        <a:xfrm flipV="1">
          <a:off x="2908300" y="12772060"/>
          <a:ext cx="889000" cy="1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143231</xdr:rowOff>
    </xdr:from>
    <xdr:to>
      <xdr:col>5</xdr:col>
      <xdr:colOff>409575</xdr:colOff>
      <xdr:row>75</xdr:row>
      <xdr:rowOff>73381</xdr:rowOff>
    </xdr:to>
    <xdr:sp macro="" textlink="">
      <xdr:nvSpPr>
        <xdr:cNvPr id="179" name="フローチャート : 判断 178"/>
        <xdr:cNvSpPr/>
      </xdr:nvSpPr>
      <xdr:spPr>
        <a:xfrm>
          <a:off x="37465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64508</xdr:rowOff>
    </xdr:from>
    <xdr:ext cx="534377" cy="259045"/>
    <xdr:sp macro="" textlink="">
      <xdr:nvSpPr>
        <xdr:cNvPr id="180" name="テキスト ボックス 179"/>
        <xdr:cNvSpPr txBox="1"/>
      </xdr:nvSpPr>
      <xdr:spPr>
        <a:xfrm>
          <a:off x="3517411" y="129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113259</xdr:rowOff>
    </xdr:from>
    <xdr:to>
      <xdr:col>4</xdr:col>
      <xdr:colOff>155575</xdr:colOff>
      <xdr:row>77</xdr:row>
      <xdr:rowOff>111049</xdr:rowOff>
    </xdr:to>
    <xdr:cxnSp macro="">
      <xdr:nvCxnSpPr>
        <xdr:cNvPr id="181" name="直線コネクタ 180"/>
        <xdr:cNvCxnSpPr/>
      </xdr:nvCxnSpPr>
      <xdr:spPr>
        <a:xfrm flipV="1">
          <a:off x="2019300" y="12972009"/>
          <a:ext cx="889000" cy="3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5232</xdr:rowOff>
    </xdr:from>
    <xdr:to>
      <xdr:col>4</xdr:col>
      <xdr:colOff>206375</xdr:colOff>
      <xdr:row>76</xdr:row>
      <xdr:rowOff>106832</xdr:rowOff>
    </xdr:to>
    <xdr:sp macro="" textlink="">
      <xdr:nvSpPr>
        <xdr:cNvPr id="182" name="フローチャート : 判断 181"/>
        <xdr:cNvSpPr/>
      </xdr:nvSpPr>
      <xdr:spPr>
        <a:xfrm>
          <a:off x="2857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97959</xdr:rowOff>
    </xdr:from>
    <xdr:ext cx="534377" cy="259045"/>
    <xdr:sp macro="" textlink="">
      <xdr:nvSpPr>
        <xdr:cNvPr id="183" name="テキスト ボックス 182"/>
        <xdr:cNvSpPr txBox="1"/>
      </xdr:nvSpPr>
      <xdr:spPr>
        <a:xfrm>
          <a:off x="2641111" y="13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123392</xdr:rowOff>
    </xdr:from>
    <xdr:to>
      <xdr:col>2</xdr:col>
      <xdr:colOff>638175</xdr:colOff>
      <xdr:row>77</xdr:row>
      <xdr:rowOff>111049</xdr:rowOff>
    </xdr:to>
    <xdr:cxnSp macro="">
      <xdr:nvCxnSpPr>
        <xdr:cNvPr id="184" name="直線コネクタ 183"/>
        <xdr:cNvCxnSpPr/>
      </xdr:nvCxnSpPr>
      <xdr:spPr>
        <a:xfrm>
          <a:off x="1130300" y="13153592"/>
          <a:ext cx="889000" cy="15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136753</xdr:rowOff>
    </xdr:from>
    <xdr:to>
      <xdr:col>3</xdr:col>
      <xdr:colOff>3175</xdr:colOff>
      <xdr:row>79</xdr:row>
      <xdr:rowOff>66903</xdr:rowOff>
    </xdr:to>
    <xdr:sp macro="" textlink="">
      <xdr:nvSpPr>
        <xdr:cNvPr id="185" name="フローチャート : 判断 184"/>
        <xdr:cNvSpPr/>
      </xdr:nvSpPr>
      <xdr:spPr>
        <a:xfrm>
          <a:off x="1968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58030</xdr:rowOff>
    </xdr:from>
    <xdr:ext cx="534377" cy="259045"/>
    <xdr:sp macro="" textlink="">
      <xdr:nvSpPr>
        <xdr:cNvPr id="186" name="テキスト ボックス 185"/>
        <xdr:cNvSpPr txBox="1"/>
      </xdr:nvSpPr>
      <xdr:spPr>
        <a:xfrm>
          <a:off x="1752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118771</xdr:rowOff>
    </xdr:from>
    <xdr:to>
      <xdr:col>1</xdr:col>
      <xdr:colOff>485775</xdr:colOff>
      <xdr:row>77</xdr:row>
      <xdr:rowOff>48921</xdr:rowOff>
    </xdr:to>
    <xdr:sp macro="" textlink="">
      <xdr:nvSpPr>
        <xdr:cNvPr id="187" name="フローチャート : 判断 186"/>
        <xdr:cNvSpPr/>
      </xdr:nvSpPr>
      <xdr:spPr>
        <a:xfrm>
          <a:off x="1079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40048</xdr:rowOff>
    </xdr:from>
    <xdr:ext cx="534377" cy="259045"/>
    <xdr:sp macro="" textlink="">
      <xdr:nvSpPr>
        <xdr:cNvPr id="188" name="テキスト ボックス 187"/>
        <xdr:cNvSpPr txBox="1"/>
      </xdr:nvSpPr>
      <xdr:spPr>
        <a:xfrm>
          <a:off x="863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79146</xdr:rowOff>
    </xdr:from>
    <xdr:to>
      <xdr:col>6</xdr:col>
      <xdr:colOff>561975</xdr:colOff>
      <xdr:row>75</xdr:row>
      <xdr:rowOff>9296</xdr:rowOff>
    </xdr:to>
    <xdr:sp macro="" textlink="">
      <xdr:nvSpPr>
        <xdr:cNvPr id="194" name="円/楕円 193"/>
        <xdr:cNvSpPr/>
      </xdr:nvSpPr>
      <xdr:spPr>
        <a:xfrm>
          <a:off x="4584700" y="127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57573</xdr:rowOff>
    </xdr:from>
    <xdr:ext cx="534377" cy="259045"/>
    <xdr:sp macro="" textlink="">
      <xdr:nvSpPr>
        <xdr:cNvPr id="195" name="民生費該当値テキスト"/>
        <xdr:cNvSpPr txBox="1"/>
      </xdr:nvSpPr>
      <xdr:spPr>
        <a:xfrm>
          <a:off x="4686300" y="127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80,128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33960</xdr:rowOff>
    </xdr:from>
    <xdr:to>
      <xdr:col>5</xdr:col>
      <xdr:colOff>409575</xdr:colOff>
      <xdr:row>74</xdr:row>
      <xdr:rowOff>135560</xdr:rowOff>
    </xdr:to>
    <xdr:sp macro="" textlink="">
      <xdr:nvSpPr>
        <xdr:cNvPr id="196" name="円/楕円 195"/>
        <xdr:cNvSpPr/>
      </xdr:nvSpPr>
      <xdr:spPr>
        <a:xfrm>
          <a:off x="3746500" y="127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152087</xdr:rowOff>
    </xdr:from>
    <xdr:ext cx="534377" cy="259045"/>
    <xdr:sp macro="" textlink="">
      <xdr:nvSpPr>
        <xdr:cNvPr id="197" name="テキスト ボックス 196"/>
        <xdr:cNvSpPr txBox="1"/>
      </xdr:nvSpPr>
      <xdr:spPr>
        <a:xfrm>
          <a:off x="3517411" y="124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62459</xdr:rowOff>
    </xdr:from>
    <xdr:to>
      <xdr:col>4</xdr:col>
      <xdr:colOff>206375</xdr:colOff>
      <xdr:row>75</xdr:row>
      <xdr:rowOff>164058</xdr:rowOff>
    </xdr:to>
    <xdr:sp macro="" textlink="">
      <xdr:nvSpPr>
        <xdr:cNvPr id="198" name="円/楕円 197"/>
        <xdr:cNvSpPr/>
      </xdr:nvSpPr>
      <xdr:spPr>
        <a:xfrm>
          <a:off x="2857500" y="1292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9136</xdr:rowOff>
    </xdr:from>
    <xdr:ext cx="534377" cy="259045"/>
    <xdr:sp macro="" textlink="">
      <xdr:nvSpPr>
        <xdr:cNvPr id="199" name="テキスト ボックス 198"/>
        <xdr:cNvSpPr txBox="1"/>
      </xdr:nvSpPr>
      <xdr:spPr>
        <a:xfrm>
          <a:off x="2641111" y="126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60249</xdr:rowOff>
    </xdr:from>
    <xdr:to>
      <xdr:col>3</xdr:col>
      <xdr:colOff>3175</xdr:colOff>
      <xdr:row>77</xdr:row>
      <xdr:rowOff>161849</xdr:rowOff>
    </xdr:to>
    <xdr:sp macro="" textlink="">
      <xdr:nvSpPr>
        <xdr:cNvPr id="200" name="円/楕円 199"/>
        <xdr:cNvSpPr/>
      </xdr:nvSpPr>
      <xdr:spPr>
        <a:xfrm>
          <a:off x="1968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6926</xdr:rowOff>
    </xdr:from>
    <xdr:ext cx="534377" cy="259045"/>
    <xdr:sp macro="" textlink="">
      <xdr:nvSpPr>
        <xdr:cNvPr id="201" name="テキスト ボックス 200"/>
        <xdr:cNvSpPr txBox="1"/>
      </xdr:nvSpPr>
      <xdr:spPr>
        <a:xfrm>
          <a:off x="1752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72592</xdr:rowOff>
    </xdr:from>
    <xdr:to>
      <xdr:col>1</xdr:col>
      <xdr:colOff>485775</xdr:colOff>
      <xdr:row>77</xdr:row>
      <xdr:rowOff>2742</xdr:rowOff>
    </xdr:to>
    <xdr:sp macro="" textlink="">
      <xdr:nvSpPr>
        <xdr:cNvPr id="202" name="円/楕円 201"/>
        <xdr:cNvSpPr/>
      </xdr:nvSpPr>
      <xdr:spPr>
        <a:xfrm>
          <a:off x="1079500" y="13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19270</xdr:rowOff>
    </xdr:from>
    <xdr:ext cx="534377" cy="259045"/>
    <xdr:sp macro="" textlink="">
      <xdr:nvSpPr>
        <xdr:cNvPr id="203" name="テキスト ボックス 202"/>
        <xdr:cNvSpPr txBox="1"/>
      </xdr:nvSpPr>
      <xdr:spPr>
        <a:xfrm>
          <a:off x="863111" y="12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94895</xdr:rowOff>
    </xdr:from>
    <xdr:to>
      <xdr:col>6</xdr:col>
      <xdr:colOff>510540</xdr:colOff>
      <xdr:row>97</xdr:row>
      <xdr:rowOff>90094</xdr:rowOff>
    </xdr:to>
    <xdr:cxnSp macro="">
      <xdr:nvCxnSpPr>
        <xdr:cNvPr id="224" name="直線コネクタ 223"/>
        <xdr:cNvCxnSpPr/>
      </xdr:nvCxnSpPr>
      <xdr:spPr>
        <a:xfrm flipV="1">
          <a:off x="4633595" y="15696845"/>
          <a:ext cx="1270" cy="102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93921</xdr:rowOff>
    </xdr:from>
    <xdr:ext cx="534377" cy="259045"/>
    <xdr:sp macro="" textlink="">
      <xdr:nvSpPr>
        <xdr:cNvPr id="225" name="衛生費最小値テキスト"/>
        <xdr:cNvSpPr txBox="1"/>
      </xdr:nvSpPr>
      <xdr:spPr>
        <a:xfrm>
          <a:off x="4686300" y="167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22,967</a:t>
          </a:r>
          <a:endParaRPr kumimoji="1" lang="ja-JP" altLang="en-US" sz="1000" b="1">
            <a:latin typeface="ＭＳ Ｐゴシック"/>
          </a:endParaRPr>
        </a:p>
      </xdr:txBody>
    </xdr:sp>
    <xdr:clientData/>
  </xdr:oneCellAnchor>
  <xdr:twoCellAnchor>
    <xdr:from>
      <xdr:col>6</xdr:col>
      <xdr:colOff>422275</xdr:colOff>
      <xdr:row>97</xdr:row>
      <xdr:rowOff>90094</xdr:rowOff>
    </xdr:from>
    <xdr:to>
      <xdr:col>6</xdr:col>
      <xdr:colOff>600075</xdr:colOff>
      <xdr:row>97</xdr:row>
      <xdr:rowOff>90094</xdr:rowOff>
    </xdr:to>
    <xdr:cxnSp macro="">
      <xdr:nvCxnSpPr>
        <xdr:cNvPr id="226" name="直線コネクタ 225"/>
        <xdr:cNvCxnSpPr/>
      </xdr:nvCxnSpPr>
      <xdr:spPr>
        <a:xfrm>
          <a:off x="4546600" y="167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41572</xdr:rowOff>
    </xdr:from>
    <xdr:ext cx="534377" cy="259045"/>
    <xdr:sp macro="" textlink="">
      <xdr:nvSpPr>
        <xdr:cNvPr id="227" name="衛生費最大値テキスト"/>
        <xdr:cNvSpPr txBox="1"/>
      </xdr:nvSpPr>
      <xdr:spPr>
        <a:xfrm>
          <a:off x="4686300" y="154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27,446</a:t>
          </a:r>
          <a:endParaRPr kumimoji="1" lang="ja-JP" altLang="en-US" sz="1000" b="1">
            <a:latin typeface="ＭＳ Ｐゴシック"/>
          </a:endParaRPr>
        </a:p>
      </xdr:txBody>
    </xdr:sp>
    <xdr:clientData/>
  </xdr:oneCellAnchor>
  <xdr:twoCellAnchor>
    <xdr:from>
      <xdr:col>6</xdr:col>
      <xdr:colOff>422275</xdr:colOff>
      <xdr:row>91</xdr:row>
      <xdr:rowOff>94895</xdr:rowOff>
    </xdr:from>
    <xdr:to>
      <xdr:col>6</xdr:col>
      <xdr:colOff>600075</xdr:colOff>
      <xdr:row>91</xdr:row>
      <xdr:rowOff>94895</xdr:rowOff>
    </xdr:to>
    <xdr:cxnSp macro="">
      <xdr:nvCxnSpPr>
        <xdr:cNvPr id="228" name="直線コネクタ 227"/>
        <xdr:cNvCxnSpPr/>
      </xdr:nvCxnSpPr>
      <xdr:spPr>
        <a:xfrm>
          <a:off x="4546600" y="1569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34773</xdr:rowOff>
    </xdr:from>
    <xdr:to>
      <xdr:col>6</xdr:col>
      <xdr:colOff>511175</xdr:colOff>
      <xdr:row>97</xdr:row>
      <xdr:rowOff>77064</xdr:rowOff>
    </xdr:to>
    <xdr:cxnSp macro="">
      <xdr:nvCxnSpPr>
        <xdr:cNvPr id="229" name="直線コネクタ 228"/>
        <xdr:cNvCxnSpPr/>
      </xdr:nvCxnSpPr>
      <xdr:spPr>
        <a:xfrm flipV="1">
          <a:off x="3797300" y="16322523"/>
          <a:ext cx="838200" cy="3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106520</xdr:rowOff>
    </xdr:from>
    <xdr:ext cx="534377" cy="259045"/>
    <xdr:sp macro="" textlink="">
      <xdr:nvSpPr>
        <xdr:cNvPr id="230" name="衛生費平均値テキスト"/>
        <xdr:cNvSpPr txBox="1"/>
      </xdr:nvSpPr>
      <xdr:spPr>
        <a:xfrm>
          <a:off x="4686300" y="16051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83643</xdr:rowOff>
    </xdr:from>
    <xdr:to>
      <xdr:col>6</xdr:col>
      <xdr:colOff>561975</xdr:colOff>
      <xdr:row>95</xdr:row>
      <xdr:rowOff>13793</xdr:rowOff>
    </xdr:to>
    <xdr:sp macro="" textlink="">
      <xdr:nvSpPr>
        <xdr:cNvPr id="231" name="フローチャート : 判断 230"/>
        <xdr:cNvSpPr/>
      </xdr:nvSpPr>
      <xdr:spPr>
        <a:xfrm>
          <a:off x="45847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15570</xdr:rowOff>
    </xdr:from>
    <xdr:to>
      <xdr:col>5</xdr:col>
      <xdr:colOff>358775</xdr:colOff>
      <xdr:row>97</xdr:row>
      <xdr:rowOff>77064</xdr:rowOff>
    </xdr:to>
    <xdr:cxnSp macro="">
      <xdr:nvCxnSpPr>
        <xdr:cNvPr id="232" name="直線コネクタ 231"/>
        <xdr:cNvCxnSpPr/>
      </xdr:nvCxnSpPr>
      <xdr:spPr>
        <a:xfrm>
          <a:off x="2908300" y="16303320"/>
          <a:ext cx="889000" cy="4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51409</xdr:rowOff>
    </xdr:from>
    <xdr:to>
      <xdr:col>5</xdr:col>
      <xdr:colOff>409575</xdr:colOff>
      <xdr:row>98</xdr:row>
      <xdr:rowOff>153009</xdr:rowOff>
    </xdr:to>
    <xdr:sp macro="" textlink="">
      <xdr:nvSpPr>
        <xdr:cNvPr id="233" name="フローチャート : 判断 232"/>
        <xdr:cNvSpPr/>
      </xdr:nvSpPr>
      <xdr:spPr>
        <a:xfrm>
          <a:off x="3746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144136</xdr:rowOff>
    </xdr:from>
    <xdr:ext cx="534377" cy="259045"/>
    <xdr:sp macro="" textlink="">
      <xdr:nvSpPr>
        <xdr:cNvPr id="234" name="テキスト ボックス 233"/>
        <xdr:cNvSpPr txBox="1"/>
      </xdr:nvSpPr>
      <xdr:spPr>
        <a:xfrm>
          <a:off x="35174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15570</xdr:rowOff>
    </xdr:from>
    <xdr:to>
      <xdr:col>4</xdr:col>
      <xdr:colOff>155575</xdr:colOff>
      <xdr:row>97</xdr:row>
      <xdr:rowOff>90323</xdr:rowOff>
    </xdr:to>
    <xdr:cxnSp macro="">
      <xdr:nvCxnSpPr>
        <xdr:cNvPr id="235" name="直線コネクタ 234"/>
        <xdr:cNvCxnSpPr/>
      </xdr:nvCxnSpPr>
      <xdr:spPr>
        <a:xfrm flipV="1">
          <a:off x="2019300" y="16303320"/>
          <a:ext cx="889000" cy="4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134620</xdr:rowOff>
    </xdr:from>
    <xdr:to>
      <xdr:col>4</xdr:col>
      <xdr:colOff>206375</xdr:colOff>
      <xdr:row>97</xdr:row>
      <xdr:rowOff>64770</xdr:rowOff>
    </xdr:to>
    <xdr:sp macro="" textlink="">
      <xdr:nvSpPr>
        <xdr:cNvPr id="236" name="フローチャート : 判断 235"/>
        <xdr:cNvSpPr/>
      </xdr:nvSpPr>
      <xdr:spPr>
        <a:xfrm>
          <a:off x="2857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55897</xdr:rowOff>
    </xdr:from>
    <xdr:ext cx="534377" cy="259045"/>
    <xdr:sp macro="" textlink="">
      <xdr:nvSpPr>
        <xdr:cNvPr id="237" name="テキスト ボックス 236"/>
        <xdr:cNvSpPr txBox="1"/>
      </xdr:nvSpPr>
      <xdr:spPr>
        <a:xfrm>
          <a:off x="2641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90323</xdr:rowOff>
    </xdr:from>
    <xdr:to>
      <xdr:col>2</xdr:col>
      <xdr:colOff>638175</xdr:colOff>
      <xdr:row>98</xdr:row>
      <xdr:rowOff>153188</xdr:rowOff>
    </xdr:to>
    <xdr:cxnSp macro="">
      <xdr:nvCxnSpPr>
        <xdr:cNvPr id="238" name="直線コネクタ 237"/>
        <xdr:cNvCxnSpPr/>
      </xdr:nvCxnSpPr>
      <xdr:spPr>
        <a:xfrm flipV="1">
          <a:off x="1130300" y="16720973"/>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151307</xdr:rowOff>
    </xdr:from>
    <xdr:to>
      <xdr:col>3</xdr:col>
      <xdr:colOff>3175</xdr:colOff>
      <xdr:row>99</xdr:row>
      <xdr:rowOff>81457</xdr:rowOff>
    </xdr:to>
    <xdr:sp macro="" textlink="">
      <xdr:nvSpPr>
        <xdr:cNvPr id="239" name="フローチャート : 判断 238"/>
        <xdr:cNvSpPr/>
      </xdr:nvSpPr>
      <xdr:spPr>
        <a:xfrm>
          <a:off x="1968500" y="1695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72584</xdr:rowOff>
    </xdr:from>
    <xdr:ext cx="534377" cy="259045"/>
    <xdr:sp macro="" textlink="">
      <xdr:nvSpPr>
        <xdr:cNvPr id="240" name="テキスト ボックス 239"/>
        <xdr:cNvSpPr txBox="1"/>
      </xdr:nvSpPr>
      <xdr:spPr>
        <a:xfrm>
          <a:off x="1752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134162</xdr:rowOff>
    </xdr:from>
    <xdr:to>
      <xdr:col>1</xdr:col>
      <xdr:colOff>485775</xdr:colOff>
      <xdr:row>98</xdr:row>
      <xdr:rowOff>64312</xdr:rowOff>
    </xdr:to>
    <xdr:sp macro="" textlink="">
      <xdr:nvSpPr>
        <xdr:cNvPr id="241" name="フローチャート : 判断 240"/>
        <xdr:cNvSpPr/>
      </xdr:nvSpPr>
      <xdr:spPr>
        <a:xfrm>
          <a:off x="1079500" y="167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80839</xdr:rowOff>
    </xdr:from>
    <xdr:ext cx="534377" cy="259045"/>
    <xdr:sp macro="" textlink="">
      <xdr:nvSpPr>
        <xdr:cNvPr id="242" name="テキスト ボックス 241"/>
        <xdr:cNvSpPr txBox="1"/>
      </xdr:nvSpPr>
      <xdr:spPr>
        <a:xfrm>
          <a:off x="863111" y="165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155423</xdr:rowOff>
    </xdr:from>
    <xdr:to>
      <xdr:col>6</xdr:col>
      <xdr:colOff>561975</xdr:colOff>
      <xdr:row>95</xdr:row>
      <xdr:rowOff>85573</xdr:rowOff>
    </xdr:to>
    <xdr:sp macro="" textlink="">
      <xdr:nvSpPr>
        <xdr:cNvPr id="248" name="円/楕円 247"/>
        <xdr:cNvSpPr/>
      </xdr:nvSpPr>
      <xdr:spPr>
        <a:xfrm>
          <a:off x="45847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133850</xdr:rowOff>
    </xdr:from>
    <xdr:ext cx="534377" cy="259045"/>
    <xdr:sp macro="" textlink="">
      <xdr:nvSpPr>
        <xdr:cNvPr id="249" name="衛生費該当値テキスト"/>
        <xdr:cNvSpPr txBox="1"/>
      </xdr:nvSpPr>
      <xdr:spPr>
        <a:xfrm>
          <a:off x="4686300" y="162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26264</xdr:rowOff>
    </xdr:from>
    <xdr:to>
      <xdr:col>5</xdr:col>
      <xdr:colOff>409575</xdr:colOff>
      <xdr:row>97</xdr:row>
      <xdr:rowOff>127864</xdr:rowOff>
    </xdr:to>
    <xdr:sp macro="" textlink="">
      <xdr:nvSpPr>
        <xdr:cNvPr id="250" name="円/楕円 249"/>
        <xdr:cNvSpPr/>
      </xdr:nvSpPr>
      <xdr:spPr>
        <a:xfrm>
          <a:off x="3746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144391</xdr:rowOff>
    </xdr:from>
    <xdr:ext cx="534377" cy="259045"/>
    <xdr:sp macro="" textlink="">
      <xdr:nvSpPr>
        <xdr:cNvPr id="251" name="テキスト ボックス 250"/>
        <xdr:cNvSpPr txBox="1"/>
      </xdr:nvSpPr>
      <xdr:spPr>
        <a:xfrm>
          <a:off x="3517411" y="164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136220</xdr:rowOff>
    </xdr:from>
    <xdr:to>
      <xdr:col>4</xdr:col>
      <xdr:colOff>206375</xdr:colOff>
      <xdr:row>95</xdr:row>
      <xdr:rowOff>66370</xdr:rowOff>
    </xdr:to>
    <xdr:sp macro="" textlink="">
      <xdr:nvSpPr>
        <xdr:cNvPr id="252" name="円/楕円 251"/>
        <xdr:cNvSpPr/>
      </xdr:nvSpPr>
      <xdr:spPr>
        <a:xfrm>
          <a:off x="2857500" y="162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82897</xdr:rowOff>
    </xdr:from>
    <xdr:ext cx="534377" cy="259045"/>
    <xdr:sp macro="" textlink="">
      <xdr:nvSpPr>
        <xdr:cNvPr id="253" name="テキスト ボックス 252"/>
        <xdr:cNvSpPr txBox="1"/>
      </xdr:nvSpPr>
      <xdr:spPr>
        <a:xfrm>
          <a:off x="2641111" y="160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39523</xdr:rowOff>
    </xdr:from>
    <xdr:to>
      <xdr:col>3</xdr:col>
      <xdr:colOff>3175</xdr:colOff>
      <xdr:row>97</xdr:row>
      <xdr:rowOff>141123</xdr:rowOff>
    </xdr:to>
    <xdr:sp macro="" textlink="">
      <xdr:nvSpPr>
        <xdr:cNvPr id="254" name="円/楕円 253"/>
        <xdr:cNvSpPr/>
      </xdr:nvSpPr>
      <xdr:spPr>
        <a:xfrm>
          <a:off x="1968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157650</xdr:rowOff>
    </xdr:from>
    <xdr:ext cx="534377" cy="259045"/>
    <xdr:sp macro="" textlink="">
      <xdr:nvSpPr>
        <xdr:cNvPr id="255" name="テキスト ボックス 254"/>
        <xdr:cNvSpPr txBox="1"/>
      </xdr:nvSpPr>
      <xdr:spPr>
        <a:xfrm>
          <a:off x="1752111" y="164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102388</xdr:rowOff>
    </xdr:from>
    <xdr:to>
      <xdr:col>1</xdr:col>
      <xdr:colOff>485775</xdr:colOff>
      <xdr:row>99</xdr:row>
      <xdr:rowOff>32538</xdr:rowOff>
    </xdr:to>
    <xdr:sp macro="" textlink="">
      <xdr:nvSpPr>
        <xdr:cNvPr id="256" name="円/楕円 255"/>
        <xdr:cNvSpPr/>
      </xdr:nvSpPr>
      <xdr:spPr>
        <a:xfrm>
          <a:off x="1079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23665</xdr:rowOff>
    </xdr:from>
    <xdr:ext cx="534377" cy="259045"/>
    <xdr:sp macro="" textlink="">
      <xdr:nvSpPr>
        <xdr:cNvPr id="257" name="テキスト ボックス 256"/>
        <xdr:cNvSpPr txBox="1"/>
      </xdr:nvSpPr>
      <xdr:spPr>
        <a:xfrm>
          <a:off x="863111" y="16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6" name="テキスト ボックス 27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8" name="テキスト ボックス 27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134638</xdr:rowOff>
    </xdr:from>
    <xdr:to>
      <xdr:col>15</xdr:col>
      <xdr:colOff>180340</xdr:colOff>
      <xdr:row>39</xdr:row>
      <xdr:rowOff>155702</xdr:rowOff>
    </xdr:to>
    <xdr:cxnSp macro="">
      <xdr:nvCxnSpPr>
        <xdr:cNvPr id="282" name="直線コネクタ 281"/>
        <xdr:cNvCxnSpPr/>
      </xdr:nvCxnSpPr>
      <xdr:spPr>
        <a:xfrm flipV="1">
          <a:off x="10475595" y="6478288"/>
          <a:ext cx="1270" cy="36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159529</xdr:rowOff>
    </xdr:from>
    <xdr:ext cx="469744" cy="259045"/>
    <xdr:sp macro="" textlink="">
      <xdr:nvSpPr>
        <xdr:cNvPr id="283" name="労働費最小値テキスト"/>
        <xdr:cNvSpPr txBox="1"/>
      </xdr:nvSpPr>
      <xdr:spPr>
        <a:xfrm>
          <a:off x="10528300" y="68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1,652</a:t>
          </a:r>
          <a:endParaRPr kumimoji="1" lang="ja-JP" altLang="en-US" sz="1000" b="1">
            <a:latin typeface="ＭＳ Ｐゴシック"/>
          </a:endParaRPr>
        </a:p>
      </xdr:txBody>
    </xdr:sp>
    <xdr:clientData/>
  </xdr:oneCellAnchor>
  <xdr:twoCellAnchor>
    <xdr:from>
      <xdr:col>15</xdr:col>
      <xdr:colOff>92075</xdr:colOff>
      <xdr:row>39</xdr:row>
      <xdr:rowOff>155702</xdr:rowOff>
    </xdr:from>
    <xdr:to>
      <xdr:col>15</xdr:col>
      <xdr:colOff>269875</xdr:colOff>
      <xdr:row>39</xdr:row>
      <xdr:rowOff>155702</xdr:rowOff>
    </xdr:to>
    <xdr:cxnSp macro="">
      <xdr:nvCxnSpPr>
        <xdr:cNvPr id="284" name="直線コネクタ 283"/>
        <xdr:cNvCxnSpPr/>
      </xdr:nvCxnSpPr>
      <xdr:spPr>
        <a:xfrm>
          <a:off x="10388600" y="684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81315</xdr:rowOff>
    </xdr:from>
    <xdr:ext cx="469744" cy="259045"/>
    <xdr:sp macro="" textlink="">
      <xdr:nvSpPr>
        <xdr:cNvPr id="285" name="労働費最大値テキスト"/>
        <xdr:cNvSpPr txBox="1"/>
      </xdr:nvSpPr>
      <xdr:spPr>
        <a:xfrm>
          <a:off x="10528300" y="62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3,881</a:t>
          </a:r>
          <a:endParaRPr kumimoji="1" lang="ja-JP" altLang="en-US" sz="1000" b="1">
            <a:latin typeface="ＭＳ Ｐゴシック"/>
          </a:endParaRPr>
        </a:p>
      </xdr:txBody>
    </xdr:sp>
    <xdr:clientData/>
  </xdr:oneCellAnchor>
  <xdr:twoCellAnchor>
    <xdr:from>
      <xdr:col>15</xdr:col>
      <xdr:colOff>92075</xdr:colOff>
      <xdr:row>37</xdr:row>
      <xdr:rowOff>134638</xdr:rowOff>
    </xdr:from>
    <xdr:to>
      <xdr:col>15</xdr:col>
      <xdr:colOff>269875</xdr:colOff>
      <xdr:row>37</xdr:row>
      <xdr:rowOff>134638</xdr:rowOff>
    </xdr:to>
    <xdr:cxnSp macro="">
      <xdr:nvCxnSpPr>
        <xdr:cNvPr id="286" name="直線コネクタ 285"/>
        <xdr:cNvCxnSpPr/>
      </xdr:nvCxnSpPr>
      <xdr:spPr>
        <a:xfrm>
          <a:off x="10388600" y="647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122229</xdr:rowOff>
    </xdr:from>
    <xdr:to>
      <xdr:col>15</xdr:col>
      <xdr:colOff>180975</xdr:colOff>
      <xdr:row>37</xdr:row>
      <xdr:rowOff>134638</xdr:rowOff>
    </xdr:to>
    <xdr:cxnSp macro="">
      <xdr:nvCxnSpPr>
        <xdr:cNvPr id="287" name="直線コネクタ 286"/>
        <xdr:cNvCxnSpPr/>
      </xdr:nvCxnSpPr>
      <xdr:spPr>
        <a:xfrm>
          <a:off x="9639300" y="6294429"/>
          <a:ext cx="838200" cy="1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66347</xdr:rowOff>
    </xdr:from>
    <xdr:ext cx="469744" cy="259045"/>
    <xdr:sp macro="" textlink="">
      <xdr:nvSpPr>
        <xdr:cNvPr id="288" name="労働費平均値テキスト"/>
        <xdr:cNvSpPr txBox="1"/>
      </xdr:nvSpPr>
      <xdr:spPr>
        <a:xfrm>
          <a:off x="10528300" y="65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87920</xdr:rowOff>
    </xdr:from>
    <xdr:to>
      <xdr:col>15</xdr:col>
      <xdr:colOff>231775</xdr:colOff>
      <xdr:row>39</xdr:row>
      <xdr:rowOff>18070</xdr:rowOff>
    </xdr:to>
    <xdr:sp macro="" textlink="">
      <xdr:nvSpPr>
        <xdr:cNvPr id="289" name="フローチャート : 判断 288"/>
        <xdr:cNvSpPr/>
      </xdr:nvSpPr>
      <xdr:spPr>
        <a:xfrm>
          <a:off x="10426700" y="66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95450</xdr:rowOff>
    </xdr:from>
    <xdr:to>
      <xdr:col>14</xdr:col>
      <xdr:colOff>28575</xdr:colOff>
      <xdr:row>36</xdr:row>
      <xdr:rowOff>122229</xdr:rowOff>
    </xdr:to>
    <xdr:cxnSp macro="">
      <xdr:nvCxnSpPr>
        <xdr:cNvPr id="290" name="直線コネクタ 289"/>
        <xdr:cNvCxnSpPr/>
      </xdr:nvCxnSpPr>
      <xdr:spPr>
        <a:xfrm>
          <a:off x="8750300" y="6267650"/>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46446</xdr:rowOff>
    </xdr:from>
    <xdr:to>
      <xdr:col>14</xdr:col>
      <xdr:colOff>79375</xdr:colOff>
      <xdr:row>38</xdr:row>
      <xdr:rowOff>148046</xdr:rowOff>
    </xdr:to>
    <xdr:sp macro="" textlink="">
      <xdr:nvSpPr>
        <xdr:cNvPr id="291" name="フローチャート : 判断 290"/>
        <xdr:cNvSpPr/>
      </xdr:nvSpPr>
      <xdr:spPr>
        <a:xfrm>
          <a:off x="9588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139173</xdr:rowOff>
    </xdr:from>
    <xdr:ext cx="469744" cy="259045"/>
    <xdr:sp macro="" textlink="">
      <xdr:nvSpPr>
        <xdr:cNvPr id="292" name="テキスト ボックス 291"/>
        <xdr:cNvSpPr txBox="1"/>
      </xdr:nvSpPr>
      <xdr:spPr>
        <a:xfrm>
          <a:off x="9391727" y="66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83040</xdr:rowOff>
    </xdr:from>
    <xdr:to>
      <xdr:col>12</xdr:col>
      <xdr:colOff>511175</xdr:colOff>
      <xdr:row>36</xdr:row>
      <xdr:rowOff>95450</xdr:rowOff>
    </xdr:to>
    <xdr:cxnSp macro="">
      <xdr:nvCxnSpPr>
        <xdr:cNvPr id="293" name="直線コネクタ 292"/>
        <xdr:cNvCxnSpPr/>
      </xdr:nvCxnSpPr>
      <xdr:spPr>
        <a:xfrm>
          <a:off x="7861300" y="5740890"/>
          <a:ext cx="889000" cy="5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149316</xdr:rowOff>
    </xdr:from>
    <xdr:to>
      <xdr:col>12</xdr:col>
      <xdr:colOff>561975</xdr:colOff>
      <xdr:row>37</xdr:row>
      <xdr:rowOff>79466</xdr:rowOff>
    </xdr:to>
    <xdr:sp macro="" textlink="">
      <xdr:nvSpPr>
        <xdr:cNvPr id="294" name="フローチャート : 判断 293"/>
        <xdr:cNvSpPr/>
      </xdr:nvSpPr>
      <xdr:spPr>
        <a:xfrm>
          <a:off x="8699500" y="63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70593</xdr:rowOff>
    </xdr:from>
    <xdr:ext cx="469744" cy="259045"/>
    <xdr:sp macro="" textlink="">
      <xdr:nvSpPr>
        <xdr:cNvPr id="295" name="テキスト ボックス 294"/>
        <xdr:cNvSpPr txBox="1"/>
      </xdr:nvSpPr>
      <xdr:spPr>
        <a:xfrm>
          <a:off x="8515427" y="64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164519</xdr:rowOff>
    </xdr:from>
    <xdr:to>
      <xdr:col>11</xdr:col>
      <xdr:colOff>307975</xdr:colOff>
      <xdr:row>33</xdr:row>
      <xdr:rowOff>83040</xdr:rowOff>
    </xdr:to>
    <xdr:cxnSp macro="">
      <xdr:nvCxnSpPr>
        <xdr:cNvPr id="296" name="直線コネクタ 295"/>
        <xdr:cNvCxnSpPr/>
      </xdr:nvCxnSpPr>
      <xdr:spPr>
        <a:xfrm>
          <a:off x="6972300" y="5308019"/>
          <a:ext cx="889000" cy="43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5624</xdr:rowOff>
    </xdr:from>
    <xdr:to>
      <xdr:col>11</xdr:col>
      <xdr:colOff>358775</xdr:colOff>
      <xdr:row>36</xdr:row>
      <xdr:rowOff>107224</xdr:rowOff>
    </xdr:to>
    <xdr:sp macro="" textlink="">
      <xdr:nvSpPr>
        <xdr:cNvPr id="297" name="フローチャート : 判断 296"/>
        <xdr:cNvSpPr/>
      </xdr:nvSpPr>
      <xdr:spPr>
        <a:xfrm>
          <a:off x="7810500" y="617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98351</xdr:rowOff>
    </xdr:from>
    <xdr:ext cx="469744" cy="259045"/>
    <xdr:sp macro="" textlink="">
      <xdr:nvSpPr>
        <xdr:cNvPr id="298" name="テキスト ボックス 297"/>
        <xdr:cNvSpPr txBox="1"/>
      </xdr:nvSpPr>
      <xdr:spPr>
        <a:xfrm>
          <a:off x="7626427"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18850</xdr:rowOff>
    </xdr:from>
    <xdr:to>
      <xdr:col>10</xdr:col>
      <xdr:colOff>155575</xdr:colOff>
      <xdr:row>32</xdr:row>
      <xdr:rowOff>120450</xdr:rowOff>
    </xdr:to>
    <xdr:sp macro="" textlink="">
      <xdr:nvSpPr>
        <xdr:cNvPr id="299" name="フローチャート : 判断 298"/>
        <xdr:cNvSpPr/>
      </xdr:nvSpPr>
      <xdr:spPr>
        <a:xfrm>
          <a:off x="6921500" y="55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111577</xdr:rowOff>
    </xdr:from>
    <xdr:ext cx="469744" cy="259045"/>
    <xdr:sp macro="" textlink="">
      <xdr:nvSpPr>
        <xdr:cNvPr id="300" name="テキスト ボックス 299"/>
        <xdr:cNvSpPr txBox="1"/>
      </xdr:nvSpPr>
      <xdr:spPr>
        <a:xfrm>
          <a:off x="6737427" y="55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83838</xdr:rowOff>
    </xdr:from>
    <xdr:to>
      <xdr:col>15</xdr:col>
      <xdr:colOff>231775</xdr:colOff>
      <xdr:row>38</xdr:row>
      <xdr:rowOff>13988</xdr:rowOff>
    </xdr:to>
    <xdr:sp macro="" textlink="">
      <xdr:nvSpPr>
        <xdr:cNvPr id="306" name="円/楕円 305"/>
        <xdr:cNvSpPr/>
      </xdr:nvSpPr>
      <xdr:spPr>
        <a:xfrm>
          <a:off x="10426700" y="64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36865</xdr:rowOff>
    </xdr:from>
    <xdr:ext cx="469744" cy="259045"/>
    <xdr:sp macro="" textlink="">
      <xdr:nvSpPr>
        <xdr:cNvPr id="307" name="労働費該当値テキスト"/>
        <xdr:cNvSpPr txBox="1"/>
      </xdr:nvSpPr>
      <xdr:spPr>
        <a:xfrm>
          <a:off x="10528300" y="63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71429</xdr:rowOff>
    </xdr:from>
    <xdr:to>
      <xdr:col>14</xdr:col>
      <xdr:colOff>79375</xdr:colOff>
      <xdr:row>37</xdr:row>
      <xdr:rowOff>1579</xdr:rowOff>
    </xdr:to>
    <xdr:sp macro="" textlink="">
      <xdr:nvSpPr>
        <xdr:cNvPr id="308" name="円/楕円 307"/>
        <xdr:cNvSpPr/>
      </xdr:nvSpPr>
      <xdr:spPr>
        <a:xfrm>
          <a:off x="9588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18106</xdr:rowOff>
    </xdr:from>
    <xdr:ext cx="469744" cy="259045"/>
    <xdr:sp macro="" textlink="">
      <xdr:nvSpPr>
        <xdr:cNvPr id="309" name="テキスト ボックス 308"/>
        <xdr:cNvSpPr txBox="1"/>
      </xdr:nvSpPr>
      <xdr:spPr>
        <a:xfrm>
          <a:off x="9391727" y="601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44650</xdr:rowOff>
    </xdr:from>
    <xdr:to>
      <xdr:col>12</xdr:col>
      <xdr:colOff>561975</xdr:colOff>
      <xdr:row>36</xdr:row>
      <xdr:rowOff>146250</xdr:rowOff>
    </xdr:to>
    <xdr:sp macro="" textlink="">
      <xdr:nvSpPr>
        <xdr:cNvPr id="310" name="円/楕円 309"/>
        <xdr:cNvSpPr/>
      </xdr:nvSpPr>
      <xdr:spPr>
        <a:xfrm>
          <a:off x="8699500" y="62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162777</xdr:rowOff>
    </xdr:from>
    <xdr:ext cx="469744" cy="259045"/>
    <xdr:sp macro="" textlink="">
      <xdr:nvSpPr>
        <xdr:cNvPr id="311" name="テキスト ボックス 310"/>
        <xdr:cNvSpPr txBox="1"/>
      </xdr:nvSpPr>
      <xdr:spPr>
        <a:xfrm>
          <a:off x="8515427" y="599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32240</xdr:rowOff>
    </xdr:from>
    <xdr:to>
      <xdr:col>11</xdr:col>
      <xdr:colOff>358775</xdr:colOff>
      <xdr:row>33</xdr:row>
      <xdr:rowOff>133840</xdr:rowOff>
    </xdr:to>
    <xdr:sp macro="" textlink="">
      <xdr:nvSpPr>
        <xdr:cNvPr id="312" name="円/楕円 311"/>
        <xdr:cNvSpPr/>
      </xdr:nvSpPr>
      <xdr:spPr>
        <a:xfrm>
          <a:off x="7810500" y="5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150367</xdr:rowOff>
    </xdr:from>
    <xdr:ext cx="469744" cy="259045"/>
    <xdr:sp macro="" textlink="">
      <xdr:nvSpPr>
        <xdr:cNvPr id="313" name="テキスト ボックス 312"/>
        <xdr:cNvSpPr txBox="1"/>
      </xdr:nvSpPr>
      <xdr:spPr>
        <a:xfrm>
          <a:off x="7626427" y="546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113719</xdr:rowOff>
    </xdr:from>
    <xdr:to>
      <xdr:col>10</xdr:col>
      <xdr:colOff>155575</xdr:colOff>
      <xdr:row>31</xdr:row>
      <xdr:rowOff>43869</xdr:rowOff>
    </xdr:to>
    <xdr:sp macro="" textlink="">
      <xdr:nvSpPr>
        <xdr:cNvPr id="314" name="円/楕円 313"/>
        <xdr:cNvSpPr/>
      </xdr:nvSpPr>
      <xdr:spPr>
        <a:xfrm>
          <a:off x="6921500" y="52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60396</xdr:rowOff>
    </xdr:from>
    <xdr:ext cx="534377" cy="259045"/>
    <xdr:sp macro="" textlink="">
      <xdr:nvSpPr>
        <xdr:cNvPr id="315" name="テキスト ボックス 314"/>
        <xdr:cNvSpPr txBox="1"/>
      </xdr:nvSpPr>
      <xdr:spPr>
        <a:xfrm>
          <a:off x="6705111" y="50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6" name="テキスト ボックス 32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46736</xdr:rowOff>
    </xdr:from>
    <xdr:to>
      <xdr:col>15</xdr:col>
      <xdr:colOff>180340</xdr:colOff>
      <xdr:row>59</xdr:row>
      <xdr:rowOff>33630</xdr:rowOff>
    </xdr:to>
    <xdr:cxnSp macro="">
      <xdr:nvCxnSpPr>
        <xdr:cNvPr id="336" name="直線コネクタ 335"/>
        <xdr:cNvCxnSpPr/>
      </xdr:nvCxnSpPr>
      <xdr:spPr>
        <a:xfrm flipV="1">
          <a:off x="10475595" y="8619236"/>
          <a:ext cx="1270" cy="15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37457</xdr:rowOff>
    </xdr:from>
    <xdr:ext cx="534377" cy="259045"/>
    <xdr:sp macro="" textlink="">
      <xdr:nvSpPr>
        <xdr:cNvPr id="337" name="農林水産業費最小値テキスト"/>
        <xdr:cNvSpPr txBox="1"/>
      </xdr:nvSpPr>
      <xdr:spPr>
        <a:xfrm>
          <a:off x="10528300" y="101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41,571</a:t>
          </a:r>
          <a:endParaRPr kumimoji="1" lang="ja-JP" altLang="en-US" sz="1000" b="1">
            <a:latin typeface="ＭＳ Ｐゴシック"/>
          </a:endParaRPr>
        </a:p>
      </xdr:txBody>
    </xdr:sp>
    <xdr:clientData/>
  </xdr:oneCellAnchor>
  <xdr:twoCellAnchor>
    <xdr:from>
      <xdr:col>15</xdr:col>
      <xdr:colOff>92075</xdr:colOff>
      <xdr:row>59</xdr:row>
      <xdr:rowOff>33630</xdr:rowOff>
    </xdr:from>
    <xdr:to>
      <xdr:col>15</xdr:col>
      <xdr:colOff>269875</xdr:colOff>
      <xdr:row>59</xdr:row>
      <xdr:rowOff>33630</xdr:rowOff>
    </xdr:to>
    <xdr:cxnSp macro="">
      <xdr:nvCxnSpPr>
        <xdr:cNvPr id="338" name="直線コネクタ 337"/>
        <xdr:cNvCxnSpPr/>
      </xdr:nvCxnSpPr>
      <xdr:spPr>
        <a:xfrm>
          <a:off x="10388600" y="1014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164863</xdr:rowOff>
    </xdr:from>
    <xdr:ext cx="534377" cy="259045"/>
    <xdr:sp macro="" textlink="">
      <xdr:nvSpPr>
        <xdr:cNvPr id="339" name="農林水産業費最大値テキスト"/>
        <xdr:cNvSpPr txBox="1"/>
      </xdr:nvSpPr>
      <xdr:spPr>
        <a:xfrm>
          <a:off x="10528300" y="83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15</xdr:col>
      <xdr:colOff>92075</xdr:colOff>
      <xdr:row>50</xdr:row>
      <xdr:rowOff>46736</xdr:rowOff>
    </xdr:from>
    <xdr:to>
      <xdr:col>15</xdr:col>
      <xdr:colOff>269875</xdr:colOff>
      <xdr:row>50</xdr:row>
      <xdr:rowOff>46736</xdr:rowOff>
    </xdr:to>
    <xdr:cxnSp macro="">
      <xdr:nvCxnSpPr>
        <xdr:cNvPr id="340" name="直線コネクタ 339"/>
        <xdr:cNvCxnSpPr/>
      </xdr:nvCxnSpPr>
      <xdr:spPr>
        <a:xfrm>
          <a:off x="10388600" y="861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154025</xdr:rowOff>
    </xdr:from>
    <xdr:to>
      <xdr:col>15</xdr:col>
      <xdr:colOff>180975</xdr:colOff>
      <xdr:row>59</xdr:row>
      <xdr:rowOff>33630</xdr:rowOff>
    </xdr:to>
    <xdr:cxnSp macro="">
      <xdr:nvCxnSpPr>
        <xdr:cNvPr id="341" name="直線コネクタ 340"/>
        <xdr:cNvCxnSpPr/>
      </xdr:nvCxnSpPr>
      <xdr:spPr>
        <a:xfrm>
          <a:off x="9639300" y="10098125"/>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153078</xdr:rowOff>
    </xdr:from>
    <xdr:ext cx="534377" cy="259045"/>
    <xdr:sp macro="" textlink="">
      <xdr:nvSpPr>
        <xdr:cNvPr id="342" name="農林水産業費平均値テキスト"/>
        <xdr:cNvSpPr txBox="1"/>
      </xdr:nvSpPr>
      <xdr:spPr>
        <a:xfrm>
          <a:off x="10528300" y="941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45,104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130201</xdr:rowOff>
    </xdr:from>
    <xdr:to>
      <xdr:col>15</xdr:col>
      <xdr:colOff>231775</xdr:colOff>
      <xdr:row>56</xdr:row>
      <xdr:rowOff>60351</xdr:rowOff>
    </xdr:to>
    <xdr:sp macro="" textlink="">
      <xdr:nvSpPr>
        <xdr:cNvPr id="343" name="フローチャート : 判断 342"/>
        <xdr:cNvSpPr/>
      </xdr:nvSpPr>
      <xdr:spPr>
        <a:xfrm>
          <a:off x="10426700" y="95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21133</xdr:rowOff>
    </xdr:from>
    <xdr:to>
      <xdr:col>14</xdr:col>
      <xdr:colOff>28575</xdr:colOff>
      <xdr:row>58</xdr:row>
      <xdr:rowOff>154025</xdr:rowOff>
    </xdr:to>
    <xdr:cxnSp macro="">
      <xdr:nvCxnSpPr>
        <xdr:cNvPr id="344" name="直線コネクタ 343"/>
        <xdr:cNvCxnSpPr/>
      </xdr:nvCxnSpPr>
      <xdr:spPr>
        <a:xfrm>
          <a:off x="8750300" y="9279433"/>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31293</xdr:rowOff>
    </xdr:from>
    <xdr:to>
      <xdr:col>14</xdr:col>
      <xdr:colOff>79375</xdr:colOff>
      <xdr:row>53</xdr:row>
      <xdr:rowOff>132893</xdr:rowOff>
    </xdr:to>
    <xdr:sp macro="" textlink="">
      <xdr:nvSpPr>
        <xdr:cNvPr id="345" name="フローチャート : 判断 344"/>
        <xdr:cNvSpPr/>
      </xdr:nvSpPr>
      <xdr:spPr>
        <a:xfrm>
          <a:off x="9588500" y="911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149420</xdr:rowOff>
    </xdr:from>
    <xdr:ext cx="534377" cy="259045"/>
    <xdr:sp macro="" textlink="">
      <xdr:nvSpPr>
        <xdr:cNvPr id="346" name="テキスト ボックス 345"/>
        <xdr:cNvSpPr txBox="1"/>
      </xdr:nvSpPr>
      <xdr:spPr>
        <a:xfrm>
          <a:off x="9359411" y="889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111658</xdr:rowOff>
    </xdr:from>
    <xdr:to>
      <xdr:col>12</xdr:col>
      <xdr:colOff>511175</xdr:colOff>
      <xdr:row>54</xdr:row>
      <xdr:rowOff>21133</xdr:rowOff>
    </xdr:to>
    <xdr:cxnSp macro="">
      <xdr:nvCxnSpPr>
        <xdr:cNvPr id="347" name="直線コネクタ 346"/>
        <xdr:cNvCxnSpPr/>
      </xdr:nvCxnSpPr>
      <xdr:spPr>
        <a:xfrm>
          <a:off x="7861300" y="8684158"/>
          <a:ext cx="889000" cy="5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93014</xdr:rowOff>
    </xdr:from>
    <xdr:to>
      <xdr:col>12</xdr:col>
      <xdr:colOff>561975</xdr:colOff>
      <xdr:row>52</xdr:row>
      <xdr:rowOff>23164</xdr:rowOff>
    </xdr:to>
    <xdr:sp macro="" textlink="">
      <xdr:nvSpPr>
        <xdr:cNvPr id="348" name="フローチャート : 判断 347"/>
        <xdr:cNvSpPr/>
      </xdr:nvSpPr>
      <xdr:spPr>
        <a:xfrm>
          <a:off x="8699500" y="88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39691</xdr:rowOff>
    </xdr:from>
    <xdr:ext cx="534377" cy="259045"/>
    <xdr:sp macro="" textlink="">
      <xdr:nvSpPr>
        <xdr:cNvPr id="349" name="テキスト ボックス 348"/>
        <xdr:cNvSpPr txBox="1"/>
      </xdr:nvSpPr>
      <xdr:spPr>
        <a:xfrm>
          <a:off x="8483111" y="86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111658</xdr:rowOff>
    </xdr:from>
    <xdr:to>
      <xdr:col>11</xdr:col>
      <xdr:colOff>307975</xdr:colOff>
      <xdr:row>55</xdr:row>
      <xdr:rowOff>34544</xdr:rowOff>
    </xdr:to>
    <xdr:cxnSp macro="">
      <xdr:nvCxnSpPr>
        <xdr:cNvPr id="350" name="直線コネクタ 349"/>
        <xdr:cNvCxnSpPr/>
      </xdr:nvCxnSpPr>
      <xdr:spPr>
        <a:xfrm flipV="1">
          <a:off x="6972300" y="8684158"/>
          <a:ext cx="889000" cy="7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81280</xdr:rowOff>
    </xdr:from>
    <xdr:to>
      <xdr:col>11</xdr:col>
      <xdr:colOff>358775</xdr:colOff>
      <xdr:row>53</xdr:row>
      <xdr:rowOff>11430</xdr:rowOff>
    </xdr:to>
    <xdr:sp macro="" textlink="">
      <xdr:nvSpPr>
        <xdr:cNvPr id="351" name="フローチャート : 判断 350"/>
        <xdr:cNvSpPr/>
      </xdr:nvSpPr>
      <xdr:spPr>
        <a:xfrm>
          <a:off x="7810500" y="899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2557</xdr:rowOff>
    </xdr:from>
    <xdr:ext cx="534377" cy="259045"/>
    <xdr:sp macro="" textlink="">
      <xdr:nvSpPr>
        <xdr:cNvPr id="352" name="テキスト ボックス 351"/>
        <xdr:cNvSpPr txBox="1"/>
      </xdr:nvSpPr>
      <xdr:spPr>
        <a:xfrm>
          <a:off x="7594111" y="908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168910</xdr:rowOff>
    </xdr:from>
    <xdr:to>
      <xdr:col>10</xdr:col>
      <xdr:colOff>155575</xdr:colOff>
      <xdr:row>58</xdr:row>
      <xdr:rowOff>99060</xdr:rowOff>
    </xdr:to>
    <xdr:sp macro="" textlink="">
      <xdr:nvSpPr>
        <xdr:cNvPr id="353" name="フローチャート : 判断 352"/>
        <xdr:cNvSpPr/>
      </xdr:nvSpPr>
      <xdr:spPr>
        <a:xfrm>
          <a:off x="6921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90187</xdr:rowOff>
    </xdr:from>
    <xdr:ext cx="534377" cy="259045"/>
    <xdr:sp macro="" textlink="">
      <xdr:nvSpPr>
        <xdr:cNvPr id="354" name="テキスト ボックス 353"/>
        <xdr:cNvSpPr txBox="1"/>
      </xdr:nvSpPr>
      <xdr:spPr>
        <a:xfrm>
          <a:off x="6705111" y="100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154280</xdr:rowOff>
    </xdr:from>
    <xdr:to>
      <xdr:col>15</xdr:col>
      <xdr:colOff>231775</xdr:colOff>
      <xdr:row>59</xdr:row>
      <xdr:rowOff>84430</xdr:rowOff>
    </xdr:to>
    <xdr:sp macro="" textlink="">
      <xdr:nvSpPr>
        <xdr:cNvPr id="360" name="円/楕円 359"/>
        <xdr:cNvSpPr/>
      </xdr:nvSpPr>
      <xdr:spPr>
        <a:xfrm>
          <a:off x="104267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69207</xdr:rowOff>
    </xdr:from>
    <xdr:ext cx="534377" cy="259045"/>
    <xdr:sp macro="" textlink="">
      <xdr:nvSpPr>
        <xdr:cNvPr id="361" name="農林水産業費該当値テキスト"/>
        <xdr:cNvSpPr txBox="1"/>
      </xdr:nvSpPr>
      <xdr:spPr>
        <a:xfrm>
          <a:off x="10528300" y="100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103225</xdr:rowOff>
    </xdr:from>
    <xdr:to>
      <xdr:col>14</xdr:col>
      <xdr:colOff>79375</xdr:colOff>
      <xdr:row>59</xdr:row>
      <xdr:rowOff>33375</xdr:rowOff>
    </xdr:to>
    <xdr:sp macro="" textlink="">
      <xdr:nvSpPr>
        <xdr:cNvPr id="362" name="円/楕円 361"/>
        <xdr:cNvSpPr/>
      </xdr:nvSpPr>
      <xdr:spPr>
        <a:xfrm>
          <a:off x="9588500" y="100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24502</xdr:rowOff>
    </xdr:from>
    <xdr:ext cx="534377" cy="259045"/>
    <xdr:sp macro="" textlink="">
      <xdr:nvSpPr>
        <xdr:cNvPr id="363" name="テキスト ボックス 362"/>
        <xdr:cNvSpPr txBox="1"/>
      </xdr:nvSpPr>
      <xdr:spPr>
        <a:xfrm>
          <a:off x="9359411" y="101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141783</xdr:rowOff>
    </xdr:from>
    <xdr:to>
      <xdr:col>12</xdr:col>
      <xdr:colOff>561975</xdr:colOff>
      <xdr:row>54</xdr:row>
      <xdr:rowOff>71933</xdr:rowOff>
    </xdr:to>
    <xdr:sp macro="" textlink="">
      <xdr:nvSpPr>
        <xdr:cNvPr id="364" name="円/楕円 363"/>
        <xdr:cNvSpPr/>
      </xdr:nvSpPr>
      <xdr:spPr>
        <a:xfrm>
          <a:off x="8699500" y="92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63060</xdr:rowOff>
    </xdr:from>
    <xdr:ext cx="534377" cy="259045"/>
    <xdr:sp macro="" textlink="">
      <xdr:nvSpPr>
        <xdr:cNvPr id="365" name="テキスト ボックス 364"/>
        <xdr:cNvSpPr txBox="1"/>
      </xdr:nvSpPr>
      <xdr:spPr>
        <a:xfrm>
          <a:off x="8483111" y="93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47,278</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60858</xdr:rowOff>
    </xdr:from>
    <xdr:to>
      <xdr:col>11</xdr:col>
      <xdr:colOff>358775</xdr:colOff>
      <xdr:row>50</xdr:row>
      <xdr:rowOff>162458</xdr:rowOff>
    </xdr:to>
    <xdr:sp macro="" textlink="">
      <xdr:nvSpPr>
        <xdr:cNvPr id="366" name="円/楕円 365"/>
        <xdr:cNvSpPr/>
      </xdr:nvSpPr>
      <xdr:spPr>
        <a:xfrm>
          <a:off x="7810500" y="86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7535</xdr:rowOff>
    </xdr:from>
    <xdr:ext cx="534377" cy="259045"/>
    <xdr:sp macro="" textlink="">
      <xdr:nvSpPr>
        <xdr:cNvPr id="367" name="テキスト ボックス 366"/>
        <xdr:cNvSpPr txBox="1"/>
      </xdr:nvSpPr>
      <xdr:spPr>
        <a:xfrm>
          <a:off x="7594111" y="84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155194</xdr:rowOff>
    </xdr:from>
    <xdr:to>
      <xdr:col>10</xdr:col>
      <xdr:colOff>155575</xdr:colOff>
      <xdr:row>55</xdr:row>
      <xdr:rowOff>85344</xdr:rowOff>
    </xdr:to>
    <xdr:sp macro="" textlink="">
      <xdr:nvSpPr>
        <xdr:cNvPr id="368" name="円/楕円 367"/>
        <xdr:cNvSpPr/>
      </xdr:nvSpPr>
      <xdr:spPr>
        <a:xfrm>
          <a:off x="6921500" y="94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101871</xdr:rowOff>
    </xdr:from>
    <xdr:ext cx="534377" cy="259045"/>
    <xdr:sp macro="" textlink="">
      <xdr:nvSpPr>
        <xdr:cNvPr id="369" name="テキスト ボックス 368"/>
        <xdr:cNvSpPr txBox="1"/>
      </xdr:nvSpPr>
      <xdr:spPr>
        <a:xfrm>
          <a:off x="6705111" y="91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62262</xdr:rowOff>
    </xdr:from>
    <xdr:to>
      <xdr:col>15</xdr:col>
      <xdr:colOff>180340</xdr:colOff>
      <xdr:row>77</xdr:row>
      <xdr:rowOff>113030</xdr:rowOff>
    </xdr:to>
    <xdr:cxnSp macro="">
      <xdr:nvCxnSpPr>
        <xdr:cNvPr id="391" name="直線コネクタ 390"/>
        <xdr:cNvCxnSpPr/>
      </xdr:nvCxnSpPr>
      <xdr:spPr>
        <a:xfrm flipV="1">
          <a:off x="10475595" y="12063762"/>
          <a:ext cx="1270" cy="125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116857</xdr:rowOff>
    </xdr:from>
    <xdr:ext cx="534377" cy="259045"/>
    <xdr:sp macro="" textlink="">
      <xdr:nvSpPr>
        <xdr:cNvPr id="392" name="商工費最小値テキスト"/>
        <xdr:cNvSpPr txBox="1"/>
      </xdr:nvSpPr>
      <xdr:spPr>
        <a:xfrm>
          <a:off x="10528300" y="13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14,400</a:t>
          </a:r>
          <a:endParaRPr kumimoji="1" lang="ja-JP" altLang="en-US" sz="1000" b="1">
            <a:latin typeface="ＭＳ Ｐゴシック"/>
          </a:endParaRPr>
        </a:p>
      </xdr:txBody>
    </xdr:sp>
    <xdr:clientData/>
  </xdr:oneCellAnchor>
  <xdr:twoCellAnchor>
    <xdr:from>
      <xdr:col>15</xdr:col>
      <xdr:colOff>92075</xdr:colOff>
      <xdr:row>77</xdr:row>
      <xdr:rowOff>113030</xdr:rowOff>
    </xdr:from>
    <xdr:to>
      <xdr:col>15</xdr:col>
      <xdr:colOff>269875</xdr:colOff>
      <xdr:row>77</xdr:row>
      <xdr:rowOff>113030</xdr:rowOff>
    </xdr:to>
    <xdr:cxnSp macro="">
      <xdr:nvCxnSpPr>
        <xdr:cNvPr id="393" name="直線コネクタ 392"/>
        <xdr:cNvCxnSpPr/>
      </xdr:nvCxnSpPr>
      <xdr:spPr>
        <a:xfrm>
          <a:off x="10388600" y="1331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8939</xdr:rowOff>
    </xdr:from>
    <xdr:ext cx="534377" cy="259045"/>
    <xdr:sp macro="" textlink="">
      <xdr:nvSpPr>
        <xdr:cNvPr id="394" name="商工費最大値テキスト"/>
        <xdr:cNvSpPr txBox="1"/>
      </xdr:nvSpPr>
      <xdr:spPr>
        <a:xfrm>
          <a:off x="10528300" y="1183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80,065</a:t>
          </a:r>
          <a:endParaRPr kumimoji="1" lang="ja-JP" altLang="en-US" sz="1000" b="1">
            <a:latin typeface="ＭＳ Ｐゴシック"/>
          </a:endParaRPr>
        </a:p>
      </xdr:txBody>
    </xdr:sp>
    <xdr:clientData/>
  </xdr:oneCellAnchor>
  <xdr:twoCellAnchor>
    <xdr:from>
      <xdr:col>15</xdr:col>
      <xdr:colOff>92075</xdr:colOff>
      <xdr:row>70</xdr:row>
      <xdr:rowOff>62262</xdr:rowOff>
    </xdr:from>
    <xdr:to>
      <xdr:col>15</xdr:col>
      <xdr:colOff>269875</xdr:colOff>
      <xdr:row>70</xdr:row>
      <xdr:rowOff>62262</xdr:rowOff>
    </xdr:to>
    <xdr:cxnSp macro="">
      <xdr:nvCxnSpPr>
        <xdr:cNvPr id="395" name="直線コネクタ 394"/>
        <xdr:cNvCxnSpPr/>
      </xdr:nvCxnSpPr>
      <xdr:spPr>
        <a:xfrm>
          <a:off x="10388600" y="1206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95847</xdr:rowOff>
    </xdr:from>
    <xdr:to>
      <xdr:col>15</xdr:col>
      <xdr:colOff>180975</xdr:colOff>
      <xdr:row>76</xdr:row>
      <xdr:rowOff>80854</xdr:rowOff>
    </xdr:to>
    <xdr:cxnSp macro="">
      <xdr:nvCxnSpPr>
        <xdr:cNvPr id="396" name="直線コネクタ 395"/>
        <xdr:cNvCxnSpPr/>
      </xdr:nvCxnSpPr>
      <xdr:spPr>
        <a:xfrm flipV="1">
          <a:off x="9639300" y="12954597"/>
          <a:ext cx="838200" cy="15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61447</xdr:rowOff>
    </xdr:from>
    <xdr:ext cx="534377" cy="259045"/>
    <xdr:sp macro="" textlink="">
      <xdr:nvSpPr>
        <xdr:cNvPr id="397" name="商工費平均値テキスト"/>
        <xdr:cNvSpPr txBox="1"/>
      </xdr:nvSpPr>
      <xdr:spPr>
        <a:xfrm>
          <a:off x="10528300" y="1257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42,642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38570</xdr:rowOff>
    </xdr:from>
    <xdr:to>
      <xdr:col>15</xdr:col>
      <xdr:colOff>231775</xdr:colOff>
      <xdr:row>74</xdr:row>
      <xdr:rowOff>140170</xdr:rowOff>
    </xdr:to>
    <xdr:sp macro="" textlink="">
      <xdr:nvSpPr>
        <xdr:cNvPr id="398" name="フローチャート : 判断 397"/>
        <xdr:cNvSpPr/>
      </xdr:nvSpPr>
      <xdr:spPr>
        <a:xfrm>
          <a:off x="10426700" y="127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80854</xdr:rowOff>
    </xdr:from>
    <xdr:to>
      <xdr:col>14</xdr:col>
      <xdr:colOff>28575</xdr:colOff>
      <xdr:row>76</xdr:row>
      <xdr:rowOff>145338</xdr:rowOff>
    </xdr:to>
    <xdr:cxnSp macro="">
      <xdr:nvCxnSpPr>
        <xdr:cNvPr id="399" name="直線コネクタ 398"/>
        <xdr:cNvCxnSpPr/>
      </xdr:nvCxnSpPr>
      <xdr:spPr>
        <a:xfrm flipV="1">
          <a:off x="8750300" y="13111054"/>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137744</xdr:rowOff>
    </xdr:from>
    <xdr:to>
      <xdr:col>14</xdr:col>
      <xdr:colOff>79375</xdr:colOff>
      <xdr:row>73</xdr:row>
      <xdr:rowOff>67894</xdr:rowOff>
    </xdr:to>
    <xdr:sp macro="" textlink="">
      <xdr:nvSpPr>
        <xdr:cNvPr id="400" name="フローチャート : 判断 399"/>
        <xdr:cNvSpPr/>
      </xdr:nvSpPr>
      <xdr:spPr>
        <a:xfrm>
          <a:off x="9588500" y="124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84421</xdr:rowOff>
    </xdr:from>
    <xdr:ext cx="534377" cy="259045"/>
    <xdr:sp macro="" textlink="">
      <xdr:nvSpPr>
        <xdr:cNvPr id="401" name="テキスト ボックス 400"/>
        <xdr:cNvSpPr txBox="1"/>
      </xdr:nvSpPr>
      <xdr:spPr>
        <a:xfrm>
          <a:off x="9359411" y="122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145338</xdr:rowOff>
    </xdr:from>
    <xdr:to>
      <xdr:col>12</xdr:col>
      <xdr:colOff>511175</xdr:colOff>
      <xdr:row>77</xdr:row>
      <xdr:rowOff>21056</xdr:rowOff>
    </xdr:to>
    <xdr:cxnSp macro="">
      <xdr:nvCxnSpPr>
        <xdr:cNvPr id="402" name="直線コネクタ 401"/>
        <xdr:cNvCxnSpPr/>
      </xdr:nvCxnSpPr>
      <xdr:spPr>
        <a:xfrm flipV="1">
          <a:off x="7861300" y="13175538"/>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10452</xdr:rowOff>
    </xdr:from>
    <xdr:to>
      <xdr:col>12</xdr:col>
      <xdr:colOff>561975</xdr:colOff>
      <xdr:row>73</xdr:row>
      <xdr:rowOff>112052</xdr:rowOff>
    </xdr:to>
    <xdr:sp macro="" textlink="">
      <xdr:nvSpPr>
        <xdr:cNvPr id="403" name="フローチャート : 判断 402"/>
        <xdr:cNvSpPr/>
      </xdr:nvSpPr>
      <xdr:spPr>
        <a:xfrm>
          <a:off x="8699500" y="1252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128579</xdr:rowOff>
    </xdr:from>
    <xdr:ext cx="534377" cy="259045"/>
    <xdr:sp macro="" textlink="">
      <xdr:nvSpPr>
        <xdr:cNvPr id="404" name="テキスト ボックス 403"/>
        <xdr:cNvSpPr txBox="1"/>
      </xdr:nvSpPr>
      <xdr:spPr>
        <a:xfrm>
          <a:off x="8483111" y="123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134404</xdr:rowOff>
    </xdr:from>
    <xdr:to>
      <xdr:col>11</xdr:col>
      <xdr:colOff>307975</xdr:colOff>
      <xdr:row>77</xdr:row>
      <xdr:rowOff>21056</xdr:rowOff>
    </xdr:to>
    <xdr:cxnSp macro="">
      <xdr:nvCxnSpPr>
        <xdr:cNvPr id="405" name="直線コネクタ 404"/>
        <xdr:cNvCxnSpPr/>
      </xdr:nvCxnSpPr>
      <xdr:spPr>
        <a:xfrm>
          <a:off x="6972300" y="13164604"/>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12243</xdr:rowOff>
    </xdr:from>
    <xdr:to>
      <xdr:col>11</xdr:col>
      <xdr:colOff>358775</xdr:colOff>
      <xdr:row>74</xdr:row>
      <xdr:rowOff>113843</xdr:rowOff>
    </xdr:to>
    <xdr:sp macro="" textlink="">
      <xdr:nvSpPr>
        <xdr:cNvPr id="406" name="フローチャート : 判断 405"/>
        <xdr:cNvSpPr/>
      </xdr:nvSpPr>
      <xdr:spPr>
        <a:xfrm>
          <a:off x="7810500" y="126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130370</xdr:rowOff>
    </xdr:from>
    <xdr:ext cx="534377" cy="259045"/>
    <xdr:sp macro="" textlink="">
      <xdr:nvSpPr>
        <xdr:cNvPr id="407" name="テキスト ボックス 406"/>
        <xdr:cNvSpPr txBox="1"/>
      </xdr:nvSpPr>
      <xdr:spPr>
        <a:xfrm>
          <a:off x="7594111" y="124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67278</xdr:rowOff>
    </xdr:from>
    <xdr:to>
      <xdr:col>10</xdr:col>
      <xdr:colOff>155575</xdr:colOff>
      <xdr:row>73</xdr:row>
      <xdr:rowOff>168878</xdr:rowOff>
    </xdr:to>
    <xdr:sp macro="" textlink="">
      <xdr:nvSpPr>
        <xdr:cNvPr id="408" name="フローチャート : 判断 407"/>
        <xdr:cNvSpPr/>
      </xdr:nvSpPr>
      <xdr:spPr>
        <a:xfrm>
          <a:off x="6921500" y="125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13955</xdr:rowOff>
    </xdr:from>
    <xdr:ext cx="534377" cy="259045"/>
    <xdr:sp macro="" textlink="">
      <xdr:nvSpPr>
        <xdr:cNvPr id="409" name="テキスト ボックス 408"/>
        <xdr:cNvSpPr txBox="1"/>
      </xdr:nvSpPr>
      <xdr:spPr>
        <a:xfrm>
          <a:off x="6705111" y="123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45047</xdr:rowOff>
    </xdr:from>
    <xdr:to>
      <xdr:col>15</xdr:col>
      <xdr:colOff>231775</xdr:colOff>
      <xdr:row>75</xdr:row>
      <xdr:rowOff>146647</xdr:rowOff>
    </xdr:to>
    <xdr:sp macro="" textlink="">
      <xdr:nvSpPr>
        <xdr:cNvPr id="415" name="円/楕円 414"/>
        <xdr:cNvSpPr/>
      </xdr:nvSpPr>
      <xdr:spPr>
        <a:xfrm>
          <a:off x="10426700" y="129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23474</xdr:rowOff>
    </xdr:from>
    <xdr:ext cx="534377" cy="259045"/>
    <xdr:sp macro="" textlink="">
      <xdr:nvSpPr>
        <xdr:cNvPr id="416" name="商工費該当値テキスト"/>
        <xdr:cNvSpPr txBox="1"/>
      </xdr:nvSpPr>
      <xdr:spPr>
        <a:xfrm>
          <a:off x="10528300" y="128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30054</xdr:rowOff>
    </xdr:from>
    <xdr:to>
      <xdr:col>14</xdr:col>
      <xdr:colOff>79375</xdr:colOff>
      <xdr:row>76</xdr:row>
      <xdr:rowOff>131654</xdr:rowOff>
    </xdr:to>
    <xdr:sp macro="" textlink="">
      <xdr:nvSpPr>
        <xdr:cNvPr id="417" name="円/楕円 416"/>
        <xdr:cNvSpPr/>
      </xdr:nvSpPr>
      <xdr:spPr>
        <a:xfrm>
          <a:off x="9588500" y="130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122781</xdr:rowOff>
    </xdr:from>
    <xdr:ext cx="534377" cy="259045"/>
    <xdr:sp macro="" textlink="">
      <xdr:nvSpPr>
        <xdr:cNvPr id="418" name="テキスト ボックス 417"/>
        <xdr:cNvSpPr txBox="1"/>
      </xdr:nvSpPr>
      <xdr:spPr>
        <a:xfrm>
          <a:off x="9359411" y="13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94538</xdr:rowOff>
    </xdr:from>
    <xdr:to>
      <xdr:col>12</xdr:col>
      <xdr:colOff>561975</xdr:colOff>
      <xdr:row>77</xdr:row>
      <xdr:rowOff>24688</xdr:rowOff>
    </xdr:to>
    <xdr:sp macro="" textlink="">
      <xdr:nvSpPr>
        <xdr:cNvPr id="419" name="円/楕円 418"/>
        <xdr:cNvSpPr/>
      </xdr:nvSpPr>
      <xdr:spPr>
        <a:xfrm>
          <a:off x="8699500" y="131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15815</xdr:rowOff>
    </xdr:from>
    <xdr:ext cx="534377" cy="259045"/>
    <xdr:sp macro="" textlink="">
      <xdr:nvSpPr>
        <xdr:cNvPr id="420" name="テキスト ボックス 419"/>
        <xdr:cNvSpPr txBox="1"/>
      </xdr:nvSpPr>
      <xdr:spPr>
        <a:xfrm>
          <a:off x="8483111" y="1321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141706</xdr:rowOff>
    </xdr:from>
    <xdr:to>
      <xdr:col>11</xdr:col>
      <xdr:colOff>358775</xdr:colOff>
      <xdr:row>77</xdr:row>
      <xdr:rowOff>71856</xdr:rowOff>
    </xdr:to>
    <xdr:sp macro="" textlink="">
      <xdr:nvSpPr>
        <xdr:cNvPr id="421" name="円/楕円 420"/>
        <xdr:cNvSpPr/>
      </xdr:nvSpPr>
      <xdr:spPr>
        <a:xfrm>
          <a:off x="7810500" y="13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62983</xdr:rowOff>
    </xdr:from>
    <xdr:ext cx="534377" cy="259045"/>
    <xdr:sp macro="" textlink="">
      <xdr:nvSpPr>
        <xdr:cNvPr id="422" name="テキスト ボックス 421"/>
        <xdr:cNvSpPr txBox="1"/>
      </xdr:nvSpPr>
      <xdr:spPr>
        <a:xfrm>
          <a:off x="7594111" y="132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83604</xdr:rowOff>
    </xdr:from>
    <xdr:to>
      <xdr:col>10</xdr:col>
      <xdr:colOff>155575</xdr:colOff>
      <xdr:row>77</xdr:row>
      <xdr:rowOff>13754</xdr:rowOff>
    </xdr:to>
    <xdr:sp macro="" textlink="">
      <xdr:nvSpPr>
        <xdr:cNvPr id="423" name="円/楕円 422"/>
        <xdr:cNvSpPr/>
      </xdr:nvSpPr>
      <xdr:spPr>
        <a:xfrm>
          <a:off x="6921500" y="131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4881</xdr:rowOff>
    </xdr:from>
    <xdr:ext cx="534377" cy="259045"/>
    <xdr:sp macro="" textlink="">
      <xdr:nvSpPr>
        <xdr:cNvPr id="424" name="テキスト ボックス 423"/>
        <xdr:cNvSpPr txBox="1"/>
      </xdr:nvSpPr>
      <xdr:spPr>
        <a:xfrm>
          <a:off x="6705111" y="132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3" name="テキスト ボックス 43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5" name="テキスト ボックス 43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63119</xdr:rowOff>
    </xdr:from>
    <xdr:to>
      <xdr:col>15</xdr:col>
      <xdr:colOff>180340</xdr:colOff>
      <xdr:row>93</xdr:row>
      <xdr:rowOff>166866</xdr:rowOff>
    </xdr:to>
    <xdr:cxnSp macro="">
      <xdr:nvCxnSpPr>
        <xdr:cNvPr id="447" name="直線コネクタ 446"/>
        <xdr:cNvCxnSpPr/>
      </xdr:nvCxnSpPr>
      <xdr:spPr>
        <a:xfrm flipV="1">
          <a:off x="10475595" y="15493619"/>
          <a:ext cx="1270" cy="61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170693</xdr:rowOff>
    </xdr:from>
    <xdr:ext cx="534377" cy="259045"/>
    <xdr:sp macro="" textlink="">
      <xdr:nvSpPr>
        <xdr:cNvPr id="448" name="土木費最小値テキスト"/>
        <xdr:cNvSpPr txBox="1"/>
      </xdr:nvSpPr>
      <xdr:spPr>
        <a:xfrm>
          <a:off x="10528300" y="161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93,787</a:t>
          </a:r>
          <a:endParaRPr kumimoji="1" lang="ja-JP" altLang="en-US" sz="1000" b="1">
            <a:latin typeface="ＭＳ Ｐゴシック"/>
          </a:endParaRPr>
        </a:p>
      </xdr:txBody>
    </xdr:sp>
    <xdr:clientData/>
  </xdr:oneCellAnchor>
  <xdr:twoCellAnchor>
    <xdr:from>
      <xdr:col>15</xdr:col>
      <xdr:colOff>92075</xdr:colOff>
      <xdr:row>93</xdr:row>
      <xdr:rowOff>166866</xdr:rowOff>
    </xdr:from>
    <xdr:to>
      <xdr:col>15</xdr:col>
      <xdr:colOff>269875</xdr:colOff>
      <xdr:row>93</xdr:row>
      <xdr:rowOff>166866</xdr:rowOff>
    </xdr:to>
    <xdr:cxnSp macro="">
      <xdr:nvCxnSpPr>
        <xdr:cNvPr id="449" name="直線コネクタ 448"/>
        <xdr:cNvCxnSpPr/>
      </xdr:nvCxnSpPr>
      <xdr:spPr>
        <a:xfrm>
          <a:off x="10388600" y="1611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9796</xdr:rowOff>
    </xdr:from>
    <xdr:ext cx="599010" cy="259045"/>
    <xdr:sp macro="" textlink="">
      <xdr:nvSpPr>
        <xdr:cNvPr id="450" name="土木費最大値テキスト"/>
        <xdr:cNvSpPr txBox="1"/>
      </xdr:nvSpPr>
      <xdr:spPr>
        <a:xfrm>
          <a:off x="10528300" y="1526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110,010</a:t>
          </a:r>
          <a:endParaRPr kumimoji="1" lang="ja-JP" altLang="en-US" sz="1000" b="1">
            <a:latin typeface="ＭＳ Ｐゴシック"/>
          </a:endParaRPr>
        </a:p>
      </xdr:txBody>
    </xdr:sp>
    <xdr:clientData/>
  </xdr:oneCellAnchor>
  <xdr:twoCellAnchor>
    <xdr:from>
      <xdr:col>15</xdr:col>
      <xdr:colOff>92075</xdr:colOff>
      <xdr:row>90</xdr:row>
      <xdr:rowOff>63119</xdr:rowOff>
    </xdr:from>
    <xdr:to>
      <xdr:col>15</xdr:col>
      <xdr:colOff>269875</xdr:colOff>
      <xdr:row>90</xdr:row>
      <xdr:rowOff>63119</xdr:rowOff>
    </xdr:to>
    <xdr:cxnSp macro="">
      <xdr:nvCxnSpPr>
        <xdr:cNvPr id="451" name="直線コネクタ 450"/>
        <xdr:cNvCxnSpPr/>
      </xdr:nvCxnSpPr>
      <xdr:spPr>
        <a:xfrm>
          <a:off x="10388600" y="1549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166866</xdr:rowOff>
    </xdr:from>
    <xdr:to>
      <xdr:col>15</xdr:col>
      <xdr:colOff>180975</xdr:colOff>
      <xdr:row>94</xdr:row>
      <xdr:rowOff>130060</xdr:rowOff>
    </xdr:to>
    <xdr:cxnSp macro="">
      <xdr:nvCxnSpPr>
        <xdr:cNvPr id="452" name="直線コネクタ 451"/>
        <xdr:cNvCxnSpPr/>
      </xdr:nvCxnSpPr>
      <xdr:spPr>
        <a:xfrm flipV="1">
          <a:off x="9639300" y="16111716"/>
          <a:ext cx="838200" cy="1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155669</xdr:rowOff>
    </xdr:from>
    <xdr:ext cx="599010" cy="259045"/>
    <xdr:sp macro="" textlink="">
      <xdr:nvSpPr>
        <xdr:cNvPr id="453" name="土木費平均値テキスト"/>
        <xdr:cNvSpPr txBox="1"/>
      </xdr:nvSpPr>
      <xdr:spPr>
        <a:xfrm>
          <a:off x="10528300" y="15586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102,348</a:t>
          </a:r>
          <a:endParaRPr kumimoji="1" lang="ja-JP" altLang="en-US" sz="1000" b="1">
            <a:solidFill>
              <a:srgbClr val="000080"/>
            </a:solidFill>
            <a:latin typeface="ＭＳ Ｐゴシック"/>
          </a:endParaRPr>
        </a:p>
      </xdr:txBody>
    </xdr:sp>
    <xdr:clientData/>
  </xdr:oneCellAnchor>
  <xdr:twoCellAnchor>
    <xdr:from>
      <xdr:col>15</xdr:col>
      <xdr:colOff>130175</xdr:colOff>
      <xdr:row>91</xdr:row>
      <xdr:rowOff>132792</xdr:rowOff>
    </xdr:from>
    <xdr:to>
      <xdr:col>15</xdr:col>
      <xdr:colOff>231775</xdr:colOff>
      <xdr:row>92</xdr:row>
      <xdr:rowOff>62942</xdr:rowOff>
    </xdr:to>
    <xdr:sp macro="" textlink="">
      <xdr:nvSpPr>
        <xdr:cNvPr id="454" name="フローチャート : 判断 453"/>
        <xdr:cNvSpPr/>
      </xdr:nvSpPr>
      <xdr:spPr>
        <a:xfrm>
          <a:off x="10426700" y="157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147968</xdr:rowOff>
    </xdr:from>
    <xdr:to>
      <xdr:col>14</xdr:col>
      <xdr:colOff>28575</xdr:colOff>
      <xdr:row>94</xdr:row>
      <xdr:rowOff>130060</xdr:rowOff>
    </xdr:to>
    <xdr:cxnSp macro="">
      <xdr:nvCxnSpPr>
        <xdr:cNvPr id="455" name="直線コネクタ 454"/>
        <xdr:cNvCxnSpPr/>
      </xdr:nvCxnSpPr>
      <xdr:spPr>
        <a:xfrm>
          <a:off x="8750300" y="16092818"/>
          <a:ext cx="889000" cy="1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130772</xdr:rowOff>
    </xdr:from>
    <xdr:to>
      <xdr:col>14</xdr:col>
      <xdr:colOff>79375</xdr:colOff>
      <xdr:row>96</xdr:row>
      <xdr:rowOff>60922</xdr:rowOff>
    </xdr:to>
    <xdr:sp macro="" textlink="">
      <xdr:nvSpPr>
        <xdr:cNvPr id="456" name="フローチャート : 判断 455"/>
        <xdr:cNvSpPr/>
      </xdr:nvSpPr>
      <xdr:spPr>
        <a:xfrm>
          <a:off x="9588500" y="164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52049</xdr:rowOff>
    </xdr:from>
    <xdr:ext cx="534377" cy="259045"/>
    <xdr:sp macro="" textlink="">
      <xdr:nvSpPr>
        <xdr:cNvPr id="457" name="テキスト ボックス 456"/>
        <xdr:cNvSpPr txBox="1"/>
      </xdr:nvSpPr>
      <xdr:spPr>
        <a:xfrm>
          <a:off x="9359411" y="165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82245</xdr:rowOff>
    </xdr:from>
    <xdr:to>
      <xdr:col>12</xdr:col>
      <xdr:colOff>511175</xdr:colOff>
      <xdr:row>93</xdr:row>
      <xdr:rowOff>147968</xdr:rowOff>
    </xdr:to>
    <xdr:cxnSp macro="">
      <xdr:nvCxnSpPr>
        <xdr:cNvPr id="458" name="直線コネクタ 457"/>
        <xdr:cNvCxnSpPr/>
      </xdr:nvCxnSpPr>
      <xdr:spPr>
        <a:xfrm>
          <a:off x="7861300" y="15855645"/>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126048</xdr:rowOff>
    </xdr:from>
    <xdr:to>
      <xdr:col>12</xdr:col>
      <xdr:colOff>561975</xdr:colOff>
      <xdr:row>97</xdr:row>
      <xdr:rowOff>56198</xdr:rowOff>
    </xdr:to>
    <xdr:sp macro="" textlink="">
      <xdr:nvSpPr>
        <xdr:cNvPr id="459" name="フローチャート : 判断 458"/>
        <xdr:cNvSpPr/>
      </xdr:nvSpPr>
      <xdr:spPr>
        <a:xfrm>
          <a:off x="8699500" y="1658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47325</xdr:rowOff>
    </xdr:from>
    <xdr:ext cx="534377" cy="259045"/>
    <xdr:sp macro="" textlink="">
      <xdr:nvSpPr>
        <xdr:cNvPr id="460" name="テキスト ボックス 459"/>
        <xdr:cNvSpPr txBox="1"/>
      </xdr:nvSpPr>
      <xdr:spPr>
        <a:xfrm>
          <a:off x="8483111" y="166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82245</xdr:rowOff>
    </xdr:from>
    <xdr:to>
      <xdr:col>11</xdr:col>
      <xdr:colOff>307975</xdr:colOff>
      <xdr:row>97</xdr:row>
      <xdr:rowOff>5093</xdr:rowOff>
    </xdr:to>
    <xdr:cxnSp macro="">
      <xdr:nvCxnSpPr>
        <xdr:cNvPr id="461" name="直線コネクタ 460"/>
        <xdr:cNvCxnSpPr/>
      </xdr:nvCxnSpPr>
      <xdr:spPr>
        <a:xfrm flipV="1">
          <a:off x="6972300" y="15855645"/>
          <a:ext cx="889000" cy="78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144945</xdr:rowOff>
    </xdr:from>
    <xdr:to>
      <xdr:col>11</xdr:col>
      <xdr:colOff>358775</xdr:colOff>
      <xdr:row>98</xdr:row>
      <xdr:rowOff>75095</xdr:rowOff>
    </xdr:to>
    <xdr:sp macro="" textlink="">
      <xdr:nvSpPr>
        <xdr:cNvPr id="462" name="フローチャート : 判断 461"/>
        <xdr:cNvSpPr/>
      </xdr:nvSpPr>
      <xdr:spPr>
        <a:xfrm>
          <a:off x="7810500" y="1677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66222</xdr:rowOff>
    </xdr:from>
    <xdr:ext cx="534377" cy="259045"/>
    <xdr:sp macro="" textlink="">
      <xdr:nvSpPr>
        <xdr:cNvPr id="463" name="テキスト ボックス 462"/>
        <xdr:cNvSpPr txBox="1"/>
      </xdr:nvSpPr>
      <xdr:spPr>
        <a:xfrm>
          <a:off x="7594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99</xdr:row>
      <xdr:rowOff>67069</xdr:rowOff>
    </xdr:from>
    <xdr:to>
      <xdr:col>10</xdr:col>
      <xdr:colOff>155575</xdr:colOff>
      <xdr:row>99</xdr:row>
      <xdr:rowOff>168669</xdr:rowOff>
    </xdr:to>
    <xdr:sp macro="" textlink="">
      <xdr:nvSpPr>
        <xdr:cNvPr id="464" name="フローチャート : 判断 463"/>
        <xdr:cNvSpPr/>
      </xdr:nvSpPr>
      <xdr:spPr>
        <a:xfrm>
          <a:off x="6921500" y="1704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159796</xdr:rowOff>
    </xdr:from>
    <xdr:ext cx="534377" cy="259045"/>
    <xdr:sp macro="" textlink="">
      <xdr:nvSpPr>
        <xdr:cNvPr id="465" name="テキスト ボックス 464"/>
        <xdr:cNvSpPr txBox="1"/>
      </xdr:nvSpPr>
      <xdr:spPr>
        <a:xfrm>
          <a:off x="6705111" y="171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116066</xdr:rowOff>
    </xdr:from>
    <xdr:to>
      <xdr:col>15</xdr:col>
      <xdr:colOff>231775</xdr:colOff>
      <xdr:row>94</xdr:row>
      <xdr:rowOff>46216</xdr:rowOff>
    </xdr:to>
    <xdr:sp macro="" textlink="">
      <xdr:nvSpPr>
        <xdr:cNvPr id="471" name="円/楕円 470"/>
        <xdr:cNvSpPr/>
      </xdr:nvSpPr>
      <xdr:spPr>
        <a:xfrm>
          <a:off x="10426700" y="160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30993</xdr:rowOff>
    </xdr:from>
    <xdr:ext cx="534377" cy="259045"/>
    <xdr:sp macro="" textlink="">
      <xdr:nvSpPr>
        <xdr:cNvPr id="472" name="土木費該当値テキスト"/>
        <xdr:cNvSpPr txBox="1"/>
      </xdr:nvSpPr>
      <xdr:spPr>
        <a:xfrm>
          <a:off x="10528300" y="159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93,787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79260</xdr:rowOff>
    </xdr:from>
    <xdr:to>
      <xdr:col>14</xdr:col>
      <xdr:colOff>79375</xdr:colOff>
      <xdr:row>95</xdr:row>
      <xdr:rowOff>9410</xdr:rowOff>
    </xdr:to>
    <xdr:sp macro="" textlink="">
      <xdr:nvSpPr>
        <xdr:cNvPr id="473" name="円/楕円 472"/>
        <xdr:cNvSpPr/>
      </xdr:nvSpPr>
      <xdr:spPr>
        <a:xfrm>
          <a:off x="9588500" y="16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25937</xdr:rowOff>
    </xdr:from>
    <xdr:ext cx="534377" cy="259045"/>
    <xdr:sp macro="" textlink="">
      <xdr:nvSpPr>
        <xdr:cNvPr id="474" name="テキスト ボックス 473"/>
        <xdr:cNvSpPr txBox="1"/>
      </xdr:nvSpPr>
      <xdr:spPr>
        <a:xfrm>
          <a:off x="9359411" y="159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97168</xdr:rowOff>
    </xdr:from>
    <xdr:to>
      <xdr:col>12</xdr:col>
      <xdr:colOff>561975</xdr:colOff>
      <xdr:row>94</xdr:row>
      <xdr:rowOff>27318</xdr:rowOff>
    </xdr:to>
    <xdr:sp macro="" textlink="">
      <xdr:nvSpPr>
        <xdr:cNvPr id="475" name="円/楕円 474"/>
        <xdr:cNvSpPr/>
      </xdr:nvSpPr>
      <xdr:spPr>
        <a:xfrm>
          <a:off x="8699500" y="160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43845</xdr:rowOff>
    </xdr:from>
    <xdr:ext cx="534377" cy="259045"/>
    <xdr:sp macro="" textlink="">
      <xdr:nvSpPr>
        <xdr:cNvPr id="476" name="テキスト ボックス 475"/>
        <xdr:cNvSpPr txBox="1"/>
      </xdr:nvSpPr>
      <xdr:spPr>
        <a:xfrm>
          <a:off x="8483111" y="158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94,283</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31445</xdr:rowOff>
    </xdr:from>
    <xdr:to>
      <xdr:col>11</xdr:col>
      <xdr:colOff>358775</xdr:colOff>
      <xdr:row>92</xdr:row>
      <xdr:rowOff>133045</xdr:rowOff>
    </xdr:to>
    <xdr:sp macro="" textlink="">
      <xdr:nvSpPr>
        <xdr:cNvPr id="477" name="円/楕円 476"/>
        <xdr:cNvSpPr/>
      </xdr:nvSpPr>
      <xdr:spPr>
        <a:xfrm>
          <a:off x="7810500" y="158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149572</xdr:rowOff>
    </xdr:from>
    <xdr:ext cx="599010" cy="259045"/>
    <xdr:sp macro="" textlink="">
      <xdr:nvSpPr>
        <xdr:cNvPr id="478" name="テキスト ボックス 477"/>
        <xdr:cNvSpPr txBox="1"/>
      </xdr:nvSpPr>
      <xdr:spPr>
        <a:xfrm>
          <a:off x="7561794" y="1558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100,508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125743</xdr:rowOff>
    </xdr:from>
    <xdr:to>
      <xdr:col>10</xdr:col>
      <xdr:colOff>155575</xdr:colOff>
      <xdr:row>97</xdr:row>
      <xdr:rowOff>55893</xdr:rowOff>
    </xdr:to>
    <xdr:sp macro="" textlink="">
      <xdr:nvSpPr>
        <xdr:cNvPr id="479" name="円/楕円 478"/>
        <xdr:cNvSpPr/>
      </xdr:nvSpPr>
      <xdr:spPr>
        <a:xfrm>
          <a:off x="6921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72420</xdr:rowOff>
    </xdr:from>
    <xdr:ext cx="534377" cy="259045"/>
    <xdr:sp macro="" textlink="">
      <xdr:nvSpPr>
        <xdr:cNvPr id="480" name="テキスト ボックス 479"/>
        <xdr:cNvSpPr txBox="1"/>
      </xdr:nvSpPr>
      <xdr:spPr>
        <a:xfrm>
          <a:off x="6705111" y="163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1" name="テキスト ボックス 49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64491</xdr:rowOff>
    </xdr:from>
    <xdr:to>
      <xdr:col>23</xdr:col>
      <xdr:colOff>516889</xdr:colOff>
      <xdr:row>33</xdr:row>
      <xdr:rowOff>19228</xdr:rowOff>
    </xdr:to>
    <xdr:cxnSp macro="">
      <xdr:nvCxnSpPr>
        <xdr:cNvPr id="501" name="直線コネクタ 500"/>
        <xdr:cNvCxnSpPr/>
      </xdr:nvCxnSpPr>
      <xdr:spPr>
        <a:xfrm flipV="1">
          <a:off x="16317595" y="5379441"/>
          <a:ext cx="1269" cy="297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23055</xdr:rowOff>
    </xdr:from>
    <xdr:ext cx="534377" cy="259045"/>
    <xdr:sp macro="" textlink="">
      <xdr:nvSpPr>
        <xdr:cNvPr id="502" name="警察費最小値テキスト"/>
        <xdr:cNvSpPr txBox="1"/>
      </xdr:nvSpPr>
      <xdr:spPr>
        <a:xfrm>
          <a:off x="16370300" y="56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28,277</a:t>
          </a:r>
          <a:endParaRPr kumimoji="1" lang="ja-JP" altLang="en-US" sz="1000" b="1">
            <a:latin typeface="ＭＳ Ｐゴシック"/>
          </a:endParaRPr>
        </a:p>
      </xdr:txBody>
    </xdr:sp>
    <xdr:clientData/>
  </xdr:oneCellAnchor>
  <xdr:twoCellAnchor>
    <xdr:from>
      <xdr:col>23</xdr:col>
      <xdr:colOff>428625</xdr:colOff>
      <xdr:row>33</xdr:row>
      <xdr:rowOff>19228</xdr:rowOff>
    </xdr:from>
    <xdr:to>
      <xdr:col>23</xdr:col>
      <xdr:colOff>606425</xdr:colOff>
      <xdr:row>33</xdr:row>
      <xdr:rowOff>19228</xdr:rowOff>
    </xdr:to>
    <xdr:cxnSp macro="">
      <xdr:nvCxnSpPr>
        <xdr:cNvPr id="503" name="直線コネクタ 502"/>
        <xdr:cNvCxnSpPr/>
      </xdr:nvCxnSpPr>
      <xdr:spPr>
        <a:xfrm>
          <a:off x="16230600" y="567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11168</xdr:rowOff>
    </xdr:from>
    <xdr:ext cx="534377" cy="259045"/>
    <xdr:sp macro="" textlink="">
      <xdr:nvSpPr>
        <xdr:cNvPr id="504" name="警察費最大値テキスト"/>
        <xdr:cNvSpPr txBox="1"/>
      </xdr:nvSpPr>
      <xdr:spPr>
        <a:xfrm>
          <a:off x="16370300" y="51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29,579</a:t>
          </a:r>
          <a:endParaRPr kumimoji="1" lang="ja-JP" altLang="en-US" sz="1000" b="1">
            <a:latin typeface="ＭＳ Ｐゴシック"/>
          </a:endParaRPr>
        </a:p>
      </xdr:txBody>
    </xdr:sp>
    <xdr:clientData/>
  </xdr:oneCellAnchor>
  <xdr:twoCellAnchor>
    <xdr:from>
      <xdr:col>23</xdr:col>
      <xdr:colOff>428625</xdr:colOff>
      <xdr:row>31</xdr:row>
      <xdr:rowOff>64491</xdr:rowOff>
    </xdr:from>
    <xdr:to>
      <xdr:col>23</xdr:col>
      <xdr:colOff>606425</xdr:colOff>
      <xdr:row>31</xdr:row>
      <xdr:rowOff>64491</xdr:rowOff>
    </xdr:to>
    <xdr:cxnSp macro="">
      <xdr:nvCxnSpPr>
        <xdr:cNvPr id="505" name="直線コネクタ 504"/>
        <xdr:cNvCxnSpPr/>
      </xdr:nvCxnSpPr>
      <xdr:spPr>
        <a:xfrm>
          <a:off x="16230600" y="537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19228</xdr:rowOff>
    </xdr:from>
    <xdr:to>
      <xdr:col>23</xdr:col>
      <xdr:colOff>517525</xdr:colOff>
      <xdr:row>34</xdr:row>
      <xdr:rowOff>4140</xdr:rowOff>
    </xdr:to>
    <xdr:cxnSp macro="">
      <xdr:nvCxnSpPr>
        <xdr:cNvPr id="506" name="直線コネクタ 505"/>
        <xdr:cNvCxnSpPr/>
      </xdr:nvCxnSpPr>
      <xdr:spPr>
        <a:xfrm flipV="1">
          <a:off x="15481300" y="5677078"/>
          <a:ext cx="8382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7764</xdr:rowOff>
    </xdr:from>
    <xdr:ext cx="534377" cy="259045"/>
    <xdr:sp macro="" textlink="">
      <xdr:nvSpPr>
        <xdr:cNvPr id="507" name="警察費平均値テキスト"/>
        <xdr:cNvSpPr txBox="1"/>
      </xdr:nvSpPr>
      <xdr:spPr>
        <a:xfrm>
          <a:off x="16370300" y="532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28,955</a:t>
          </a:r>
          <a:endParaRPr kumimoji="1" lang="ja-JP" altLang="en-US" sz="1000" b="1">
            <a:solidFill>
              <a:srgbClr val="000080"/>
            </a:solidFill>
            <a:latin typeface="ＭＳ Ｐゴシック"/>
          </a:endParaRPr>
        </a:p>
      </xdr:txBody>
    </xdr:sp>
    <xdr:clientData/>
  </xdr:oneCellAnchor>
  <xdr:twoCellAnchor>
    <xdr:from>
      <xdr:col>23</xdr:col>
      <xdr:colOff>466725</xdr:colOff>
      <xdr:row>31</xdr:row>
      <xdr:rowOff>156337</xdr:rowOff>
    </xdr:from>
    <xdr:to>
      <xdr:col>23</xdr:col>
      <xdr:colOff>568325</xdr:colOff>
      <xdr:row>32</xdr:row>
      <xdr:rowOff>86487</xdr:rowOff>
    </xdr:to>
    <xdr:sp macro="" textlink="">
      <xdr:nvSpPr>
        <xdr:cNvPr id="508" name="フローチャート : 判断 507"/>
        <xdr:cNvSpPr/>
      </xdr:nvSpPr>
      <xdr:spPr>
        <a:xfrm>
          <a:off x="16268700" y="547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4140</xdr:rowOff>
    </xdr:from>
    <xdr:to>
      <xdr:col>22</xdr:col>
      <xdr:colOff>365125</xdr:colOff>
      <xdr:row>34</xdr:row>
      <xdr:rowOff>107924</xdr:rowOff>
    </xdr:to>
    <xdr:cxnSp macro="">
      <xdr:nvCxnSpPr>
        <xdr:cNvPr id="509" name="直線コネクタ 508"/>
        <xdr:cNvCxnSpPr/>
      </xdr:nvCxnSpPr>
      <xdr:spPr>
        <a:xfrm flipV="1">
          <a:off x="14592300" y="5833440"/>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32</xdr:row>
      <xdr:rowOff>115418</xdr:rowOff>
    </xdr:from>
    <xdr:to>
      <xdr:col>22</xdr:col>
      <xdr:colOff>415925</xdr:colOff>
      <xdr:row>33</xdr:row>
      <xdr:rowOff>45568</xdr:rowOff>
    </xdr:to>
    <xdr:sp macro="" textlink="">
      <xdr:nvSpPr>
        <xdr:cNvPr id="510" name="フローチャート : 判断 509"/>
        <xdr:cNvSpPr/>
      </xdr:nvSpPr>
      <xdr:spPr>
        <a:xfrm>
          <a:off x="15430500" y="560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31</xdr:row>
      <xdr:rowOff>62095</xdr:rowOff>
    </xdr:from>
    <xdr:ext cx="534377" cy="259045"/>
    <xdr:sp macro="" textlink="">
      <xdr:nvSpPr>
        <xdr:cNvPr id="511" name="テキスト ボックス 510"/>
        <xdr:cNvSpPr txBox="1"/>
      </xdr:nvSpPr>
      <xdr:spPr>
        <a:xfrm>
          <a:off x="15201411" y="53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81407</xdr:rowOff>
    </xdr:from>
    <xdr:to>
      <xdr:col>21</xdr:col>
      <xdr:colOff>161925</xdr:colOff>
      <xdr:row>34</xdr:row>
      <xdr:rowOff>107924</xdr:rowOff>
    </xdr:to>
    <xdr:cxnSp macro="">
      <xdr:nvCxnSpPr>
        <xdr:cNvPr id="512" name="直線コネクタ 511"/>
        <xdr:cNvCxnSpPr/>
      </xdr:nvCxnSpPr>
      <xdr:spPr>
        <a:xfrm>
          <a:off x="13703300" y="5910707"/>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53010</xdr:rowOff>
    </xdr:from>
    <xdr:to>
      <xdr:col>21</xdr:col>
      <xdr:colOff>212725</xdr:colOff>
      <xdr:row>36</xdr:row>
      <xdr:rowOff>154610</xdr:rowOff>
    </xdr:to>
    <xdr:sp macro="" textlink="">
      <xdr:nvSpPr>
        <xdr:cNvPr id="513" name="フローチャート : 判断 512"/>
        <xdr:cNvSpPr/>
      </xdr:nvSpPr>
      <xdr:spPr>
        <a:xfrm>
          <a:off x="14541500" y="62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145737</xdr:rowOff>
    </xdr:from>
    <xdr:ext cx="534377" cy="259045"/>
    <xdr:sp macro="" textlink="">
      <xdr:nvSpPr>
        <xdr:cNvPr id="514" name="テキスト ボックス 513"/>
        <xdr:cNvSpPr txBox="1"/>
      </xdr:nvSpPr>
      <xdr:spPr>
        <a:xfrm>
          <a:off x="14325111" y="63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81407</xdr:rowOff>
    </xdr:from>
    <xdr:to>
      <xdr:col>19</xdr:col>
      <xdr:colOff>644525</xdr:colOff>
      <xdr:row>35</xdr:row>
      <xdr:rowOff>125984</xdr:rowOff>
    </xdr:to>
    <xdr:cxnSp macro="">
      <xdr:nvCxnSpPr>
        <xdr:cNvPr id="515" name="直線コネクタ 514"/>
        <xdr:cNvCxnSpPr/>
      </xdr:nvCxnSpPr>
      <xdr:spPr>
        <a:xfrm flipV="1">
          <a:off x="12814300" y="5910707"/>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3175</xdr:rowOff>
    </xdr:from>
    <xdr:to>
      <xdr:col>20</xdr:col>
      <xdr:colOff>9525</xdr:colOff>
      <xdr:row>38</xdr:row>
      <xdr:rowOff>104775</xdr:rowOff>
    </xdr:to>
    <xdr:sp macro="" textlink="">
      <xdr:nvSpPr>
        <xdr:cNvPr id="516" name="フローチャート : 判断 515"/>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95902</xdr:rowOff>
    </xdr:from>
    <xdr:ext cx="534377" cy="259045"/>
    <xdr:sp macro="" textlink="">
      <xdr:nvSpPr>
        <xdr:cNvPr id="517" name="テキスト ボックス 516"/>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9347</xdr:rowOff>
    </xdr:from>
    <xdr:to>
      <xdr:col>18</xdr:col>
      <xdr:colOff>492125</xdr:colOff>
      <xdr:row>38</xdr:row>
      <xdr:rowOff>110947</xdr:rowOff>
    </xdr:to>
    <xdr:sp macro="" textlink="">
      <xdr:nvSpPr>
        <xdr:cNvPr id="518" name="フローチャート : 判断 517"/>
        <xdr:cNvSpPr/>
      </xdr:nvSpPr>
      <xdr:spPr>
        <a:xfrm>
          <a:off x="1276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102074</xdr:rowOff>
    </xdr:from>
    <xdr:ext cx="534377" cy="259045"/>
    <xdr:sp macro="" textlink="">
      <xdr:nvSpPr>
        <xdr:cNvPr id="519" name="テキスト ボックス 518"/>
        <xdr:cNvSpPr txBox="1"/>
      </xdr:nvSpPr>
      <xdr:spPr>
        <a:xfrm>
          <a:off x="12547111" y="6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139878</xdr:rowOff>
    </xdr:from>
    <xdr:to>
      <xdr:col>23</xdr:col>
      <xdr:colOff>568325</xdr:colOff>
      <xdr:row>33</xdr:row>
      <xdr:rowOff>70028</xdr:rowOff>
    </xdr:to>
    <xdr:sp macro="" textlink="">
      <xdr:nvSpPr>
        <xdr:cNvPr id="525" name="円/楕円 524"/>
        <xdr:cNvSpPr/>
      </xdr:nvSpPr>
      <xdr:spPr>
        <a:xfrm>
          <a:off x="16268700" y="56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54805</xdr:rowOff>
    </xdr:from>
    <xdr:ext cx="534377" cy="259045"/>
    <xdr:sp macro="" textlink="">
      <xdr:nvSpPr>
        <xdr:cNvPr id="526" name="警察費該当値テキスト"/>
        <xdr:cNvSpPr txBox="1"/>
      </xdr:nvSpPr>
      <xdr:spPr>
        <a:xfrm>
          <a:off x="16370300" y="55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28,277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124790</xdr:rowOff>
    </xdr:from>
    <xdr:to>
      <xdr:col>22</xdr:col>
      <xdr:colOff>415925</xdr:colOff>
      <xdr:row>34</xdr:row>
      <xdr:rowOff>54940</xdr:rowOff>
    </xdr:to>
    <xdr:sp macro="" textlink="">
      <xdr:nvSpPr>
        <xdr:cNvPr id="527" name="円/楕円 526"/>
        <xdr:cNvSpPr/>
      </xdr:nvSpPr>
      <xdr:spPr>
        <a:xfrm>
          <a:off x="15430500" y="57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46067</xdr:rowOff>
    </xdr:from>
    <xdr:ext cx="534377" cy="259045"/>
    <xdr:sp macro="" textlink="">
      <xdr:nvSpPr>
        <xdr:cNvPr id="528" name="テキスト ボックス 527"/>
        <xdr:cNvSpPr txBox="1"/>
      </xdr:nvSpPr>
      <xdr:spPr>
        <a:xfrm>
          <a:off x="15201411" y="58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57124</xdr:rowOff>
    </xdr:from>
    <xdr:to>
      <xdr:col>21</xdr:col>
      <xdr:colOff>212725</xdr:colOff>
      <xdr:row>34</xdr:row>
      <xdr:rowOff>158724</xdr:rowOff>
    </xdr:to>
    <xdr:sp macro="" textlink="">
      <xdr:nvSpPr>
        <xdr:cNvPr id="529" name="円/楕円 528"/>
        <xdr:cNvSpPr/>
      </xdr:nvSpPr>
      <xdr:spPr>
        <a:xfrm>
          <a:off x="14541500" y="5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3801</xdr:rowOff>
    </xdr:from>
    <xdr:ext cx="534377" cy="259045"/>
    <xdr:sp macro="" textlink="">
      <xdr:nvSpPr>
        <xdr:cNvPr id="530" name="テキスト ボックス 529"/>
        <xdr:cNvSpPr txBox="1"/>
      </xdr:nvSpPr>
      <xdr:spPr>
        <a:xfrm>
          <a:off x="14325111" y="56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30607</xdr:rowOff>
    </xdr:from>
    <xdr:to>
      <xdr:col>20</xdr:col>
      <xdr:colOff>9525</xdr:colOff>
      <xdr:row>34</xdr:row>
      <xdr:rowOff>132207</xdr:rowOff>
    </xdr:to>
    <xdr:sp macro="" textlink="">
      <xdr:nvSpPr>
        <xdr:cNvPr id="531" name="円/楕円 530"/>
        <xdr:cNvSpPr/>
      </xdr:nvSpPr>
      <xdr:spPr>
        <a:xfrm>
          <a:off x="13652500" y="58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148734</xdr:rowOff>
    </xdr:from>
    <xdr:ext cx="534377" cy="259045"/>
    <xdr:sp macro="" textlink="">
      <xdr:nvSpPr>
        <xdr:cNvPr id="532" name="テキスト ボックス 531"/>
        <xdr:cNvSpPr txBox="1"/>
      </xdr:nvSpPr>
      <xdr:spPr>
        <a:xfrm>
          <a:off x="13436111" y="56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75184</xdr:rowOff>
    </xdr:from>
    <xdr:to>
      <xdr:col>18</xdr:col>
      <xdr:colOff>492125</xdr:colOff>
      <xdr:row>36</xdr:row>
      <xdr:rowOff>5334</xdr:rowOff>
    </xdr:to>
    <xdr:sp macro="" textlink="">
      <xdr:nvSpPr>
        <xdr:cNvPr id="533" name="円/楕円 532"/>
        <xdr:cNvSpPr/>
      </xdr:nvSpPr>
      <xdr:spPr>
        <a:xfrm>
          <a:off x="12763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21861</xdr:rowOff>
    </xdr:from>
    <xdr:ext cx="534377" cy="259045"/>
    <xdr:sp macro="" textlink="">
      <xdr:nvSpPr>
        <xdr:cNvPr id="534" name="テキスト ボックス 533"/>
        <xdr:cNvSpPr txBox="1"/>
      </xdr:nvSpPr>
      <xdr:spPr>
        <a:xfrm>
          <a:off x="12547111" y="58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44" name="直線コネクタ 54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58</xdr:row>
      <xdr:rowOff>128105</xdr:rowOff>
    </xdr:from>
    <xdr:ext cx="595419" cy="259045"/>
    <xdr:sp macro="" textlink="">
      <xdr:nvSpPr>
        <xdr:cNvPr id="545" name="テキスト ボックス 544"/>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6" name="直線コネクタ 54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47" name="テキスト ボックス 54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8" name="直線コネクタ 54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49" name="テキスト ボックス 54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0" name="直線コネクタ 54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1" name="テキスト ボックス 55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2" name="直線コネクタ 55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53" name="テキスト ボックス 55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4" name="直線コネクタ 55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55" name="テキスト ボックス 55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14982</xdr:rowOff>
    </xdr:from>
    <xdr:to>
      <xdr:col>23</xdr:col>
      <xdr:colOff>516889</xdr:colOff>
      <xdr:row>55</xdr:row>
      <xdr:rowOff>14362</xdr:rowOff>
    </xdr:to>
    <xdr:cxnSp macro="">
      <xdr:nvCxnSpPr>
        <xdr:cNvPr id="559" name="直線コネクタ 558"/>
        <xdr:cNvCxnSpPr/>
      </xdr:nvCxnSpPr>
      <xdr:spPr>
        <a:xfrm flipV="1">
          <a:off x="16317595" y="8758932"/>
          <a:ext cx="1269" cy="685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18189</xdr:rowOff>
    </xdr:from>
    <xdr:ext cx="599010" cy="259045"/>
    <xdr:sp macro="" textlink="">
      <xdr:nvSpPr>
        <xdr:cNvPr id="560" name="教育費最小値テキスト"/>
        <xdr:cNvSpPr txBox="1"/>
      </xdr:nvSpPr>
      <xdr:spPr>
        <a:xfrm>
          <a:off x="16370300" y="944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123,588</a:t>
          </a:r>
          <a:endParaRPr kumimoji="1" lang="ja-JP" altLang="en-US" sz="1000" b="1">
            <a:latin typeface="ＭＳ Ｐゴシック"/>
          </a:endParaRPr>
        </a:p>
      </xdr:txBody>
    </xdr:sp>
    <xdr:clientData/>
  </xdr:oneCellAnchor>
  <xdr:twoCellAnchor>
    <xdr:from>
      <xdr:col>23</xdr:col>
      <xdr:colOff>428625</xdr:colOff>
      <xdr:row>55</xdr:row>
      <xdr:rowOff>14362</xdr:rowOff>
    </xdr:from>
    <xdr:to>
      <xdr:col>23</xdr:col>
      <xdr:colOff>606425</xdr:colOff>
      <xdr:row>55</xdr:row>
      <xdr:rowOff>14362</xdr:rowOff>
    </xdr:to>
    <xdr:cxnSp macro="">
      <xdr:nvCxnSpPr>
        <xdr:cNvPr id="561" name="直線コネクタ 560"/>
        <xdr:cNvCxnSpPr/>
      </xdr:nvCxnSpPr>
      <xdr:spPr>
        <a:xfrm>
          <a:off x="16230600" y="944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133109</xdr:rowOff>
    </xdr:from>
    <xdr:ext cx="599010" cy="259045"/>
    <xdr:sp macro="" textlink="">
      <xdr:nvSpPr>
        <xdr:cNvPr id="562" name="教育費最大値テキスト"/>
        <xdr:cNvSpPr txBox="1"/>
      </xdr:nvSpPr>
      <xdr:spPr>
        <a:xfrm>
          <a:off x="16370300" y="85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144,569</a:t>
          </a:r>
          <a:endParaRPr kumimoji="1" lang="ja-JP" altLang="en-US" sz="1000" b="1">
            <a:latin typeface="ＭＳ Ｐゴシック"/>
          </a:endParaRPr>
        </a:p>
      </xdr:txBody>
    </xdr:sp>
    <xdr:clientData/>
  </xdr:oneCellAnchor>
  <xdr:twoCellAnchor>
    <xdr:from>
      <xdr:col>23</xdr:col>
      <xdr:colOff>428625</xdr:colOff>
      <xdr:row>51</xdr:row>
      <xdr:rowOff>14982</xdr:rowOff>
    </xdr:from>
    <xdr:to>
      <xdr:col>23</xdr:col>
      <xdr:colOff>606425</xdr:colOff>
      <xdr:row>51</xdr:row>
      <xdr:rowOff>14982</xdr:rowOff>
    </xdr:to>
    <xdr:cxnSp macro="">
      <xdr:nvCxnSpPr>
        <xdr:cNvPr id="563" name="直線コネクタ 562"/>
        <xdr:cNvCxnSpPr/>
      </xdr:nvCxnSpPr>
      <xdr:spPr>
        <a:xfrm>
          <a:off x="16230600" y="875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71773</xdr:rowOff>
    </xdr:from>
    <xdr:to>
      <xdr:col>23</xdr:col>
      <xdr:colOff>517525</xdr:colOff>
      <xdr:row>55</xdr:row>
      <xdr:rowOff>14362</xdr:rowOff>
    </xdr:to>
    <xdr:cxnSp macro="">
      <xdr:nvCxnSpPr>
        <xdr:cNvPr id="564" name="直線コネクタ 563"/>
        <xdr:cNvCxnSpPr/>
      </xdr:nvCxnSpPr>
      <xdr:spPr>
        <a:xfrm>
          <a:off x="15481300" y="9330073"/>
          <a:ext cx="838200" cy="1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110046</xdr:rowOff>
    </xdr:from>
    <xdr:ext cx="599010" cy="259045"/>
    <xdr:sp macro="" textlink="">
      <xdr:nvSpPr>
        <xdr:cNvPr id="565" name="教育費平均値テキスト"/>
        <xdr:cNvSpPr txBox="1"/>
      </xdr:nvSpPr>
      <xdr:spPr>
        <a:xfrm>
          <a:off x="16370300" y="885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135,553</a:t>
          </a:r>
          <a:endParaRPr kumimoji="1" lang="ja-JP" altLang="en-US" sz="1000" b="1">
            <a:solidFill>
              <a:srgbClr val="000080"/>
            </a:solidFill>
            <a:latin typeface="ＭＳ Ｐゴシック"/>
          </a:endParaRPr>
        </a:p>
      </xdr:txBody>
    </xdr:sp>
    <xdr:clientData/>
  </xdr:oneCellAnchor>
  <xdr:twoCellAnchor>
    <xdr:from>
      <xdr:col>23</xdr:col>
      <xdr:colOff>466725</xdr:colOff>
      <xdr:row>52</xdr:row>
      <xdr:rowOff>87169</xdr:rowOff>
    </xdr:from>
    <xdr:to>
      <xdr:col>23</xdr:col>
      <xdr:colOff>568325</xdr:colOff>
      <xdr:row>53</xdr:row>
      <xdr:rowOff>17319</xdr:rowOff>
    </xdr:to>
    <xdr:sp macro="" textlink="">
      <xdr:nvSpPr>
        <xdr:cNvPr id="566" name="フローチャート : 判断 565"/>
        <xdr:cNvSpPr/>
      </xdr:nvSpPr>
      <xdr:spPr>
        <a:xfrm>
          <a:off x="16268700" y="90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71773</xdr:rowOff>
    </xdr:from>
    <xdr:to>
      <xdr:col>22</xdr:col>
      <xdr:colOff>365125</xdr:colOff>
      <xdr:row>54</xdr:row>
      <xdr:rowOff>155832</xdr:rowOff>
    </xdr:to>
    <xdr:cxnSp macro="">
      <xdr:nvCxnSpPr>
        <xdr:cNvPr id="567" name="直線コネクタ 566"/>
        <xdr:cNvCxnSpPr/>
      </xdr:nvCxnSpPr>
      <xdr:spPr>
        <a:xfrm flipV="1">
          <a:off x="14592300" y="9330073"/>
          <a:ext cx="889000" cy="8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82304</xdr:rowOff>
    </xdr:from>
    <xdr:to>
      <xdr:col>22</xdr:col>
      <xdr:colOff>415925</xdr:colOff>
      <xdr:row>55</xdr:row>
      <xdr:rowOff>12454</xdr:rowOff>
    </xdr:to>
    <xdr:sp macro="" textlink="">
      <xdr:nvSpPr>
        <xdr:cNvPr id="568" name="フローチャート : 判断 567"/>
        <xdr:cNvSpPr/>
      </xdr:nvSpPr>
      <xdr:spPr>
        <a:xfrm>
          <a:off x="15430500" y="934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3581</xdr:rowOff>
    </xdr:from>
    <xdr:ext cx="599010" cy="259045"/>
    <xdr:sp macro="" textlink="">
      <xdr:nvSpPr>
        <xdr:cNvPr id="569" name="テキスト ボックス 568"/>
        <xdr:cNvSpPr txBox="1"/>
      </xdr:nvSpPr>
      <xdr:spPr>
        <a:xfrm>
          <a:off x="15169094" y="9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155832</xdr:rowOff>
    </xdr:from>
    <xdr:to>
      <xdr:col>21</xdr:col>
      <xdr:colOff>161925</xdr:colOff>
      <xdr:row>55</xdr:row>
      <xdr:rowOff>75071</xdr:rowOff>
    </xdr:to>
    <xdr:cxnSp macro="">
      <xdr:nvCxnSpPr>
        <xdr:cNvPr id="570" name="直線コネクタ 569"/>
        <xdr:cNvCxnSpPr/>
      </xdr:nvCxnSpPr>
      <xdr:spPr>
        <a:xfrm flipV="1">
          <a:off x="13703300" y="9414132"/>
          <a:ext cx="889000" cy="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1509</xdr:rowOff>
    </xdr:from>
    <xdr:to>
      <xdr:col>21</xdr:col>
      <xdr:colOff>212725</xdr:colOff>
      <xdr:row>56</xdr:row>
      <xdr:rowOff>103109</xdr:rowOff>
    </xdr:to>
    <xdr:sp macro="" textlink="">
      <xdr:nvSpPr>
        <xdr:cNvPr id="571" name="フローチャート : 判断 570"/>
        <xdr:cNvSpPr/>
      </xdr:nvSpPr>
      <xdr:spPr>
        <a:xfrm>
          <a:off x="14541500" y="96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94236</xdr:rowOff>
    </xdr:from>
    <xdr:ext cx="599010" cy="259045"/>
    <xdr:sp macro="" textlink="">
      <xdr:nvSpPr>
        <xdr:cNvPr id="572" name="テキスト ボックス 571"/>
        <xdr:cNvSpPr txBox="1"/>
      </xdr:nvSpPr>
      <xdr:spPr>
        <a:xfrm>
          <a:off x="14292794" y="96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51950</xdr:rowOff>
    </xdr:from>
    <xdr:to>
      <xdr:col>19</xdr:col>
      <xdr:colOff>644525</xdr:colOff>
      <xdr:row>55</xdr:row>
      <xdr:rowOff>75071</xdr:rowOff>
    </xdr:to>
    <xdr:cxnSp macro="">
      <xdr:nvCxnSpPr>
        <xdr:cNvPr id="573" name="直線コネクタ 572"/>
        <xdr:cNvCxnSpPr/>
      </xdr:nvCxnSpPr>
      <xdr:spPr>
        <a:xfrm>
          <a:off x="12814300" y="9481700"/>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399</xdr:rowOff>
    </xdr:from>
    <xdr:to>
      <xdr:col>20</xdr:col>
      <xdr:colOff>9525</xdr:colOff>
      <xdr:row>58</xdr:row>
      <xdr:rowOff>101999</xdr:rowOff>
    </xdr:to>
    <xdr:sp macro="" textlink="">
      <xdr:nvSpPr>
        <xdr:cNvPr id="574" name="フローチャート : 判断 573"/>
        <xdr:cNvSpPr/>
      </xdr:nvSpPr>
      <xdr:spPr>
        <a:xfrm>
          <a:off x="13652500" y="994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93126</xdr:rowOff>
    </xdr:from>
    <xdr:ext cx="599010" cy="259045"/>
    <xdr:sp macro="" textlink="">
      <xdr:nvSpPr>
        <xdr:cNvPr id="575" name="テキスト ボックス 574"/>
        <xdr:cNvSpPr txBox="1"/>
      </xdr:nvSpPr>
      <xdr:spPr>
        <a:xfrm>
          <a:off x="13403794" y="1003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49156</xdr:rowOff>
    </xdr:from>
    <xdr:to>
      <xdr:col>18</xdr:col>
      <xdr:colOff>492125</xdr:colOff>
      <xdr:row>57</xdr:row>
      <xdr:rowOff>150756</xdr:rowOff>
    </xdr:to>
    <xdr:sp macro="" textlink="">
      <xdr:nvSpPr>
        <xdr:cNvPr id="576" name="フローチャート : 判断 575"/>
        <xdr:cNvSpPr/>
      </xdr:nvSpPr>
      <xdr:spPr>
        <a:xfrm>
          <a:off x="12763500" y="98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141883</xdr:rowOff>
    </xdr:from>
    <xdr:ext cx="599010" cy="259045"/>
    <xdr:sp macro="" textlink="">
      <xdr:nvSpPr>
        <xdr:cNvPr id="577" name="テキスト ボックス 576"/>
        <xdr:cNvSpPr txBox="1"/>
      </xdr:nvSpPr>
      <xdr:spPr>
        <a:xfrm>
          <a:off x="12514794" y="99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135012</xdr:rowOff>
    </xdr:from>
    <xdr:to>
      <xdr:col>23</xdr:col>
      <xdr:colOff>568325</xdr:colOff>
      <xdr:row>55</xdr:row>
      <xdr:rowOff>65162</xdr:rowOff>
    </xdr:to>
    <xdr:sp macro="" textlink="">
      <xdr:nvSpPr>
        <xdr:cNvPr id="583" name="円/楕円 582"/>
        <xdr:cNvSpPr/>
      </xdr:nvSpPr>
      <xdr:spPr>
        <a:xfrm>
          <a:off x="16268700" y="93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49939</xdr:rowOff>
    </xdr:from>
    <xdr:ext cx="599010" cy="259045"/>
    <xdr:sp macro="" textlink="">
      <xdr:nvSpPr>
        <xdr:cNvPr id="584" name="教育費該当値テキスト"/>
        <xdr:cNvSpPr txBox="1"/>
      </xdr:nvSpPr>
      <xdr:spPr>
        <a:xfrm>
          <a:off x="16370300" y="930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123,588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20973</xdr:rowOff>
    </xdr:from>
    <xdr:to>
      <xdr:col>22</xdr:col>
      <xdr:colOff>415925</xdr:colOff>
      <xdr:row>54</xdr:row>
      <xdr:rowOff>122573</xdr:rowOff>
    </xdr:to>
    <xdr:sp macro="" textlink="">
      <xdr:nvSpPr>
        <xdr:cNvPr id="585" name="円/楕円 584"/>
        <xdr:cNvSpPr/>
      </xdr:nvSpPr>
      <xdr:spPr>
        <a:xfrm>
          <a:off x="15430500" y="92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139100</xdr:rowOff>
    </xdr:from>
    <xdr:ext cx="599010" cy="259045"/>
    <xdr:sp macro="" textlink="">
      <xdr:nvSpPr>
        <xdr:cNvPr id="586" name="テキスト ボックス 585"/>
        <xdr:cNvSpPr txBox="1"/>
      </xdr:nvSpPr>
      <xdr:spPr>
        <a:xfrm>
          <a:off x="15169094" y="90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105032</xdr:rowOff>
    </xdr:from>
    <xdr:to>
      <xdr:col>21</xdr:col>
      <xdr:colOff>212725</xdr:colOff>
      <xdr:row>55</xdr:row>
      <xdr:rowOff>35182</xdr:rowOff>
    </xdr:to>
    <xdr:sp macro="" textlink="">
      <xdr:nvSpPr>
        <xdr:cNvPr id="587" name="円/楕円 586"/>
        <xdr:cNvSpPr/>
      </xdr:nvSpPr>
      <xdr:spPr>
        <a:xfrm>
          <a:off x="14541500" y="93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51709</xdr:rowOff>
    </xdr:from>
    <xdr:ext cx="599010" cy="259045"/>
    <xdr:sp macro="" textlink="">
      <xdr:nvSpPr>
        <xdr:cNvPr id="588" name="テキスト ボックス 587"/>
        <xdr:cNvSpPr txBox="1"/>
      </xdr:nvSpPr>
      <xdr:spPr>
        <a:xfrm>
          <a:off x="14292794" y="91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124,506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24271</xdr:rowOff>
    </xdr:from>
    <xdr:to>
      <xdr:col>20</xdr:col>
      <xdr:colOff>9525</xdr:colOff>
      <xdr:row>55</xdr:row>
      <xdr:rowOff>125871</xdr:rowOff>
    </xdr:to>
    <xdr:sp macro="" textlink="">
      <xdr:nvSpPr>
        <xdr:cNvPr id="589" name="円/楕円 588"/>
        <xdr:cNvSpPr/>
      </xdr:nvSpPr>
      <xdr:spPr>
        <a:xfrm>
          <a:off x="13652500" y="94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142398</xdr:rowOff>
    </xdr:from>
    <xdr:ext cx="599010" cy="259045"/>
    <xdr:sp macro="" textlink="">
      <xdr:nvSpPr>
        <xdr:cNvPr id="590" name="テキスト ボックス 589"/>
        <xdr:cNvSpPr txBox="1"/>
      </xdr:nvSpPr>
      <xdr:spPr>
        <a:xfrm>
          <a:off x="13403794" y="922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1150</xdr:rowOff>
    </xdr:from>
    <xdr:to>
      <xdr:col>18</xdr:col>
      <xdr:colOff>492125</xdr:colOff>
      <xdr:row>55</xdr:row>
      <xdr:rowOff>102750</xdr:rowOff>
    </xdr:to>
    <xdr:sp macro="" textlink="">
      <xdr:nvSpPr>
        <xdr:cNvPr id="591" name="円/楕円 590"/>
        <xdr:cNvSpPr/>
      </xdr:nvSpPr>
      <xdr:spPr>
        <a:xfrm>
          <a:off x="12763500" y="94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119277</xdr:rowOff>
    </xdr:from>
    <xdr:ext cx="599010" cy="259045"/>
    <xdr:sp macro="" textlink="">
      <xdr:nvSpPr>
        <xdr:cNvPr id="592" name="テキスト ボックス 591"/>
        <xdr:cNvSpPr txBox="1"/>
      </xdr:nvSpPr>
      <xdr:spPr>
        <a:xfrm>
          <a:off x="12514794" y="92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4" name="テキスト ボックス 60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93752</xdr:rowOff>
    </xdr:from>
    <xdr:to>
      <xdr:col>23</xdr:col>
      <xdr:colOff>516889</xdr:colOff>
      <xdr:row>78</xdr:row>
      <xdr:rowOff>60300</xdr:rowOff>
    </xdr:to>
    <xdr:cxnSp macro="">
      <xdr:nvCxnSpPr>
        <xdr:cNvPr id="614" name="直線コネクタ 613"/>
        <xdr:cNvCxnSpPr/>
      </xdr:nvCxnSpPr>
      <xdr:spPr>
        <a:xfrm flipV="1">
          <a:off x="16317595" y="12952502"/>
          <a:ext cx="1269" cy="480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64127</xdr:rowOff>
    </xdr:from>
    <xdr:ext cx="469744" cy="259045"/>
    <xdr:sp macro="" textlink="">
      <xdr:nvSpPr>
        <xdr:cNvPr id="615" name="災害復旧費最小値テキスト"/>
        <xdr:cNvSpPr txBox="1"/>
      </xdr:nvSpPr>
      <xdr:spPr>
        <a:xfrm>
          <a:off x="16370300" y="134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60300</xdr:rowOff>
    </xdr:from>
    <xdr:to>
      <xdr:col>23</xdr:col>
      <xdr:colOff>606425</xdr:colOff>
      <xdr:row>78</xdr:row>
      <xdr:rowOff>60300</xdr:rowOff>
    </xdr:to>
    <xdr:cxnSp macro="">
      <xdr:nvCxnSpPr>
        <xdr:cNvPr id="616" name="直線コネクタ 615"/>
        <xdr:cNvCxnSpPr/>
      </xdr:nvCxnSpPr>
      <xdr:spPr>
        <a:xfrm>
          <a:off x="16230600" y="134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40429</xdr:rowOff>
    </xdr:from>
    <xdr:ext cx="469744" cy="259045"/>
    <xdr:sp macro="" textlink="">
      <xdr:nvSpPr>
        <xdr:cNvPr id="617" name="災害復旧費最大値テキスト"/>
        <xdr:cNvSpPr txBox="1"/>
      </xdr:nvSpPr>
      <xdr:spPr>
        <a:xfrm>
          <a:off x="16370300" y="127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a:t>
          </a:r>
          <a:endParaRPr kumimoji="1" lang="ja-JP" altLang="en-US" sz="1000" b="1">
            <a:latin typeface="ＭＳ Ｐゴシック"/>
          </a:endParaRPr>
        </a:p>
      </xdr:txBody>
    </xdr:sp>
    <xdr:clientData/>
  </xdr:oneCellAnchor>
  <xdr:twoCellAnchor>
    <xdr:from>
      <xdr:col>23</xdr:col>
      <xdr:colOff>428625</xdr:colOff>
      <xdr:row>75</xdr:row>
      <xdr:rowOff>93752</xdr:rowOff>
    </xdr:from>
    <xdr:to>
      <xdr:col>23</xdr:col>
      <xdr:colOff>606425</xdr:colOff>
      <xdr:row>75</xdr:row>
      <xdr:rowOff>93752</xdr:rowOff>
    </xdr:to>
    <xdr:cxnSp macro="">
      <xdr:nvCxnSpPr>
        <xdr:cNvPr id="618" name="直線コネクタ 617"/>
        <xdr:cNvCxnSpPr/>
      </xdr:nvCxnSpPr>
      <xdr:spPr>
        <a:xfrm>
          <a:off x="16230600" y="1295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60300</xdr:rowOff>
    </xdr:from>
    <xdr:to>
      <xdr:col>23</xdr:col>
      <xdr:colOff>517525</xdr:colOff>
      <xdr:row>78</xdr:row>
      <xdr:rowOff>133756</xdr:rowOff>
    </xdr:to>
    <xdr:cxnSp macro="">
      <xdr:nvCxnSpPr>
        <xdr:cNvPr id="619" name="直線コネクタ 618"/>
        <xdr:cNvCxnSpPr/>
      </xdr:nvCxnSpPr>
      <xdr:spPr>
        <a:xfrm flipV="1">
          <a:off x="15481300" y="13433400"/>
          <a:ext cx="8382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170299</xdr:rowOff>
    </xdr:from>
    <xdr:ext cx="469744" cy="259045"/>
    <xdr:sp macro="" textlink="">
      <xdr:nvSpPr>
        <xdr:cNvPr id="620" name="災害復旧費平均値テキスト"/>
        <xdr:cNvSpPr txBox="1"/>
      </xdr:nvSpPr>
      <xdr:spPr>
        <a:xfrm>
          <a:off x="16370300" y="13029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147422</xdr:rowOff>
    </xdr:from>
    <xdr:to>
      <xdr:col>23</xdr:col>
      <xdr:colOff>568325</xdr:colOff>
      <xdr:row>77</xdr:row>
      <xdr:rowOff>77572</xdr:rowOff>
    </xdr:to>
    <xdr:sp macro="" textlink="">
      <xdr:nvSpPr>
        <xdr:cNvPr id="621" name="フローチャート : 判断 620"/>
        <xdr:cNvSpPr/>
      </xdr:nvSpPr>
      <xdr:spPr>
        <a:xfrm>
          <a:off x="16268700" y="1317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72720</xdr:rowOff>
    </xdr:from>
    <xdr:to>
      <xdr:col>22</xdr:col>
      <xdr:colOff>365125</xdr:colOff>
      <xdr:row>78</xdr:row>
      <xdr:rowOff>133756</xdr:rowOff>
    </xdr:to>
    <xdr:cxnSp macro="">
      <xdr:nvCxnSpPr>
        <xdr:cNvPr id="622" name="直線コネクタ 621"/>
        <xdr:cNvCxnSpPr/>
      </xdr:nvCxnSpPr>
      <xdr:spPr>
        <a:xfrm>
          <a:off x="14592300" y="13274370"/>
          <a:ext cx="889000" cy="2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92633</xdr:rowOff>
    </xdr:from>
    <xdr:to>
      <xdr:col>22</xdr:col>
      <xdr:colOff>415925</xdr:colOff>
      <xdr:row>77</xdr:row>
      <xdr:rowOff>22783</xdr:rowOff>
    </xdr:to>
    <xdr:sp macro="" textlink="">
      <xdr:nvSpPr>
        <xdr:cNvPr id="623" name="フローチャート : 判断 622"/>
        <xdr:cNvSpPr/>
      </xdr:nvSpPr>
      <xdr:spPr>
        <a:xfrm>
          <a:off x="154305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39311</xdr:rowOff>
    </xdr:from>
    <xdr:ext cx="469744" cy="259045"/>
    <xdr:sp macro="" textlink="">
      <xdr:nvSpPr>
        <xdr:cNvPr id="624" name="テキスト ボックス 623"/>
        <xdr:cNvSpPr txBox="1"/>
      </xdr:nvSpPr>
      <xdr:spPr>
        <a:xfrm>
          <a:off x="15233727" y="1289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72720</xdr:rowOff>
    </xdr:from>
    <xdr:to>
      <xdr:col>21</xdr:col>
      <xdr:colOff>161925</xdr:colOff>
      <xdr:row>78</xdr:row>
      <xdr:rowOff>7035</xdr:rowOff>
    </xdr:to>
    <xdr:cxnSp macro="">
      <xdr:nvCxnSpPr>
        <xdr:cNvPr id="625" name="直線コネクタ 624"/>
        <xdr:cNvCxnSpPr/>
      </xdr:nvCxnSpPr>
      <xdr:spPr>
        <a:xfrm flipV="1">
          <a:off x="13703300" y="13274370"/>
          <a:ext cx="889000" cy="1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158014</xdr:rowOff>
    </xdr:from>
    <xdr:to>
      <xdr:col>21</xdr:col>
      <xdr:colOff>212725</xdr:colOff>
      <xdr:row>77</xdr:row>
      <xdr:rowOff>88164</xdr:rowOff>
    </xdr:to>
    <xdr:sp macro="" textlink="">
      <xdr:nvSpPr>
        <xdr:cNvPr id="626" name="フローチャート : 判断 625"/>
        <xdr:cNvSpPr/>
      </xdr:nvSpPr>
      <xdr:spPr>
        <a:xfrm>
          <a:off x="14541500" y="131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104691</xdr:rowOff>
    </xdr:from>
    <xdr:ext cx="469744" cy="259045"/>
    <xdr:sp macro="" textlink="">
      <xdr:nvSpPr>
        <xdr:cNvPr id="627" name="テキスト ボックス 626"/>
        <xdr:cNvSpPr txBox="1"/>
      </xdr:nvSpPr>
      <xdr:spPr>
        <a:xfrm>
          <a:off x="14357427" y="129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162713</xdr:rowOff>
    </xdr:from>
    <xdr:to>
      <xdr:col>19</xdr:col>
      <xdr:colOff>644525</xdr:colOff>
      <xdr:row>78</xdr:row>
      <xdr:rowOff>7035</xdr:rowOff>
    </xdr:to>
    <xdr:cxnSp macro="">
      <xdr:nvCxnSpPr>
        <xdr:cNvPr id="628" name="直線コネクタ 627"/>
        <xdr:cNvCxnSpPr/>
      </xdr:nvCxnSpPr>
      <xdr:spPr>
        <a:xfrm>
          <a:off x="12814300" y="12850013"/>
          <a:ext cx="889000" cy="5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86843</xdr:rowOff>
    </xdr:from>
    <xdr:to>
      <xdr:col>20</xdr:col>
      <xdr:colOff>9525</xdr:colOff>
      <xdr:row>78</xdr:row>
      <xdr:rowOff>16993</xdr:rowOff>
    </xdr:to>
    <xdr:sp macro="" textlink="">
      <xdr:nvSpPr>
        <xdr:cNvPr id="629" name="フローチャート : 判断 628"/>
        <xdr:cNvSpPr/>
      </xdr:nvSpPr>
      <xdr:spPr>
        <a:xfrm>
          <a:off x="13652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33520</xdr:rowOff>
    </xdr:from>
    <xdr:ext cx="469744" cy="259045"/>
    <xdr:sp macro="" textlink="">
      <xdr:nvSpPr>
        <xdr:cNvPr id="630" name="テキスト ボックス 629"/>
        <xdr:cNvSpPr txBox="1"/>
      </xdr:nvSpPr>
      <xdr:spPr>
        <a:xfrm>
          <a:off x="13468427" y="130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165709</xdr:rowOff>
    </xdr:from>
    <xdr:to>
      <xdr:col>18</xdr:col>
      <xdr:colOff>492125</xdr:colOff>
      <xdr:row>71</xdr:row>
      <xdr:rowOff>95859</xdr:rowOff>
    </xdr:to>
    <xdr:sp macro="" textlink="">
      <xdr:nvSpPr>
        <xdr:cNvPr id="631" name="フローチャート : 判断 630"/>
        <xdr:cNvSpPr/>
      </xdr:nvSpPr>
      <xdr:spPr>
        <a:xfrm>
          <a:off x="12763500" y="121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112386</xdr:rowOff>
    </xdr:from>
    <xdr:ext cx="534377" cy="259045"/>
    <xdr:sp macro="" textlink="">
      <xdr:nvSpPr>
        <xdr:cNvPr id="632" name="テキスト ボックス 631"/>
        <xdr:cNvSpPr txBox="1"/>
      </xdr:nvSpPr>
      <xdr:spPr>
        <a:xfrm>
          <a:off x="12547111" y="11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9500</xdr:rowOff>
    </xdr:from>
    <xdr:to>
      <xdr:col>23</xdr:col>
      <xdr:colOff>568325</xdr:colOff>
      <xdr:row>78</xdr:row>
      <xdr:rowOff>111100</xdr:rowOff>
    </xdr:to>
    <xdr:sp macro="" textlink="">
      <xdr:nvSpPr>
        <xdr:cNvPr id="638" name="円/楕円 637"/>
        <xdr:cNvSpPr/>
      </xdr:nvSpPr>
      <xdr:spPr>
        <a:xfrm>
          <a:off x="162687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95877</xdr:rowOff>
    </xdr:from>
    <xdr:ext cx="469744" cy="259045"/>
    <xdr:sp macro="" textlink="">
      <xdr:nvSpPr>
        <xdr:cNvPr id="639" name="災害復旧費該当値テキスト"/>
        <xdr:cNvSpPr txBox="1"/>
      </xdr:nvSpPr>
      <xdr:spPr>
        <a:xfrm>
          <a:off x="16370300" y="132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82956</xdr:rowOff>
    </xdr:from>
    <xdr:to>
      <xdr:col>22</xdr:col>
      <xdr:colOff>415925</xdr:colOff>
      <xdr:row>79</xdr:row>
      <xdr:rowOff>13106</xdr:rowOff>
    </xdr:to>
    <xdr:sp macro="" textlink="">
      <xdr:nvSpPr>
        <xdr:cNvPr id="640" name="円/楕円 639"/>
        <xdr:cNvSpPr/>
      </xdr:nvSpPr>
      <xdr:spPr>
        <a:xfrm>
          <a:off x="15430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4233</xdr:rowOff>
    </xdr:from>
    <xdr:ext cx="469744" cy="259045"/>
    <xdr:sp macro="" textlink="">
      <xdr:nvSpPr>
        <xdr:cNvPr id="641" name="テキスト ボックス 640"/>
        <xdr:cNvSpPr txBox="1"/>
      </xdr:nvSpPr>
      <xdr:spPr>
        <a:xfrm>
          <a:off x="15233727"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21920</xdr:rowOff>
    </xdr:from>
    <xdr:to>
      <xdr:col>21</xdr:col>
      <xdr:colOff>212725</xdr:colOff>
      <xdr:row>77</xdr:row>
      <xdr:rowOff>123520</xdr:rowOff>
    </xdr:to>
    <xdr:sp macro="" textlink="">
      <xdr:nvSpPr>
        <xdr:cNvPr id="642" name="円/楕円 641"/>
        <xdr:cNvSpPr/>
      </xdr:nvSpPr>
      <xdr:spPr>
        <a:xfrm>
          <a:off x="14541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114647</xdr:rowOff>
    </xdr:from>
    <xdr:ext cx="469744" cy="259045"/>
    <xdr:sp macro="" textlink="">
      <xdr:nvSpPr>
        <xdr:cNvPr id="643" name="テキスト ボックス 642"/>
        <xdr:cNvSpPr txBox="1"/>
      </xdr:nvSpPr>
      <xdr:spPr>
        <a:xfrm>
          <a:off x="14357427" y="133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127685</xdr:rowOff>
    </xdr:from>
    <xdr:to>
      <xdr:col>20</xdr:col>
      <xdr:colOff>9525</xdr:colOff>
      <xdr:row>78</xdr:row>
      <xdr:rowOff>57835</xdr:rowOff>
    </xdr:to>
    <xdr:sp macro="" textlink="">
      <xdr:nvSpPr>
        <xdr:cNvPr id="644" name="円/楕円 643"/>
        <xdr:cNvSpPr/>
      </xdr:nvSpPr>
      <xdr:spPr>
        <a:xfrm>
          <a:off x="13652500" y="133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48962</xdr:rowOff>
    </xdr:from>
    <xdr:ext cx="469744" cy="259045"/>
    <xdr:sp macro="" textlink="">
      <xdr:nvSpPr>
        <xdr:cNvPr id="645" name="テキスト ボックス 644"/>
        <xdr:cNvSpPr txBox="1"/>
      </xdr:nvSpPr>
      <xdr:spPr>
        <a:xfrm>
          <a:off x="13468427" y="134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111913</xdr:rowOff>
    </xdr:from>
    <xdr:to>
      <xdr:col>18</xdr:col>
      <xdr:colOff>492125</xdr:colOff>
      <xdr:row>75</xdr:row>
      <xdr:rowOff>42063</xdr:rowOff>
    </xdr:to>
    <xdr:sp macro="" textlink="">
      <xdr:nvSpPr>
        <xdr:cNvPr id="646" name="円/楕円 645"/>
        <xdr:cNvSpPr/>
      </xdr:nvSpPr>
      <xdr:spPr>
        <a:xfrm>
          <a:off x="12763500" y="127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33190</xdr:rowOff>
    </xdr:from>
    <xdr:ext cx="469744" cy="259045"/>
    <xdr:sp macro="" textlink="">
      <xdr:nvSpPr>
        <xdr:cNvPr id="647" name="テキスト ボックス 646"/>
        <xdr:cNvSpPr txBox="1"/>
      </xdr:nvSpPr>
      <xdr:spPr>
        <a:xfrm>
          <a:off x="12579427" y="1289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8" name="テキスト ボックス 65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0" name="テキスト ボックス 65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117114</xdr:rowOff>
    </xdr:from>
    <xdr:to>
      <xdr:col>23</xdr:col>
      <xdr:colOff>516889</xdr:colOff>
      <xdr:row>94</xdr:row>
      <xdr:rowOff>32899</xdr:rowOff>
    </xdr:to>
    <xdr:cxnSp macro="">
      <xdr:nvCxnSpPr>
        <xdr:cNvPr id="668" name="直線コネクタ 667"/>
        <xdr:cNvCxnSpPr/>
      </xdr:nvCxnSpPr>
      <xdr:spPr>
        <a:xfrm flipV="1">
          <a:off x="16317595" y="15547614"/>
          <a:ext cx="1269" cy="6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36726</xdr:rowOff>
    </xdr:from>
    <xdr:ext cx="534377" cy="259045"/>
    <xdr:sp macro="" textlink="">
      <xdr:nvSpPr>
        <xdr:cNvPr id="669" name="公債費最小値テキスト"/>
        <xdr:cNvSpPr txBox="1"/>
      </xdr:nvSpPr>
      <xdr:spPr>
        <a:xfrm>
          <a:off x="16370300" y="161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a:t>
          </a:r>
          <a:endParaRPr kumimoji="1" lang="ja-JP" altLang="en-US" sz="1000" b="1">
            <a:latin typeface="ＭＳ Ｐゴシック"/>
          </a:endParaRPr>
        </a:p>
      </xdr:txBody>
    </xdr:sp>
    <xdr:clientData/>
  </xdr:oneCellAnchor>
  <xdr:twoCellAnchor>
    <xdr:from>
      <xdr:col>23</xdr:col>
      <xdr:colOff>428625</xdr:colOff>
      <xdr:row>94</xdr:row>
      <xdr:rowOff>32899</xdr:rowOff>
    </xdr:from>
    <xdr:to>
      <xdr:col>23</xdr:col>
      <xdr:colOff>606425</xdr:colOff>
      <xdr:row>94</xdr:row>
      <xdr:rowOff>32899</xdr:rowOff>
    </xdr:to>
    <xdr:cxnSp macro="">
      <xdr:nvCxnSpPr>
        <xdr:cNvPr id="670" name="直線コネクタ 669"/>
        <xdr:cNvCxnSpPr/>
      </xdr:nvCxnSpPr>
      <xdr:spPr>
        <a:xfrm>
          <a:off x="16230600" y="1614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63791</xdr:rowOff>
    </xdr:from>
    <xdr:ext cx="599010" cy="259045"/>
    <xdr:sp macro="" textlink="">
      <xdr:nvSpPr>
        <xdr:cNvPr id="671" name="公債費最大値テキスト"/>
        <xdr:cNvSpPr txBox="1"/>
      </xdr:nvSpPr>
      <xdr:spPr>
        <a:xfrm>
          <a:off x="16370300" y="1532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110,494</a:t>
          </a:r>
          <a:endParaRPr kumimoji="1" lang="ja-JP" altLang="en-US" sz="1000" b="1">
            <a:latin typeface="ＭＳ Ｐゴシック"/>
          </a:endParaRPr>
        </a:p>
      </xdr:txBody>
    </xdr:sp>
    <xdr:clientData/>
  </xdr:oneCellAnchor>
  <xdr:twoCellAnchor>
    <xdr:from>
      <xdr:col>23</xdr:col>
      <xdr:colOff>428625</xdr:colOff>
      <xdr:row>90</xdr:row>
      <xdr:rowOff>117114</xdr:rowOff>
    </xdr:from>
    <xdr:to>
      <xdr:col>23</xdr:col>
      <xdr:colOff>606425</xdr:colOff>
      <xdr:row>90</xdr:row>
      <xdr:rowOff>117114</xdr:rowOff>
    </xdr:to>
    <xdr:cxnSp macro="">
      <xdr:nvCxnSpPr>
        <xdr:cNvPr id="672" name="直線コネクタ 671"/>
        <xdr:cNvCxnSpPr/>
      </xdr:nvCxnSpPr>
      <xdr:spPr>
        <a:xfrm>
          <a:off x="16230600" y="1554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155702</xdr:rowOff>
    </xdr:from>
    <xdr:to>
      <xdr:col>23</xdr:col>
      <xdr:colOff>517525</xdr:colOff>
      <xdr:row>91</xdr:row>
      <xdr:rowOff>113595</xdr:rowOff>
    </xdr:to>
    <xdr:cxnSp macro="">
      <xdr:nvCxnSpPr>
        <xdr:cNvPr id="673" name="直線コネクタ 672"/>
        <xdr:cNvCxnSpPr/>
      </xdr:nvCxnSpPr>
      <xdr:spPr>
        <a:xfrm flipV="1">
          <a:off x="15481300" y="15586202"/>
          <a:ext cx="838200" cy="1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104222</xdr:rowOff>
    </xdr:from>
    <xdr:ext cx="599010" cy="259045"/>
    <xdr:sp macro="" textlink="">
      <xdr:nvSpPr>
        <xdr:cNvPr id="674" name="公債費平均値テキスト"/>
        <xdr:cNvSpPr txBox="1"/>
      </xdr:nvSpPr>
      <xdr:spPr>
        <a:xfrm>
          <a:off x="16370300" y="15706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105,443</a:t>
          </a:r>
          <a:endParaRPr kumimoji="1" lang="ja-JP" altLang="en-US" sz="1000" b="1">
            <a:solidFill>
              <a:srgbClr val="000080"/>
            </a:solidFill>
            <a:latin typeface="ＭＳ Ｐゴシック"/>
          </a:endParaRPr>
        </a:p>
      </xdr:txBody>
    </xdr:sp>
    <xdr:clientData/>
  </xdr:oneCellAnchor>
  <xdr:twoCellAnchor>
    <xdr:from>
      <xdr:col>23</xdr:col>
      <xdr:colOff>466725</xdr:colOff>
      <xdr:row>91</xdr:row>
      <xdr:rowOff>125795</xdr:rowOff>
    </xdr:from>
    <xdr:to>
      <xdr:col>23</xdr:col>
      <xdr:colOff>568325</xdr:colOff>
      <xdr:row>92</xdr:row>
      <xdr:rowOff>55945</xdr:rowOff>
    </xdr:to>
    <xdr:sp macro="" textlink="">
      <xdr:nvSpPr>
        <xdr:cNvPr id="675" name="フローチャート : 判断 674"/>
        <xdr:cNvSpPr/>
      </xdr:nvSpPr>
      <xdr:spPr>
        <a:xfrm>
          <a:off x="16268700" y="157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113595</xdr:rowOff>
    </xdr:from>
    <xdr:to>
      <xdr:col>22</xdr:col>
      <xdr:colOff>365125</xdr:colOff>
      <xdr:row>92</xdr:row>
      <xdr:rowOff>8575</xdr:rowOff>
    </xdr:to>
    <xdr:cxnSp macro="">
      <xdr:nvCxnSpPr>
        <xdr:cNvPr id="676" name="直線コネクタ 675"/>
        <xdr:cNvCxnSpPr/>
      </xdr:nvCxnSpPr>
      <xdr:spPr>
        <a:xfrm flipV="1">
          <a:off x="14592300" y="15715545"/>
          <a:ext cx="8890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121179</xdr:rowOff>
    </xdr:from>
    <xdr:to>
      <xdr:col>22</xdr:col>
      <xdr:colOff>415925</xdr:colOff>
      <xdr:row>92</xdr:row>
      <xdr:rowOff>51329</xdr:rowOff>
    </xdr:to>
    <xdr:sp macro="" textlink="">
      <xdr:nvSpPr>
        <xdr:cNvPr id="677" name="フローチャート : 判断 676"/>
        <xdr:cNvSpPr/>
      </xdr:nvSpPr>
      <xdr:spPr>
        <a:xfrm>
          <a:off x="15430500" y="157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92</xdr:row>
      <xdr:rowOff>42456</xdr:rowOff>
    </xdr:from>
    <xdr:ext cx="599010" cy="259045"/>
    <xdr:sp macro="" textlink="">
      <xdr:nvSpPr>
        <xdr:cNvPr id="678" name="テキスト ボックス 677"/>
        <xdr:cNvSpPr txBox="1"/>
      </xdr:nvSpPr>
      <xdr:spPr>
        <a:xfrm>
          <a:off x="15169094" y="158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8575</xdr:rowOff>
    </xdr:from>
    <xdr:to>
      <xdr:col>21</xdr:col>
      <xdr:colOff>161925</xdr:colOff>
      <xdr:row>93</xdr:row>
      <xdr:rowOff>60925</xdr:rowOff>
    </xdr:to>
    <xdr:cxnSp macro="">
      <xdr:nvCxnSpPr>
        <xdr:cNvPr id="679" name="直線コネクタ 678"/>
        <xdr:cNvCxnSpPr/>
      </xdr:nvCxnSpPr>
      <xdr:spPr>
        <a:xfrm flipV="1">
          <a:off x="13703300" y="15781975"/>
          <a:ext cx="889000" cy="2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76967</xdr:rowOff>
    </xdr:from>
    <xdr:to>
      <xdr:col>21</xdr:col>
      <xdr:colOff>212725</xdr:colOff>
      <xdr:row>96</xdr:row>
      <xdr:rowOff>7117</xdr:rowOff>
    </xdr:to>
    <xdr:sp macro="" textlink="">
      <xdr:nvSpPr>
        <xdr:cNvPr id="680" name="フローチャート : 判断 679"/>
        <xdr:cNvSpPr/>
      </xdr:nvSpPr>
      <xdr:spPr>
        <a:xfrm>
          <a:off x="14541500" y="163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169694</xdr:rowOff>
    </xdr:from>
    <xdr:ext cx="534377" cy="259045"/>
    <xdr:sp macro="" textlink="">
      <xdr:nvSpPr>
        <xdr:cNvPr id="681" name="テキスト ボックス 680"/>
        <xdr:cNvSpPr txBox="1"/>
      </xdr:nvSpPr>
      <xdr:spPr>
        <a:xfrm>
          <a:off x="14325111" y="1645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60925</xdr:rowOff>
    </xdr:from>
    <xdr:to>
      <xdr:col>19</xdr:col>
      <xdr:colOff>644525</xdr:colOff>
      <xdr:row>93</xdr:row>
      <xdr:rowOff>110027</xdr:rowOff>
    </xdr:to>
    <xdr:cxnSp macro="">
      <xdr:nvCxnSpPr>
        <xdr:cNvPr id="682" name="直線コネクタ 681"/>
        <xdr:cNvCxnSpPr/>
      </xdr:nvCxnSpPr>
      <xdr:spPr>
        <a:xfrm flipV="1">
          <a:off x="12814300" y="16005775"/>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134117</xdr:rowOff>
    </xdr:from>
    <xdr:to>
      <xdr:col>20</xdr:col>
      <xdr:colOff>9525</xdr:colOff>
      <xdr:row>97</xdr:row>
      <xdr:rowOff>64267</xdr:rowOff>
    </xdr:to>
    <xdr:sp macro="" textlink="">
      <xdr:nvSpPr>
        <xdr:cNvPr id="683" name="フローチャート : 判断 682"/>
        <xdr:cNvSpPr/>
      </xdr:nvSpPr>
      <xdr:spPr>
        <a:xfrm>
          <a:off x="13652500" y="165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55394</xdr:rowOff>
    </xdr:from>
    <xdr:ext cx="534377" cy="259045"/>
    <xdr:sp macro="" textlink="">
      <xdr:nvSpPr>
        <xdr:cNvPr id="684" name="テキスト ボックス 683"/>
        <xdr:cNvSpPr txBox="1"/>
      </xdr:nvSpPr>
      <xdr:spPr>
        <a:xfrm>
          <a:off x="13436111" y="166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129316</xdr:rowOff>
    </xdr:from>
    <xdr:to>
      <xdr:col>18</xdr:col>
      <xdr:colOff>492125</xdr:colOff>
      <xdr:row>97</xdr:row>
      <xdr:rowOff>59466</xdr:rowOff>
    </xdr:to>
    <xdr:sp macro="" textlink="">
      <xdr:nvSpPr>
        <xdr:cNvPr id="685" name="フローチャート : 判断 684"/>
        <xdr:cNvSpPr/>
      </xdr:nvSpPr>
      <xdr:spPr>
        <a:xfrm>
          <a:off x="12763500" y="1658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50593</xdr:rowOff>
    </xdr:from>
    <xdr:ext cx="534377" cy="259045"/>
    <xdr:sp macro="" textlink="">
      <xdr:nvSpPr>
        <xdr:cNvPr id="686" name="テキスト ボックス 685"/>
        <xdr:cNvSpPr txBox="1"/>
      </xdr:nvSpPr>
      <xdr:spPr>
        <a:xfrm>
          <a:off x="12547111" y="166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104902</xdr:rowOff>
    </xdr:from>
    <xdr:to>
      <xdr:col>23</xdr:col>
      <xdr:colOff>568325</xdr:colOff>
      <xdr:row>91</xdr:row>
      <xdr:rowOff>35052</xdr:rowOff>
    </xdr:to>
    <xdr:sp macro="" textlink="">
      <xdr:nvSpPr>
        <xdr:cNvPr id="692" name="円/楕円 691"/>
        <xdr:cNvSpPr/>
      </xdr:nvSpPr>
      <xdr:spPr>
        <a:xfrm>
          <a:off x="16268700" y="155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19829</xdr:rowOff>
    </xdr:from>
    <xdr:ext cx="599010" cy="259045"/>
    <xdr:sp macro="" textlink="">
      <xdr:nvSpPr>
        <xdr:cNvPr id="693" name="公債費該当値テキスト"/>
        <xdr:cNvSpPr txBox="1"/>
      </xdr:nvSpPr>
      <xdr:spPr>
        <a:xfrm>
          <a:off x="16370300" y="1545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109,650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62795</xdr:rowOff>
    </xdr:from>
    <xdr:to>
      <xdr:col>22</xdr:col>
      <xdr:colOff>415925</xdr:colOff>
      <xdr:row>91</xdr:row>
      <xdr:rowOff>164395</xdr:rowOff>
    </xdr:to>
    <xdr:sp macro="" textlink="">
      <xdr:nvSpPr>
        <xdr:cNvPr id="694" name="円/楕円 693"/>
        <xdr:cNvSpPr/>
      </xdr:nvSpPr>
      <xdr:spPr>
        <a:xfrm>
          <a:off x="15430500" y="156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90</xdr:row>
      <xdr:rowOff>9472</xdr:rowOff>
    </xdr:from>
    <xdr:ext cx="599010" cy="259045"/>
    <xdr:sp macro="" textlink="">
      <xdr:nvSpPr>
        <xdr:cNvPr id="695" name="テキスト ボックス 694"/>
        <xdr:cNvSpPr txBox="1"/>
      </xdr:nvSpPr>
      <xdr:spPr>
        <a:xfrm>
          <a:off x="15169094" y="154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129225</xdr:rowOff>
    </xdr:from>
    <xdr:to>
      <xdr:col>21</xdr:col>
      <xdr:colOff>212725</xdr:colOff>
      <xdr:row>92</xdr:row>
      <xdr:rowOff>59375</xdr:rowOff>
    </xdr:to>
    <xdr:sp macro="" textlink="">
      <xdr:nvSpPr>
        <xdr:cNvPr id="696" name="円/楕円 695"/>
        <xdr:cNvSpPr/>
      </xdr:nvSpPr>
      <xdr:spPr>
        <a:xfrm>
          <a:off x="14541500" y="157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75902</xdr:rowOff>
    </xdr:from>
    <xdr:ext cx="599010" cy="259045"/>
    <xdr:sp macro="" textlink="">
      <xdr:nvSpPr>
        <xdr:cNvPr id="697" name="テキスト ボックス 696"/>
        <xdr:cNvSpPr txBox="1"/>
      </xdr:nvSpPr>
      <xdr:spPr>
        <a:xfrm>
          <a:off x="14292794" y="1550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10125</xdr:rowOff>
    </xdr:from>
    <xdr:to>
      <xdr:col>20</xdr:col>
      <xdr:colOff>9525</xdr:colOff>
      <xdr:row>93</xdr:row>
      <xdr:rowOff>111725</xdr:rowOff>
    </xdr:to>
    <xdr:sp macro="" textlink="">
      <xdr:nvSpPr>
        <xdr:cNvPr id="698" name="円/楕円 697"/>
        <xdr:cNvSpPr/>
      </xdr:nvSpPr>
      <xdr:spPr>
        <a:xfrm>
          <a:off x="13652500" y="159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128252</xdr:rowOff>
    </xdr:from>
    <xdr:ext cx="599010" cy="259045"/>
    <xdr:sp macro="" textlink="">
      <xdr:nvSpPr>
        <xdr:cNvPr id="699" name="テキスト ボックス 698"/>
        <xdr:cNvSpPr txBox="1"/>
      </xdr:nvSpPr>
      <xdr:spPr>
        <a:xfrm>
          <a:off x="13403794" y="1573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59227</xdr:rowOff>
    </xdr:from>
    <xdr:to>
      <xdr:col>18</xdr:col>
      <xdr:colOff>492125</xdr:colOff>
      <xdr:row>93</xdr:row>
      <xdr:rowOff>160827</xdr:rowOff>
    </xdr:to>
    <xdr:sp macro="" textlink="">
      <xdr:nvSpPr>
        <xdr:cNvPr id="700" name="円/楕円 699"/>
        <xdr:cNvSpPr/>
      </xdr:nvSpPr>
      <xdr:spPr>
        <a:xfrm>
          <a:off x="12763500" y="1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5904</xdr:rowOff>
    </xdr:from>
    <xdr:ext cx="534377" cy="259045"/>
    <xdr:sp macro="" textlink="">
      <xdr:nvSpPr>
        <xdr:cNvPr id="701" name="テキスト ボックス 700"/>
        <xdr:cNvSpPr txBox="1"/>
      </xdr:nvSpPr>
      <xdr:spPr>
        <a:xfrm>
          <a:off x="12547111" y="157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3" name="テキスト ボックス 71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5" name="テキスト ボックス 71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7" name="テキスト ボックス 71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9" name="テキスト ボックス 71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107696</xdr:rowOff>
    </xdr:from>
    <xdr:to>
      <xdr:col>32</xdr:col>
      <xdr:colOff>186689</xdr:colOff>
      <xdr:row>38</xdr:row>
      <xdr:rowOff>116840</xdr:rowOff>
    </xdr:to>
    <xdr:cxnSp macro="">
      <xdr:nvCxnSpPr>
        <xdr:cNvPr id="721" name="直線コネクタ 720"/>
        <xdr:cNvCxnSpPr/>
      </xdr:nvCxnSpPr>
      <xdr:spPr>
        <a:xfrm flipV="1">
          <a:off x="22159595" y="6622796"/>
          <a:ext cx="1269" cy="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92473</xdr:rowOff>
    </xdr:from>
    <xdr:ext cx="249299" cy="259045"/>
    <xdr:sp macro="" textlink="">
      <xdr:nvSpPr>
        <xdr:cNvPr id="722" name="諸支出金最小値テキスト"/>
        <xdr:cNvSpPr txBox="1"/>
      </xdr:nvSpPr>
      <xdr:spPr>
        <a:xfrm>
          <a:off x="22212300" y="6779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23" name="直線コネクタ 722"/>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54373</xdr:rowOff>
    </xdr:from>
    <xdr:ext cx="249299" cy="259045"/>
    <xdr:sp macro="" textlink="">
      <xdr:nvSpPr>
        <xdr:cNvPr id="724" name="諸支出金最大値テキスト"/>
        <xdr:cNvSpPr txBox="1"/>
      </xdr:nvSpPr>
      <xdr:spPr>
        <a:xfrm>
          <a:off x="22212300" y="6398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32</xdr:col>
      <xdr:colOff>98425</xdr:colOff>
      <xdr:row>38</xdr:row>
      <xdr:rowOff>107696</xdr:rowOff>
    </xdr:from>
    <xdr:to>
      <xdr:col>32</xdr:col>
      <xdr:colOff>276225</xdr:colOff>
      <xdr:row>38</xdr:row>
      <xdr:rowOff>107696</xdr:rowOff>
    </xdr:to>
    <xdr:cxnSp macro="">
      <xdr:nvCxnSpPr>
        <xdr:cNvPr id="725" name="直線コネクタ 724"/>
        <xdr:cNvCxnSpPr/>
      </xdr:nvCxnSpPr>
      <xdr:spPr>
        <a:xfrm>
          <a:off x="22072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107696</xdr:rowOff>
    </xdr:from>
    <xdr:to>
      <xdr:col>32</xdr:col>
      <xdr:colOff>187325</xdr:colOff>
      <xdr:row>38</xdr:row>
      <xdr:rowOff>107696</xdr:rowOff>
    </xdr:to>
    <xdr:cxnSp macro="">
      <xdr:nvCxnSpPr>
        <xdr:cNvPr id="726" name="直線コネクタ 725"/>
        <xdr:cNvCxnSpPr/>
      </xdr:nvCxnSpPr>
      <xdr:spPr>
        <a:xfrm>
          <a:off x="21323300" y="6622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136923</xdr:rowOff>
    </xdr:from>
    <xdr:ext cx="249299" cy="259045"/>
    <xdr:sp macro="" textlink="">
      <xdr:nvSpPr>
        <xdr:cNvPr id="727" name="諸支出金平均値テキスト"/>
        <xdr:cNvSpPr txBox="1"/>
      </xdr:nvSpPr>
      <xdr:spPr>
        <a:xfrm>
          <a:off x="22212300" y="66520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61468</xdr:rowOff>
    </xdr:from>
    <xdr:to>
      <xdr:col>32</xdr:col>
      <xdr:colOff>238125</xdr:colOff>
      <xdr:row>38</xdr:row>
      <xdr:rowOff>163068</xdr:rowOff>
    </xdr:to>
    <xdr:sp macro="" textlink="">
      <xdr:nvSpPr>
        <xdr:cNvPr id="728" name="フローチャート : 判断 727"/>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107696</xdr:rowOff>
    </xdr:from>
    <xdr:to>
      <xdr:col>31</xdr:col>
      <xdr:colOff>34925</xdr:colOff>
      <xdr:row>38</xdr:row>
      <xdr:rowOff>112268</xdr:rowOff>
    </xdr:to>
    <xdr:cxnSp macro="">
      <xdr:nvCxnSpPr>
        <xdr:cNvPr id="729" name="直線コネクタ 728"/>
        <xdr:cNvCxnSpPr/>
      </xdr:nvCxnSpPr>
      <xdr:spPr>
        <a:xfrm flipV="1">
          <a:off x="20434300" y="6622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88900</xdr:rowOff>
    </xdr:from>
    <xdr:to>
      <xdr:col>31</xdr:col>
      <xdr:colOff>85725</xdr:colOff>
      <xdr:row>31</xdr:row>
      <xdr:rowOff>19050</xdr:rowOff>
    </xdr:to>
    <xdr:sp macro="" textlink="">
      <xdr:nvSpPr>
        <xdr:cNvPr id="730" name="フローチャート : 判断 729"/>
        <xdr:cNvSpPr/>
      </xdr:nvSpPr>
      <xdr:spPr>
        <a:xfrm>
          <a:off x="21272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29</xdr:row>
      <xdr:rowOff>35577</xdr:rowOff>
    </xdr:from>
    <xdr:ext cx="378565" cy="259045"/>
    <xdr:sp macro="" textlink="">
      <xdr:nvSpPr>
        <xdr:cNvPr id="731" name="テキスト ボックス 730"/>
        <xdr:cNvSpPr txBox="1"/>
      </xdr:nvSpPr>
      <xdr:spPr>
        <a:xfrm>
          <a:off x="211213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112268</xdr:rowOff>
    </xdr:from>
    <xdr:to>
      <xdr:col>29</xdr:col>
      <xdr:colOff>517525</xdr:colOff>
      <xdr:row>38</xdr:row>
      <xdr:rowOff>121412</xdr:rowOff>
    </xdr:to>
    <xdr:cxnSp macro="">
      <xdr:nvCxnSpPr>
        <xdr:cNvPr id="732" name="直線コネクタ 731"/>
        <xdr:cNvCxnSpPr/>
      </xdr:nvCxnSpPr>
      <xdr:spPr>
        <a:xfrm flipV="1">
          <a:off x="19545300" y="6627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146050</xdr:rowOff>
    </xdr:from>
    <xdr:to>
      <xdr:col>29</xdr:col>
      <xdr:colOff>568325</xdr:colOff>
      <xdr:row>34</xdr:row>
      <xdr:rowOff>76200</xdr:rowOff>
    </xdr:to>
    <xdr:sp macro="" textlink="">
      <xdr:nvSpPr>
        <xdr:cNvPr id="733" name="フローチャート : 判断 732"/>
        <xdr:cNvSpPr/>
      </xdr:nvSpPr>
      <xdr:spPr>
        <a:xfrm>
          <a:off x="20383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92727</xdr:rowOff>
    </xdr:from>
    <xdr:ext cx="378565" cy="259045"/>
    <xdr:sp macro="" textlink="">
      <xdr:nvSpPr>
        <xdr:cNvPr id="734" name="テキスト ボックス 733"/>
        <xdr:cNvSpPr txBox="1"/>
      </xdr:nvSpPr>
      <xdr:spPr>
        <a:xfrm>
          <a:off x="20245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98552</xdr:rowOff>
    </xdr:from>
    <xdr:to>
      <xdr:col>28</xdr:col>
      <xdr:colOff>314325</xdr:colOff>
      <xdr:row>38</xdr:row>
      <xdr:rowOff>121412</xdr:rowOff>
    </xdr:to>
    <xdr:cxnSp macro="">
      <xdr:nvCxnSpPr>
        <xdr:cNvPr id="735" name="直線コネクタ 734"/>
        <xdr:cNvCxnSpPr/>
      </xdr:nvCxnSpPr>
      <xdr:spPr>
        <a:xfrm>
          <a:off x="18656300" y="6613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63754</xdr:rowOff>
    </xdr:from>
    <xdr:to>
      <xdr:col>28</xdr:col>
      <xdr:colOff>365125</xdr:colOff>
      <xdr:row>35</xdr:row>
      <xdr:rowOff>165354</xdr:rowOff>
    </xdr:to>
    <xdr:sp macro="" textlink="">
      <xdr:nvSpPr>
        <xdr:cNvPr id="736" name="フローチャート : 判断 735"/>
        <xdr:cNvSpPr/>
      </xdr:nvSpPr>
      <xdr:spPr>
        <a:xfrm>
          <a:off x="19494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10431</xdr:rowOff>
    </xdr:from>
    <xdr:ext cx="378565" cy="259045"/>
    <xdr:sp macro="" textlink="">
      <xdr:nvSpPr>
        <xdr:cNvPr id="737" name="テキスト ボックス 736"/>
        <xdr:cNvSpPr txBox="1"/>
      </xdr:nvSpPr>
      <xdr:spPr>
        <a:xfrm>
          <a:off x="19356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141478</xdr:rowOff>
    </xdr:from>
    <xdr:to>
      <xdr:col>27</xdr:col>
      <xdr:colOff>161925</xdr:colOff>
      <xdr:row>36</xdr:row>
      <xdr:rowOff>71628</xdr:rowOff>
    </xdr:to>
    <xdr:sp macro="" textlink="">
      <xdr:nvSpPr>
        <xdr:cNvPr id="738" name="フローチャート : 判断 737"/>
        <xdr:cNvSpPr/>
      </xdr:nvSpPr>
      <xdr:spPr>
        <a:xfrm>
          <a:off x="18605500" y="614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88155</xdr:rowOff>
    </xdr:from>
    <xdr:ext cx="378565" cy="259045"/>
    <xdr:sp macro="" textlink="">
      <xdr:nvSpPr>
        <xdr:cNvPr id="739" name="テキスト ボックス 738"/>
        <xdr:cNvSpPr txBox="1"/>
      </xdr:nvSpPr>
      <xdr:spPr>
        <a:xfrm>
          <a:off x="18467017" y="5917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56896</xdr:rowOff>
    </xdr:from>
    <xdr:to>
      <xdr:col>32</xdr:col>
      <xdr:colOff>238125</xdr:colOff>
      <xdr:row>38</xdr:row>
      <xdr:rowOff>158496</xdr:rowOff>
    </xdr:to>
    <xdr:sp macro="" textlink="">
      <xdr:nvSpPr>
        <xdr:cNvPr id="745" name="円/楕円 744"/>
        <xdr:cNvSpPr/>
      </xdr:nvSpPr>
      <xdr:spPr>
        <a:xfrm>
          <a:off x="22110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9923</xdr:rowOff>
    </xdr:from>
    <xdr:ext cx="249299" cy="259045"/>
    <xdr:sp macro="" textlink="">
      <xdr:nvSpPr>
        <xdr:cNvPr id="746" name="諸支出金該当値テキスト"/>
        <xdr:cNvSpPr txBox="1"/>
      </xdr:nvSpPr>
      <xdr:spPr>
        <a:xfrm>
          <a:off x="22212300" y="6525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56896</xdr:rowOff>
    </xdr:from>
    <xdr:to>
      <xdr:col>31</xdr:col>
      <xdr:colOff>85725</xdr:colOff>
      <xdr:row>38</xdr:row>
      <xdr:rowOff>158496</xdr:rowOff>
    </xdr:to>
    <xdr:sp macro="" textlink="">
      <xdr:nvSpPr>
        <xdr:cNvPr id="747" name="円/楕円 746"/>
        <xdr:cNvSpPr/>
      </xdr:nvSpPr>
      <xdr:spPr>
        <a:xfrm>
          <a:off x="2127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149623</xdr:rowOff>
    </xdr:from>
    <xdr:ext cx="249299" cy="259045"/>
    <xdr:sp macro="" textlink="">
      <xdr:nvSpPr>
        <xdr:cNvPr id="748" name="テキスト ボックス 747"/>
        <xdr:cNvSpPr txBox="1"/>
      </xdr:nvSpPr>
      <xdr:spPr>
        <a:xfrm>
          <a:off x="21185949"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61468</xdr:rowOff>
    </xdr:from>
    <xdr:to>
      <xdr:col>29</xdr:col>
      <xdr:colOff>568325</xdr:colOff>
      <xdr:row>38</xdr:row>
      <xdr:rowOff>163068</xdr:rowOff>
    </xdr:to>
    <xdr:sp macro="" textlink="">
      <xdr:nvSpPr>
        <xdr:cNvPr id="749" name="円/楕円 748"/>
        <xdr:cNvSpPr/>
      </xdr:nvSpPr>
      <xdr:spPr>
        <a:xfrm>
          <a:off x="2038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154195</xdr:rowOff>
    </xdr:from>
    <xdr:ext cx="249299" cy="259045"/>
    <xdr:sp macro="" textlink="">
      <xdr:nvSpPr>
        <xdr:cNvPr id="750" name="テキスト ボックス 749"/>
        <xdr:cNvSpPr txBox="1"/>
      </xdr:nvSpPr>
      <xdr:spPr>
        <a:xfrm>
          <a:off x="20309649"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70612</xdr:rowOff>
    </xdr:from>
    <xdr:to>
      <xdr:col>28</xdr:col>
      <xdr:colOff>365125</xdr:colOff>
      <xdr:row>39</xdr:row>
      <xdr:rowOff>762</xdr:rowOff>
    </xdr:to>
    <xdr:sp macro="" textlink="">
      <xdr:nvSpPr>
        <xdr:cNvPr id="751" name="円/楕円 750"/>
        <xdr:cNvSpPr/>
      </xdr:nvSpPr>
      <xdr:spPr>
        <a:xfrm>
          <a:off x="19494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163339</xdr:rowOff>
    </xdr:from>
    <xdr:ext cx="249299" cy="259045"/>
    <xdr:sp macro="" textlink="">
      <xdr:nvSpPr>
        <xdr:cNvPr id="752" name="テキスト ボックス 751"/>
        <xdr:cNvSpPr txBox="1"/>
      </xdr:nvSpPr>
      <xdr:spPr>
        <a:xfrm>
          <a:off x="19420649"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47752</xdr:rowOff>
    </xdr:from>
    <xdr:to>
      <xdr:col>27</xdr:col>
      <xdr:colOff>161925</xdr:colOff>
      <xdr:row>38</xdr:row>
      <xdr:rowOff>149352</xdr:rowOff>
    </xdr:to>
    <xdr:sp macro="" textlink="">
      <xdr:nvSpPr>
        <xdr:cNvPr id="753" name="円/楕円 752"/>
        <xdr:cNvSpPr/>
      </xdr:nvSpPr>
      <xdr:spPr>
        <a:xfrm>
          <a:off x="18605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140479</xdr:rowOff>
    </xdr:from>
    <xdr:ext cx="249299" cy="259045"/>
    <xdr:sp macro="" textlink="">
      <xdr:nvSpPr>
        <xdr:cNvPr id="754" name="テキスト ボックス 753"/>
        <xdr:cNvSpPr txBox="1"/>
      </xdr:nvSpPr>
      <xdr:spPr>
        <a:xfrm>
          <a:off x="18531649" y="66555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4" name="テキスト ボックス 76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6" name="テキスト ボックス 76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8" name="直線コネクタ 76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3" name="直線コネクタ 77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5" name="フローチャート : 判断 77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6" name="直線コネクタ 77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7" name="フローチャート : 判断 77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8" name="テキスト ボックス 777"/>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9" name="直線コネクタ 77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0" name="フローチャート : 判断 77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1" name="テキスト ボックス 78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2" name="直線コネクタ 78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3" name="フローチャート : 判断 78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4" name="テキスト ボックス 78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5" name="フローチャート : 判断 78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6" name="テキスト ボックス 78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円/楕円 79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4" name="円/楕円 79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5" name="テキスト ボックス 794"/>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6" name="円/楕円 79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7" name="テキスト ボックス 79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8" name="円/楕円 79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9" name="テキスト ボックス 79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円/楕円 79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1" name="テキスト ボックス 80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2" name="正方形/長方形 8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3" name="正方形/長方形 8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4" name="テキスト ボックス 8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主な構成項目</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・総務費は、住民一人当たり４４千円となっており、グループ平均を上回っている。これは、退職手当等人件費及び過年度の起債償還に要する経費として歳出総額が増加したことによるものである。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・衛生費は、住民一人当たり２５千円となっており、グループ平均を下回っているが、前年度（平成２７年度）より増加傾向になっている。これは地域医療介護総合確保基金事業等、地域の医療施設整備等に</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要する経費として歳出総額が増加したことによるものである。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・労働費は、住民一人当たり４千円となっており、グループ平均を上回っている。これは、産業人材育成センター等の施設整備に要する経費として歳出総額が増加したことによるものである。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農林水産業費は、住民一人当たり４２千円となっており、グループ平均を下回っている。これは、緑の産業再生プロジェクト基金返還金や６次産業化ネットワーク活動交付金の減等により歳出総額が逓減していることによるものであ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○実質収支額</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年度までは、歳出全般の見直し等により、平成２２年度以降公共事業が大幅に減少したこと</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実質収支が大幅に増加した平成２３年度を除いては、３～５％台を推移する等変動が少ない傾向が続いた。平成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年度は、地方交付税の減少と鳥取県中部地震、雪害等への対応により収支が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億円の減となり、</a:t>
          </a:r>
          <a:r>
            <a:rPr kumimoji="1" lang="en-US" altLang="ja-JP" sz="1000">
              <a:solidFill>
                <a:schemeClr val="dk1"/>
              </a:solidFill>
              <a:effectLst/>
              <a:latin typeface="+mn-lt"/>
              <a:ea typeface="+mn-ea"/>
              <a:cs typeface="+mn-cs"/>
            </a:rPr>
            <a:t>2.96</a:t>
          </a:r>
          <a:r>
            <a:rPr kumimoji="1" lang="ja-JP" altLang="ja-JP" sz="1000">
              <a:solidFill>
                <a:schemeClr val="dk1"/>
              </a:solidFill>
              <a:effectLst/>
              <a:latin typeface="+mn-lt"/>
              <a:ea typeface="+mn-ea"/>
              <a:cs typeface="+mn-cs"/>
            </a:rPr>
            <a:t>ポイントの減となった。</a:t>
          </a:r>
          <a:endParaRPr lang="ja-JP" altLang="ja-JP" sz="1000">
            <a:effectLst/>
          </a:endParaRPr>
        </a:p>
        <a:p>
          <a:r>
            <a:rPr kumimoji="1" lang="ja-JP" altLang="ja-JP" sz="1000">
              <a:solidFill>
                <a:schemeClr val="dk1"/>
              </a:solidFill>
              <a:effectLst/>
              <a:latin typeface="+mn-lt"/>
              <a:ea typeface="+mn-ea"/>
              <a:cs typeface="+mn-cs"/>
            </a:rPr>
            <a:t>○実質単年度収支</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年度の実質収支が大幅に減少したことにより、対前年度で</a:t>
          </a:r>
          <a:r>
            <a:rPr kumimoji="1" lang="en-US" altLang="ja-JP" sz="1000">
              <a:solidFill>
                <a:schemeClr val="dk1"/>
              </a:solidFill>
              <a:effectLst/>
              <a:latin typeface="+mn-lt"/>
              <a:ea typeface="+mn-ea"/>
              <a:cs typeface="+mn-cs"/>
            </a:rPr>
            <a:t>3.71</a:t>
          </a:r>
          <a:r>
            <a:rPr kumimoji="1" lang="ja-JP" altLang="ja-JP" sz="1000">
              <a:solidFill>
                <a:schemeClr val="dk1"/>
              </a:solidFill>
              <a:effectLst/>
              <a:latin typeface="+mn-lt"/>
              <a:ea typeface="+mn-ea"/>
              <a:cs typeface="+mn-cs"/>
            </a:rPr>
            <a:t>ポイントの減少となった。</a:t>
          </a:r>
          <a:endParaRPr lang="ja-JP" altLang="ja-JP" sz="1000">
            <a:effectLst/>
          </a:endParaRPr>
        </a:p>
        <a:p>
          <a:r>
            <a:rPr kumimoji="1" lang="ja-JP" altLang="ja-JP" sz="1000">
              <a:solidFill>
                <a:schemeClr val="dk1"/>
              </a:solidFill>
              <a:effectLst/>
              <a:latin typeface="+mn-lt"/>
              <a:ea typeface="+mn-ea"/>
              <a:cs typeface="+mn-cs"/>
            </a:rPr>
            <a:t>○今後の対応</a:t>
          </a:r>
          <a:endParaRPr lang="ja-JP" altLang="ja-JP" sz="1000">
            <a:effectLst/>
          </a:endParaRPr>
        </a:p>
        <a:p>
          <a:r>
            <a:rPr kumimoji="1" lang="ja-JP" altLang="ja-JP" sz="1000">
              <a:solidFill>
                <a:schemeClr val="dk1"/>
              </a:solidFill>
              <a:effectLst/>
              <a:latin typeface="+mn-lt"/>
              <a:ea typeface="+mn-ea"/>
              <a:cs typeface="+mn-cs"/>
            </a:rPr>
            <a:t>　「財政誘導目標」を達成できるよう財政運営を行っていく。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○現状</a:t>
          </a:r>
          <a:endParaRPr lang="ja-JP" altLang="ja-JP" sz="1400">
            <a:effectLst/>
          </a:endParaRPr>
        </a:p>
        <a:p>
          <a:r>
            <a:rPr kumimoji="1" lang="ja-JP" altLang="ja-JP" sz="1400">
              <a:solidFill>
                <a:schemeClr val="dk1"/>
              </a:solidFill>
              <a:effectLst/>
              <a:latin typeface="+mn-lt"/>
              <a:ea typeface="+mn-ea"/>
              <a:cs typeface="+mn-cs"/>
            </a:rPr>
            <a:t>　一般会計及び全ての特別会計で赤字が生じていない。</a:t>
          </a:r>
          <a:endParaRPr lang="ja-JP" altLang="ja-JP" sz="1400">
            <a:effectLst/>
          </a:endParaRPr>
        </a:p>
        <a:p>
          <a:r>
            <a:rPr kumimoji="1" lang="ja-JP" altLang="ja-JP" sz="1400">
              <a:solidFill>
                <a:schemeClr val="dk1"/>
              </a:solidFill>
              <a:effectLst/>
              <a:latin typeface="+mn-lt"/>
              <a:ea typeface="+mn-ea"/>
              <a:cs typeface="+mn-cs"/>
            </a:rPr>
            <a:t>　一般会計の黒字の減については、歳入面では、５年連続の地方交付税の減少が主な要因である。また、歳出面では、平成２８年１０月に発生した鳥取県中部地震及び度重なる雪害等への対応によるものである。</a:t>
          </a:r>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病院事業会計の黒字の増については、１年超の定期預金（固定資産）約４１億円のうち、２０億円を１年以内の短期預金（流動資産）にしたことによるものである。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○今後の対応</a:t>
          </a:r>
          <a:endParaRPr lang="ja-JP" altLang="ja-JP" sz="1400">
            <a:effectLst/>
          </a:endParaRPr>
        </a:p>
        <a:p>
          <a:r>
            <a:rPr kumimoji="1" lang="ja-JP" altLang="ja-JP" sz="1400">
              <a:solidFill>
                <a:schemeClr val="dk1"/>
              </a:solidFill>
              <a:effectLst/>
              <a:latin typeface="+mn-lt"/>
              <a:ea typeface="+mn-ea"/>
              <a:cs typeface="+mn-cs"/>
            </a:rPr>
            <a:t>　各会計で適正な財政運営、企業運営を行っていく。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a:t>
          </a:r>
          <a:endParaRPr lang="ja-JP" altLang="ja-JP" sz="1400">
            <a:effectLst/>
          </a:endParaRPr>
        </a:p>
        <a:p>
          <a:r>
            <a:rPr kumimoji="1" lang="ja-JP" altLang="ja-JP" sz="1400">
              <a:solidFill>
                <a:schemeClr val="dk1"/>
              </a:solidFill>
              <a:effectLst/>
              <a:latin typeface="+mn-lt"/>
              <a:ea typeface="+mn-ea"/>
              <a:cs typeface="+mn-cs"/>
            </a:rPr>
            <a:t>　臨時財政対策債の償還により、増加傾向にある。</a:t>
          </a:r>
          <a:endParaRPr lang="ja-JP" altLang="ja-JP" sz="1400">
            <a:effectLst/>
          </a:endParaRPr>
        </a:p>
        <a:p>
          <a:r>
            <a:rPr kumimoji="1" lang="ja-JP" altLang="ja-JP" sz="1400">
              <a:solidFill>
                <a:schemeClr val="dk1"/>
              </a:solidFill>
              <a:effectLst/>
              <a:latin typeface="+mn-lt"/>
              <a:ea typeface="+mn-ea"/>
              <a:cs typeface="+mn-cs"/>
            </a:rPr>
            <a:t>○債務負担行為に基づく負担額</a:t>
          </a:r>
          <a:endParaRPr lang="ja-JP" altLang="ja-JP" sz="1400">
            <a:effectLst/>
          </a:endParaRPr>
        </a:p>
        <a:p>
          <a:r>
            <a:rPr kumimoji="1" lang="ja-JP" altLang="ja-JP" sz="1400">
              <a:solidFill>
                <a:schemeClr val="dk1"/>
              </a:solidFill>
              <a:effectLst/>
              <a:latin typeface="+mn-lt"/>
              <a:ea typeface="+mn-ea"/>
              <a:cs typeface="+mn-cs"/>
            </a:rPr>
            <a:t>　償還が進んでおり、減少している。</a:t>
          </a:r>
          <a:endParaRPr lang="ja-JP" altLang="ja-JP" sz="1400">
            <a:effectLst/>
          </a:endParaRPr>
        </a:p>
        <a:p>
          <a:r>
            <a:rPr kumimoji="1" lang="ja-JP" altLang="ja-JP" sz="1400">
              <a:solidFill>
                <a:schemeClr val="dk1"/>
              </a:solidFill>
              <a:effectLst/>
              <a:latin typeface="+mn-lt"/>
              <a:ea typeface="+mn-ea"/>
              <a:cs typeface="+mn-cs"/>
            </a:rPr>
            <a:t>○実質公債費比率の分子</a:t>
          </a:r>
          <a:endParaRPr lang="ja-JP" altLang="ja-JP" sz="1400">
            <a:effectLst/>
          </a:endParaRPr>
        </a:p>
        <a:p>
          <a:r>
            <a:rPr kumimoji="1" lang="ja-JP" altLang="ja-JP" sz="1400">
              <a:solidFill>
                <a:schemeClr val="dk1"/>
              </a:solidFill>
              <a:effectLst/>
              <a:latin typeface="+mn-lt"/>
              <a:ea typeface="+mn-ea"/>
              <a:cs typeface="+mn-cs"/>
            </a:rPr>
            <a:t>　元利償還金を除くその他因子は減少傾向にあるが、元利償還金は増加傾向にあり、対前年はほぼ横ばいとなっている。</a:t>
          </a:r>
          <a:endParaRPr lang="ja-JP" altLang="ja-JP" sz="1400">
            <a:effectLst/>
          </a:endParaRPr>
        </a:p>
        <a:p>
          <a:r>
            <a:rPr kumimoji="1" lang="ja-JP" altLang="ja-JP" sz="1400">
              <a:solidFill>
                <a:schemeClr val="dk1"/>
              </a:solidFill>
              <a:effectLst/>
              <a:latin typeface="+mn-lt"/>
              <a:ea typeface="+mn-ea"/>
              <a:cs typeface="+mn-cs"/>
            </a:rPr>
            <a:t>○今後の対応</a:t>
          </a:r>
          <a:endParaRPr lang="ja-JP" altLang="ja-JP" sz="1400">
            <a:effectLst/>
          </a:endParaRPr>
        </a:p>
        <a:p>
          <a:r>
            <a:rPr kumimoji="1" lang="ja-JP" altLang="ja-JP" sz="1400">
              <a:solidFill>
                <a:schemeClr val="dk1"/>
              </a:solidFill>
              <a:effectLst/>
              <a:latin typeface="+mn-lt"/>
              <a:ea typeface="+mn-ea"/>
              <a:cs typeface="+mn-cs"/>
            </a:rPr>
            <a:t>　早期健全化基準未満ではあるが、今後も行財政改革を引き続き行い、比率の更なる改善を図る。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○一般会計等に係る地方債の現在高</a:t>
          </a:r>
          <a:endParaRPr lang="ja-JP" altLang="ja-JP" sz="1200">
            <a:effectLst/>
          </a:endParaRPr>
        </a:p>
        <a:p>
          <a:r>
            <a:rPr kumimoji="1" lang="ja-JP" altLang="ja-JP" sz="1200">
              <a:solidFill>
                <a:schemeClr val="dk1"/>
              </a:solidFill>
              <a:effectLst/>
              <a:latin typeface="+mn-lt"/>
              <a:ea typeface="+mn-ea"/>
              <a:cs typeface="+mn-cs"/>
            </a:rPr>
            <a:t>　償還が進み、地方債残高は、減少傾向にある。</a:t>
          </a:r>
          <a:endParaRPr lang="ja-JP" altLang="ja-JP" sz="1200">
            <a:effectLst/>
          </a:endParaRPr>
        </a:p>
        <a:p>
          <a:r>
            <a:rPr kumimoji="1" lang="ja-JP" altLang="ja-JP" sz="1200">
              <a:solidFill>
                <a:schemeClr val="dk1"/>
              </a:solidFill>
              <a:effectLst/>
              <a:latin typeface="+mn-lt"/>
              <a:ea typeface="+mn-ea"/>
              <a:cs typeface="+mn-cs"/>
            </a:rPr>
            <a:t>○債務負担行為に基づく支出予定額</a:t>
          </a:r>
          <a:endParaRPr lang="ja-JP" altLang="ja-JP" sz="1200">
            <a:effectLst/>
          </a:endParaRPr>
        </a:p>
        <a:p>
          <a:r>
            <a:rPr kumimoji="1" lang="ja-JP" altLang="ja-JP" sz="1200">
              <a:solidFill>
                <a:schemeClr val="dk1"/>
              </a:solidFill>
              <a:effectLst/>
              <a:latin typeface="+mn-lt"/>
              <a:ea typeface="+mn-ea"/>
              <a:cs typeface="+mn-cs"/>
            </a:rPr>
            <a:t>　債務の履行が進み、減少している。</a:t>
          </a:r>
          <a:endParaRPr lang="ja-JP" altLang="ja-JP" sz="1200">
            <a:effectLst/>
          </a:endParaRPr>
        </a:p>
        <a:p>
          <a:r>
            <a:rPr kumimoji="1" lang="ja-JP" altLang="ja-JP" sz="1200">
              <a:solidFill>
                <a:schemeClr val="dk1"/>
              </a:solidFill>
              <a:effectLst/>
              <a:latin typeface="+mn-lt"/>
              <a:ea typeface="+mn-ea"/>
              <a:cs typeface="+mn-cs"/>
            </a:rPr>
            <a:t>○退職手当負担見込額</a:t>
          </a:r>
          <a:endParaRPr lang="ja-JP" altLang="ja-JP" sz="1200">
            <a:effectLst/>
          </a:endParaRPr>
        </a:p>
        <a:p>
          <a:r>
            <a:rPr kumimoji="1" lang="ja-JP" altLang="ja-JP" sz="1200">
              <a:solidFill>
                <a:schemeClr val="dk1"/>
              </a:solidFill>
              <a:effectLst/>
              <a:latin typeface="+mn-lt"/>
              <a:ea typeface="+mn-ea"/>
              <a:cs typeface="+mn-cs"/>
            </a:rPr>
            <a:t>　近年は減少しているが、退職者のピークに向かって、高い水準にある。</a:t>
          </a:r>
          <a:endParaRPr lang="ja-JP" altLang="ja-JP" sz="1200">
            <a:effectLst/>
          </a:endParaRPr>
        </a:p>
        <a:p>
          <a:r>
            <a:rPr kumimoji="1" lang="ja-JP" altLang="ja-JP" sz="1200">
              <a:solidFill>
                <a:schemeClr val="dk1"/>
              </a:solidFill>
              <a:effectLst/>
              <a:latin typeface="+mn-lt"/>
              <a:ea typeface="+mn-ea"/>
              <a:cs typeface="+mn-cs"/>
            </a:rPr>
            <a:t>○将来負担比率の分子</a:t>
          </a:r>
          <a:endParaRPr lang="ja-JP" altLang="ja-JP" sz="1200">
            <a:effectLst/>
          </a:endParaRPr>
        </a:p>
        <a:p>
          <a:r>
            <a:rPr kumimoji="1" lang="ja-JP" altLang="ja-JP" sz="1200">
              <a:solidFill>
                <a:schemeClr val="dk1"/>
              </a:solidFill>
              <a:effectLst/>
              <a:latin typeface="+mn-lt"/>
              <a:ea typeface="+mn-ea"/>
              <a:cs typeface="+mn-cs"/>
            </a:rPr>
            <a:t>　地方債の現在高は減少しているが、それ以上に充当可能基金及び基準財政需要額算入見込額が減少しているため、将来負担比率の分子全体は増加している。</a:t>
          </a:r>
          <a:endParaRPr lang="ja-JP" altLang="ja-JP" sz="1200">
            <a:effectLst/>
          </a:endParaRPr>
        </a:p>
        <a:p>
          <a:r>
            <a:rPr kumimoji="1" lang="ja-JP" altLang="ja-JP" sz="1200">
              <a:solidFill>
                <a:schemeClr val="dk1"/>
              </a:solidFill>
              <a:effectLst/>
              <a:latin typeface="+mn-lt"/>
              <a:ea typeface="+mn-ea"/>
              <a:cs typeface="+mn-cs"/>
            </a:rPr>
            <a:t>○今後の対応</a:t>
          </a:r>
          <a:endParaRPr lang="ja-JP" altLang="ja-JP" sz="1200">
            <a:effectLst/>
          </a:endParaRPr>
        </a:p>
        <a:p>
          <a:r>
            <a:rPr kumimoji="1" lang="ja-JP" altLang="ja-JP" sz="1200">
              <a:solidFill>
                <a:schemeClr val="dk1"/>
              </a:solidFill>
              <a:effectLst/>
              <a:latin typeface="+mn-lt"/>
              <a:ea typeface="+mn-ea"/>
              <a:cs typeface="+mn-cs"/>
            </a:rPr>
            <a:t>　早期健全化基準未満ではあるが、今後も行財政改革を引き続き行い、更なる改善を図る。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575,264
571,173
3,507.13
358,191,520
348,286,362
3,678,205
217,052,271
646,387,809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575,264
571,173
3,507.13
358,191,520
348,286,362
3,678,205
217,052,271
646,387,809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575,264
571,173
3,507.13
358,191,520
348,286,362
3,678,205
217,052,271
646,387,809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358191520</v>
      </c>
      <c r="BO4" s="433"/>
      <c r="BP4" s="433"/>
      <c r="BQ4" s="433"/>
      <c r="BR4" s="433"/>
      <c r="BS4" s="433"/>
      <c r="BT4" s="433"/>
      <c r="BU4" s="434"/>
      <c r="BV4" s="432">
        <v>355716918</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1.7</v>
      </c>
      <c r="CU4" s="595"/>
      <c r="CV4" s="595"/>
      <c r="CW4" s="595"/>
      <c r="CX4" s="595"/>
      <c r="CY4" s="595"/>
      <c r="CZ4" s="595"/>
      <c r="DA4" s="596"/>
      <c r="DB4" s="594">
        <v>4.7</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348286362</v>
      </c>
      <c r="BO5" s="439"/>
      <c r="BP5" s="439"/>
      <c r="BQ5" s="439"/>
      <c r="BR5" s="439"/>
      <c r="BS5" s="439"/>
      <c r="BT5" s="439"/>
      <c r="BU5" s="440"/>
      <c r="BV5" s="438">
        <v>340954473</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92.4</v>
      </c>
      <c r="CU5" s="418"/>
      <c r="CV5" s="418"/>
      <c r="CW5" s="418"/>
      <c r="CX5" s="418"/>
      <c r="CY5" s="418"/>
      <c r="CZ5" s="418"/>
      <c r="DA5" s="419"/>
      <c r="DB5" s="417">
        <v>90.2</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11430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9905158</v>
      </c>
      <c r="BO6" s="439"/>
      <c r="BP6" s="439"/>
      <c r="BQ6" s="439"/>
      <c r="BR6" s="439"/>
      <c r="BS6" s="439"/>
      <c r="BT6" s="439"/>
      <c r="BU6" s="440"/>
      <c r="BV6" s="438">
        <v>14762445</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100.1</v>
      </c>
      <c r="CU6" s="584"/>
      <c r="CV6" s="584"/>
      <c r="CW6" s="584"/>
      <c r="CX6" s="584"/>
      <c r="CY6" s="584"/>
      <c r="CZ6" s="584"/>
      <c r="DA6" s="585"/>
      <c r="DB6" s="583">
        <v>99.5</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1</v>
      </c>
      <c r="AJ7" s="464"/>
      <c r="AK7" s="464"/>
      <c r="AL7" s="464"/>
      <c r="AM7" s="464"/>
      <c r="AN7" s="464"/>
      <c r="AO7" s="464"/>
      <c r="AP7" s="465"/>
      <c r="AQ7" s="463">
        <v>9000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6226953</v>
      </c>
      <c r="BO7" s="439"/>
      <c r="BP7" s="439"/>
      <c r="BQ7" s="439"/>
      <c r="BR7" s="439"/>
      <c r="BS7" s="439"/>
      <c r="BT7" s="439"/>
      <c r="BU7" s="440"/>
      <c r="BV7" s="438">
        <v>4496701</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217052271</v>
      </c>
      <c r="CU7" s="439"/>
      <c r="CV7" s="439"/>
      <c r="CW7" s="439"/>
      <c r="CX7" s="439"/>
      <c r="CY7" s="439"/>
      <c r="CZ7" s="439"/>
      <c r="DA7" s="440"/>
      <c r="DB7" s="438">
        <v>220729213</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6900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3678205</v>
      </c>
      <c r="BO8" s="439"/>
      <c r="BP8" s="439"/>
      <c r="BQ8" s="439"/>
      <c r="BR8" s="439"/>
      <c r="BS8" s="439"/>
      <c r="BT8" s="439"/>
      <c r="BU8" s="440"/>
      <c r="BV8" s="438">
        <v>10265744</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0.26552999999999999</v>
      </c>
      <c r="CU8" s="581"/>
      <c r="CV8" s="581"/>
      <c r="CW8" s="581"/>
      <c r="CX8" s="581"/>
      <c r="CY8" s="581"/>
      <c r="CZ8" s="581"/>
      <c r="DA8" s="582"/>
      <c r="DB8" s="580">
        <v>0.25485999999999998</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573441</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9510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-6587539</v>
      </c>
      <c r="BO9" s="439"/>
      <c r="BP9" s="439"/>
      <c r="BQ9" s="439"/>
      <c r="BR9" s="439"/>
      <c r="BS9" s="439"/>
      <c r="BT9" s="439"/>
      <c r="BU9" s="440"/>
      <c r="BV9" s="438">
        <v>1788240</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24.3</v>
      </c>
      <c r="CU9" s="418"/>
      <c r="CV9" s="418"/>
      <c r="CW9" s="418"/>
      <c r="CX9" s="418"/>
      <c r="CY9" s="418"/>
      <c r="CZ9" s="418"/>
      <c r="DA9" s="419"/>
      <c r="DB9" s="417">
        <v>23.6</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588667</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8300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733</v>
      </c>
      <c r="BO10" s="439"/>
      <c r="BP10" s="439"/>
      <c r="BQ10" s="439"/>
      <c r="BR10" s="439"/>
      <c r="BS10" s="439"/>
      <c r="BT10" s="439"/>
      <c r="BU10" s="440"/>
      <c r="BV10" s="438">
        <v>3662</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33</v>
      </c>
      <c r="AJ11" s="464"/>
      <c r="AK11" s="464"/>
      <c r="AL11" s="464"/>
      <c r="AM11" s="464"/>
      <c r="AN11" s="464"/>
      <c r="AO11" s="464"/>
      <c r="AP11" s="465"/>
      <c r="AQ11" s="463">
        <v>7740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v>300000</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575264</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t="s">
        <v>111</v>
      </c>
      <c r="BO12" s="439"/>
      <c r="BP12" s="439"/>
      <c r="BQ12" s="439"/>
      <c r="BR12" s="439"/>
      <c r="BS12" s="439"/>
      <c r="BT12" s="439"/>
      <c r="BU12" s="440"/>
      <c r="BV12" s="438" t="s">
        <v>111</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571173</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-6286806</v>
      </c>
      <c r="BO13" s="439"/>
      <c r="BP13" s="439"/>
      <c r="BQ13" s="439"/>
      <c r="BR13" s="439"/>
      <c r="BS13" s="439"/>
      <c r="BT13" s="439"/>
      <c r="BU13" s="440"/>
      <c r="BV13" s="438">
        <v>1791902</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12.5</v>
      </c>
      <c r="CU13" s="418"/>
      <c r="CV13" s="418"/>
      <c r="CW13" s="418"/>
      <c r="CX13" s="418"/>
      <c r="CY13" s="418"/>
      <c r="CZ13" s="418"/>
      <c r="DA13" s="419"/>
      <c r="DB13" s="417">
        <v>12.4</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579309</v>
      </c>
      <c r="S14" s="483"/>
      <c r="T14" s="483"/>
      <c r="U14" s="483"/>
      <c r="V14" s="484"/>
      <c r="W14" s="511"/>
      <c r="X14" s="512"/>
      <c r="Y14" s="513"/>
      <c r="Z14" s="460" t="s">
        <v>117</v>
      </c>
      <c r="AA14" s="461"/>
      <c r="AB14" s="461"/>
      <c r="AC14" s="461"/>
      <c r="AD14" s="461"/>
      <c r="AE14" s="461"/>
      <c r="AF14" s="461"/>
      <c r="AG14" s="461"/>
      <c r="AH14" s="462"/>
      <c r="AI14" s="463">
        <v>3781</v>
      </c>
      <c r="AJ14" s="464"/>
      <c r="AK14" s="464"/>
      <c r="AL14" s="464"/>
      <c r="AM14" s="465"/>
      <c r="AN14" s="463">
        <v>12023580</v>
      </c>
      <c r="AO14" s="464"/>
      <c r="AP14" s="464"/>
      <c r="AQ14" s="464"/>
      <c r="AR14" s="464"/>
      <c r="AS14" s="465"/>
      <c r="AT14" s="463">
        <v>3180</v>
      </c>
      <c r="AU14" s="464"/>
      <c r="AV14" s="464"/>
      <c r="AW14" s="464"/>
      <c r="AX14" s="464"/>
      <c r="AY14" s="466"/>
      <c r="AZ14" s="429" t="s">
        <v>118</v>
      </c>
      <c r="BA14" s="430"/>
      <c r="BB14" s="430"/>
      <c r="BC14" s="430"/>
      <c r="BD14" s="430"/>
      <c r="BE14" s="430"/>
      <c r="BF14" s="430"/>
      <c r="BG14" s="430"/>
      <c r="BH14" s="430"/>
      <c r="BI14" s="430"/>
      <c r="BJ14" s="430"/>
      <c r="BK14" s="430"/>
      <c r="BL14" s="430"/>
      <c r="BM14" s="431"/>
      <c r="BN14" s="432">
        <v>50972551</v>
      </c>
      <c r="BO14" s="433"/>
      <c r="BP14" s="433"/>
      <c r="BQ14" s="433"/>
      <c r="BR14" s="433"/>
      <c r="BS14" s="433"/>
      <c r="BT14" s="433"/>
      <c r="BU14" s="434"/>
      <c r="BV14" s="432">
        <v>51352564</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112.5</v>
      </c>
      <c r="CU14" s="444"/>
      <c r="CV14" s="444"/>
      <c r="CW14" s="444"/>
      <c r="CX14" s="444"/>
      <c r="CY14" s="444"/>
      <c r="CZ14" s="444"/>
      <c r="DA14" s="445"/>
      <c r="DB14" s="443">
        <v>105.6</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575418</v>
      </c>
      <c r="S15" s="483"/>
      <c r="T15" s="483"/>
      <c r="U15" s="483"/>
      <c r="V15" s="484"/>
      <c r="W15" s="511"/>
      <c r="X15" s="512"/>
      <c r="Y15" s="513"/>
      <c r="Z15" s="460" t="s">
        <v>120</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121</v>
      </c>
      <c r="BA15" s="436"/>
      <c r="BB15" s="436"/>
      <c r="BC15" s="436"/>
      <c r="BD15" s="436"/>
      <c r="BE15" s="436"/>
      <c r="BF15" s="436"/>
      <c r="BG15" s="436"/>
      <c r="BH15" s="436"/>
      <c r="BI15" s="436"/>
      <c r="BJ15" s="436"/>
      <c r="BK15" s="436"/>
      <c r="BL15" s="436"/>
      <c r="BM15" s="437"/>
      <c r="BN15" s="438">
        <v>187461813</v>
      </c>
      <c r="BO15" s="439"/>
      <c r="BP15" s="439"/>
      <c r="BQ15" s="439"/>
      <c r="BR15" s="439"/>
      <c r="BS15" s="439"/>
      <c r="BT15" s="439"/>
      <c r="BU15" s="440"/>
      <c r="BV15" s="438">
        <v>187460510</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136</v>
      </c>
      <c r="AJ16" s="464"/>
      <c r="AK16" s="464"/>
      <c r="AL16" s="464"/>
      <c r="AM16" s="465"/>
      <c r="AN16" s="463">
        <v>416024</v>
      </c>
      <c r="AO16" s="464"/>
      <c r="AP16" s="464"/>
      <c r="AQ16" s="464"/>
      <c r="AR16" s="464"/>
      <c r="AS16" s="465"/>
      <c r="AT16" s="463">
        <v>3059</v>
      </c>
      <c r="AU16" s="464"/>
      <c r="AV16" s="464"/>
      <c r="AW16" s="464"/>
      <c r="AX16" s="464"/>
      <c r="AY16" s="466"/>
      <c r="AZ16" s="435" t="s">
        <v>126</v>
      </c>
      <c r="BA16" s="436"/>
      <c r="BB16" s="436"/>
      <c r="BC16" s="436"/>
      <c r="BD16" s="436"/>
      <c r="BE16" s="436"/>
      <c r="BF16" s="436"/>
      <c r="BG16" s="436"/>
      <c r="BH16" s="436"/>
      <c r="BI16" s="436"/>
      <c r="BJ16" s="436"/>
      <c r="BK16" s="436"/>
      <c r="BL16" s="436"/>
      <c r="BM16" s="437"/>
      <c r="BN16" s="438">
        <v>63497394</v>
      </c>
      <c r="BO16" s="439"/>
      <c r="BP16" s="439"/>
      <c r="BQ16" s="439"/>
      <c r="BR16" s="439"/>
      <c r="BS16" s="439"/>
      <c r="BT16" s="439"/>
      <c r="BU16" s="440"/>
      <c r="BV16" s="438">
        <v>63922890</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1222</v>
      </c>
      <c r="AJ17" s="464"/>
      <c r="AK17" s="464"/>
      <c r="AL17" s="464"/>
      <c r="AM17" s="465"/>
      <c r="AN17" s="463">
        <v>3829748</v>
      </c>
      <c r="AO17" s="464"/>
      <c r="AP17" s="464"/>
      <c r="AQ17" s="464"/>
      <c r="AR17" s="464"/>
      <c r="AS17" s="465"/>
      <c r="AT17" s="463">
        <v>3134</v>
      </c>
      <c r="AU17" s="464"/>
      <c r="AV17" s="464"/>
      <c r="AW17" s="464"/>
      <c r="AX17" s="464"/>
      <c r="AY17" s="466"/>
      <c r="AZ17" s="435" t="s">
        <v>130</v>
      </c>
      <c r="BA17" s="436"/>
      <c r="BB17" s="436"/>
      <c r="BC17" s="436"/>
      <c r="BD17" s="436"/>
      <c r="BE17" s="436"/>
      <c r="BF17" s="436"/>
      <c r="BG17" s="436"/>
      <c r="BH17" s="436"/>
      <c r="BI17" s="436"/>
      <c r="BJ17" s="436"/>
      <c r="BK17" s="436"/>
      <c r="BL17" s="436"/>
      <c r="BM17" s="437"/>
      <c r="BN17" s="438">
        <v>200301003</v>
      </c>
      <c r="BO17" s="439"/>
      <c r="BP17" s="439"/>
      <c r="BQ17" s="439"/>
      <c r="BR17" s="439"/>
      <c r="BS17" s="439"/>
      <c r="BT17" s="439"/>
      <c r="BU17" s="440"/>
      <c r="BV17" s="438">
        <v>199217111</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3507</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5244</v>
      </c>
      <c r="AJ18" s="464"/>
      <c r="AK18" s="464"/>
      <c r="AL18" s="464"/>
      <c r="AM18" s="465"/>
      <c r="AN18" s="463">
        <v>19860281</v>
      </c>
      <c r="AO18" s="464"/>
      <c r="AP18" s="464"/>
      <c r="AQ18" s="464"/>
      <c r="AR18" s="464"/>
      <c r="AS18" s="465"/>
      <c r="AT18" s="463">
        <v>3787</v>
      </c>
      <c r="AU18" s="464"/>
      <c r="AV18" s="464"/>
      <c r="AW18" s="464"/>
      <c r="AX18" s="464"/>
      <c r="AY18" s="466"/>
      <c r="AZ18" s="446" t="s">
        <v>133</v>
      </c>
      <c r="BA18" s="447"/>
      <c r="BB18" s="447"/>
      <c r="BC18" s="447"/>
      <c r="BD18" s="447"/>
      <c r="BE18" s="447"/>
      <c r="BF18" s="447"/>
      <c r="BG18" s="447"/>
      <c r="BH18" s="447"/>
      <c r="BI18" s="447"/>
      <c r="BJ18" s="447"/>
      <c r="BK18" s="447"/>
      <c r="BL18" s="447"/>
      <c r="BM18" s="448"/>
      <c r="BN18" s="412">
        <v>258010974</v>
      </c>
      <c r="BO18" s="413"/>
      <c r="BP18" s="413"/>
      <c r="BQ18" s="413"/>
      <c r="BR18" s="413"/>
      <c r="BS18" s="413"/>
      <c r="BT18" s="413"/>
      <c r="BU18" s="414"/>
      <c r="BV18" s="412">
        <v>259650438</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164</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136</v>
      </c>
      <c r="BA19" s="430"/>
      <c r="BB19" s="430"/>
      <c r="BC19" s="430"/>
      <c r="BD19" s="430"/>
      <c r="BE19" s="430"/>
      <c r="BF19" s="430"/>
      <c r="BG19" s="430"/>
      <c r="BH19" s="430"/>
      <c r="BI19" s="430"/>
      <c r="BJ19" s="430"/>
      <c r="BK19" s="430"/>
      <c r="BL19" s="430"/>
      <c r="BM19" s="431"/>
      <c r="BN19" s="432">
        <v>646387809</v>
      </c>
      <c r="BO19" s="433"/>
      <c r="BP19" s="433"/>
      <c r="BQ19" s="433"/>
      <c r="BR19" s="433"/>
      <c r="BS19" s="433"/>
      <c r="BT19" s="433"/>
      <c r="BU19" s="434"/>
      <c r="BV19" s="432">
        <v>652554501</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216894</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10247</v>
      </c>
      <c r="AJ20" s="464"/>
      <c r="AK20" s="464"/>
      <c r="AL20" s="464"/>
      <c r="AM20" s="465"/>
      <c r="AN20" s="463">
        <v>35713609</v>
      </c>
      <c r="AO20" s="464"/>
      <c r="AP20" s="464"/>
      <c r="AQ20" s="464"/>
      <c r="AR20" s="464"/>
      <c r="AS20" s="465"/>
      <c r="AT20" s="463">
        <v>3485</v>
      </c>
      <c r="AU20" s="464"/>
      <c r="AV20" s="464"/>
      <c r="AW20" s="464"/>
      <c r="AX20" s="464"/>
      <c r="AY20" s="466"/>
      <c r="AZ20" s="446" t="s">
        <v>139</v>
      </c>
      <c r="BA20" s="447"/>
      <c r="BB20" s="447"/>
      <c r="BC20" s="447"/>
      <c r="BD20" s="447"/>
      <c r="BE20" s="447"/>
      <c r="BF20" s="447"/>
      <c r="BG20" s="447"/>
      <c r="BH20" s="447"/>
      <c r="BI20" s="447"/>
      <c r="BJ20" s="447"/>
      <c r="BK20" s="447"/>
      <c r="BL20" s="447"/>
      <c r="BM20" s="448"/>
      <c r="BN20" s="412">
        <v>288338164</v>
      </c>
      <c r="BO20" s="413"/>
      <c r="BP20" s="413"/>
      <c r="BQ20" s="413"/>
      <c r="BR20" s="413"/>
      <c r="BS20" s="413"/>
      <c r="BT20" s="413"/>
      <c r="BU20" s="414"/>
      <c r="BV20" s="412">
        <v>297203706</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94.8</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42508212</v>
      </c>
      <c r="BO21" s="433"/>
      <c r="BP21" s="433"/>
      <c r="BQ21" s="433"/>
      <c r="BR21" s="433"/>
      <c r="BS21" s="433"/>
      <c r="BT21" s="433"/>
      <c r="BU21" s="434"/>
      <c r="BV21" s="432">
        <v>41023796</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1482561</v>
      </c>
      <c r="BO22" s="439"/>
      <c r="BP22" s="439"/>
      <c r="BQ22" s="439"/>
      <c r="BR22" s="439"/>
      <c r="BS22" s="439"/>
      <c r="BT22" s="439"/>
      <c r="BU22" s="440"/>
      <c r="BV22" s="438">
        <v>1668159</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13694720</v>
      </c>
      <c r="BO23" s="439"/>
      <c r="BP23" s="439"/>
      <c r="BQ23" s="439"/>
      <c r="BR23" s="439"/>
      <c r="BS23" s="439"/>
      <c r="BT23" s="439"/>
      <c r="BU23" s="440"/>
      <c r="BV23" s="438">
        <v>14194720</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v>100000</v>
      </c>
      <c r="BO24" s="413"/>
      <c r="BP24" s="413"/>
      <c r="BQ24" s="413"/>
      <c r="BR24" s="413"/>
      <c r="BS24" s="413"/>
      <c r="BT24" s="413"/>
      <c r="BU24" s="414"/>
      <c r="BV24" s="412">
        <v>600000</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584</v>
      </c>
      <c r="BE25" s="430"/>
      <c r="BF25" s="430"/>
      <c r="BG25" s="430"/>
      <c r="BH25" s="430"/>
      <c r="BI25" s="430"/>
      <c r="BJ25" s="430"/>
      <c r="BK25" s="430"/>
      <c r="BL25" s="430"/>
      <c r="BM25" s="431"/>
      <c r="BN25" s="432">
        <v>4001947</v>
      </c>
      <c r="BO25" s="433"/>
      <c r="BP25" s="433"/>
      <c r="BQ25" s="433"/>
      <c r="BR25" s="433"/>
      <c r="BS25" s="433"/>
      <c r="BT25" s="433"/>
      <c r="BU25" s="434"/>
      <c r="BV25" s="432">
        <v>4001214</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v>19658624</v>
      </c>
      <c r="BO26" s="439"/>
      <c r="BP26" s="439"/>
      <c r="BQ26" s="439"/>
      <c r="BR26" s="439"/>
      <c r="BS26" s="439"/>
      <c r="BT26" s="439"/>
      <c r="BU26" s="440"/>
      <c r="BV26" s="438">
        <v>23465712</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34875681</v>
      </c>
      <c r="BO27" s="413"/>
      <c r="BP27" s="413"/>
      <c r="BQ27" s="413"/>
      <c r="BR27" s="413"/>
      <c r="BS27" s="413"/>
      <c r="BT27" s="413"/>
      <c r="BU27" s="414"/>
      <c r="BV27" s="412">
        <v>39528312</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鳥取県営電気事業会計</v>
      </c>
      <c r="AP31" s="404"/>
      <c r="AQ31" s="404"/>
      <c r="AR31" s="404"/>
      <c r="AS31" s="404"/>
      <c r="AT31" s="404"/>
      <c r="AU31" s="404"/>
      <c r="AV31" s="404"/>
      <c r="AW31" s="404"/>
      <c r="AX31" s="404"/>
      <c r="AY31" s="404"/>
      <c r="AZ31" s="404"/>
      <c r="BA31" s="404"/>
      <c r="BB31" s="404"/>
      <c r="BC31" s="404"/>
      <c r="BD31" s="156"/>
      <c r="BE31" s="405">
        <f>IF(BG31="","",MAX(C31:D40,U31:V40,AM31:AN40)+1)</f>
        <v>15</v>
      </c>
      <c r="BF31" s="405"/>
      <c r="BG31" s="404" t="str">
        <f>IF('各会計、関係団体の財政状況及び健全化判断比率'!B32="","",'各会計、関係団体の財政状況及び健全化判断比率'!B32)</f>
        <v>鳥取県天神川流域下水道事業特別会計</v>
      </c>
      <c r="BH31" s="404"/>
      <c r="BI31" s="404"/>
      <c r="BJ31" s="404"/>
      <c r="BK31" s="404"/>
      <c r="BL31" s="404"/>
      <c r="BM31" s="404"/>
      <c r="BN31" s="404"/>
      <c r="BO31" s="404"/>
      <c r="BP31" s="404"/>
      <c r="BQ31" s="404"/>
      <c r="BR31" s="404"/>
      <c r="BS31" s="404"/>
      <c r="BT31" s="404"/>
      <c r="BU31" s="404"/>
      <c r="BV31" s="156"/>
      <c r="BW31" s="405">
        <f>IF(BY31="","",MAX(C31:D40,U31:V40,AM31:AN40,BE31:BF40)+1)</f>
        <v>18</v>
      </c>
      <c r="BX31" s="405"/>
      <c r="BY31" s="404" t="str">
        <f>IF('各会計、関係団体の財政状況及び健全化判断比率'!B68="","",'各会計、関係団体の財政状況及び健全化判断比率'!B68)</f>
        <v>境港管理組合（一般会計）</v>
      </c>
      <c r="BZ31" s="404"/>
      <c r="CA31" s="404"/>
      <c r="CB31" s="404"/>
      <c r="CC31" s="404"/>
      <c r="CD31" s="404"/>
      <c r="CE31" s="404"/>
      <c r="CF31" s="404"/>
      <c r="CG31" s="404"/>
      <c r="CH31" s="404"/>
      <c r="CI31" s="404"/>
      <c r="CJ31" s="404"/>
      <c r="CK31" s="404"/>
      <c r="CL31" s="404"/>
      <c r="CM31" s="404"/>
      <c r="CN31" s="156"/>
      <c r="CO31" s="405">
        <f>IF(CQ31="","",MAX(C31:D40,U31:V40,AM31:AN40,BE31:BF40,BW31:BX40)+1)</f>
        <v>20</v>
      </c>
      <c r="CP31" s="405"/>
      <c r="CQ31" s="404" t="str">
        <f>IF('各会計、関係団体の財政状況及び健全化判断比率'!BS7="","",'各会計、関係団体の財政状況及び健全化判断比率'!BS7)</f>
        <v>公益財団法人鳥取県国際交流財団</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鳥取県用品調達等集中管理事業特別会計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鳥取県営工業用水道事業会計</v>
      </c>
      <c r="AP32" s="404"/>
      <c r="AQ32" s="404"/>
      <c r="AR32" s="404"/>
      <c r="AS32" s="404"/>
      <c r="AT32" s="404"/>
      <c r="AU32" s="404"/>
      <c r="AV32" s="404"/>
      <c r="AW32" s="404"/>
      <c r="AX32" s="404"/>
      <c r="AY32" s="404"/>
      <c r="AZ32" s="404"/>
      <c r="BA32" s="404"/>
      <c r="BB32" s="404"/>
      <c r="BC32" s="404"/>
      <c r="BD32" s="156"/>
      <c r="BE32" s="405">
        <f t="shared" ref="BE32:BE40" si="2">IF(BG32="","",BE31+1)</f>
        <v>16</v>
      </c>
      <c r="BF32" s="405"/>
      <c r="BG32" s="404" t="str">
        <f>IF('各会計、関係団体の財政状況及び健全化判断比率'!B33="","",'各会計、関係団体の財政状況及び健全化判断比率'!B33)</f>
        <v>鳥取県県営境港水産施設事業特別会計</v>
      </c>
      <c r="BH32" s="404"/>
      <c r="BI32" s="404"/>
      <c r="BJ32" s="404"/>
      <c r="BK32" s="404"/>
      <c r="BL32" s="404"/>
      <c r="BM32" s="404"/>
      <c r="BN32" s="404"/>
      <c r="BO32" s="404"/>
      <c r="BP32" s="404"/>
      <c r="BQ32" s="404"/>
      <c r="BR32" s="404"/>
      <c r="BS32" s="404"/>
      <c r="BT32" s="404"/>
      <c r="BU32" s="404"/>
      <c r="BV32" s="156"/>
      <c r="BW32" s="405">
        <f t="shared" ref="BW32:BW40" si="3">IF(BY32="","",BW31+1)</f>
        <v>19</v>
      </c>
      <c r="BX32" s="405"/>
      <c r="BY32" s="404" t="str">
        <f>IF('各会計、関係団体の財政状況及び健全化判断比率'!B69="","",'各会計、関係団体の財政状況及び健全化判断比率'!B69)</f>
        <v>境港管理組合（港湾整備事業特別会計）</v>
      </c>
      <c r="BZ32" s="404"/>
      <c r="CA32" s="404"/>
      <c r="CB32" s="404"/>
      <c r="CC32" s="404"/>
      <c r="CD32" s="404"/>
      <c r="CE32" s="404"/>
      <c r="CF32" s="404"/>
      <c r="CG32" s="404"/>
      <c r="CH32" s="404"/>
      <c r="CI32" s="404"/>
      <c r="CJ32" s="404"/>
      <c r="CK32" s="404"/>
      <c r="CL32" s="404"/>
      <c r="CM32" s="404"/>
      <c r="CN32" s="156"/>
      <c r="CO32" s="405">
        <f t="shared" ref="CO32:CO40" si="4">IF(CQ32="","",CO31+1)</f>
        <v>21</v>
      </c>
      <c r="CP32" s="405"/>
      <c r="CQ32" s="404" t="str">
        <f>IF('各会計、関係団体の財政状況及び健全化判断比率'!BS8="","",'各会計、関係団体の財政状況及び健全化判断比率'!BS8)</f>
        <v>智頭急行株式会社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鳥取県収入証紙特別会計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鳥取県営病院事業会計</v>
      </c>
      <c r="AP33" s="404"/>
      <c r="AQ33" s="404"/>
      <c r="AR33" s="404"/>
      <c r="AS33" s="404"/>
      <c r="AT33" s="404"/>
      <c r="AU33" s="404"/>
      <c r="AV33" s="404"/>
      <c r="AW33" s="404"/>
      <c r="AX33" s="404"/>
      <c r="AY33" s="404"/>
      <c r="AZ33" s="404"/>
      <c r="BA33" s="404"/>
      <c r="BB33" s="404"/>
      <c r="BC33" s="404"/>
      <c r="BD33" s="156"/>
      <c r="BE33" s="405">
        <f t="shared" si="2"/>
        <v>17</v>
      </c>
      <c r="BF33" s="405"/>
      <c r="BG33" s="404" t="str">
        <f>IF('各会計、関係団体の財政状況及び健全化判断比率'!B34="","",'各会計、関係団体の財政状況及び健全化判断比率'!B34)</f>
        <v>鳥取県港湾整備事業特別会計</v>
      </c>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22</v>
      </c>
      <c r="CP33" s="405"/>
      <c r="CQ33" s="404" t="str">
        <f>IF('各会計、関係団体の財政状況及び健全化判断比率'!BS9="","",'各会計、関係団体の財政状況及び健全化判断比率'!BS9)</f>
        <v>公益財団法人鳥取県文化振興財団</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鳥取県公債管理特別会計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鳥取県営埋立事業会計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23</v>
      </c>
      <c r="CP34" s="405"/>
      <c r="CQ34" s="404" t="str">
        <f>IF('各会計、関係団体の財政状況及び健全化判断比率'!BS10="","",'各会計、関係団体の財政状況及び健全化判断比率'!BS10)</f>
        <v>公益財団法人中海水鳥国際交流基金財団</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鳥取県給与集中管理特別会計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24</v>
      </c>
      <c r="CP35" s="405"/>
      <c r="CQ35" s="404" t="str">
        <f>IF('各会計、関係団体の財政状況及び健全化判断比率'!BS11="","",'各会計、関係団体の財政状況及び健全化判断比率'!BS11)</f>
        <v>公益財団法人因幡街道ふるさと振興財団</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鳥取県母子父子寡婦福祉資金貸付事業特別会計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25</v>
      </c>
      <c r="CP36" s="405"/>
      <c r="CQ36" s="404" t="str">
        <f>IF('各会計、関係団体の財政状況及び健全化判断比率'!BS12="","",'各会計、関係団体の財政状況及び健全化判断比率'!BS12)</f>
        <v>一般財団法人鳥取県観光事業団</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鳥取県中小企業近代化資金助成事業特別会計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26</v>
      </c>
      <c r="CP37" s="405"/>
      <c r="CQ37" s="404" t="str">
        <f>IF('各会計、関係団体の財政状況及び健全化判断比率'!BS13="","",'各会計、関係団体の財政状況及び健全化判断比率'!BS13)</f>
        <v>公益財団法人とっとりコンベンションビューロー</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鳥取県沿岸漁業改善資金助成事業特別会計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27</v>
      </c>
      <c r="CP38" s="405"/>
      <c r="CQ38" s="404" t="str">
        <f>IF('各会計、関係団体の財政状況及び健全化判断比率'!BS14="","",'各会計、関係団体の財政状況及び健全化判断比率'!BS14)</f>
        <v>公益財団法人鳥取県臓器・アイバンク</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鳥取県県営林事業特別会計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28</v>
      </c>
      <c r="CP39" s="405"/>
      <c r="CQ39" s="404" t="str">
        <f>IF('各会計、関係団体の財政状況及び健全化判断比率'!BS15="","",'各会計、関係団体の財政状況及び健全化判断比率'!BS15)</f>
        <v>公益財団法人鳥取県環境管理事業センター</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鳥取県林業・木材産業改善資金助成事業特別会計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29</v>
      </c>
      <c r="CP40" s="405"/>
      <c r="CQ40" s="404" t="str">
        <f>IF('各会計、関係団体の財政状況及び健全化判断比率'!BS16="","",'各会計、関係団体の財政状況及び健全化判断比率'!BS16)</f>
        <v>公益財団法人鳥取県食鳥肉衛生協会</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YKkP8OIge+EPe30q9l3Hw//94jb2BspfoN4uKVCU9ZK1y/rUlsiOXYsRf9hdG94KI+fRN9S1r0uTjZolePsBog==" saltValue="LqJ7EksWjtVx8UJzlFl+N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63770491</v>
      </c>
      <c r="S5" s="664"/>
      <c r="T5" s="664"/>
      <c r="U5" s="664"/>
      <c r="V5" s="664"/>
      <c r="W5" s="664"/>
      <c r="X5" s="664"/>
      <c r="Y5" s="665"/>
      <c r="Z5" s="687">
        <v>17.8</v>
      </c>
      <c r="AA5" s="687"/>
      <c r="AB5" s="687"/>
      <c r="AC5" s="687"/>
      <c r="AD5" s="688">
        <v>52354873</v>
      </c>
      <c r="AE5" s="688"/>
      <c r="AF5" s="688"/>
      <c r="AG5" s="688"/>
      <c r="AH5" s="688"/>
      <c r="AI5" s="688"/>
      <c r="AJ5" s="688"/>
      <c r="AK5" s="688"/>
      <c r="AL5" s="689">
        <v>26.2</v>
      </c>
      <c r="AM5" s="674"/>
      <c r="AN5" s="674"/>
      <c r="AO5" s="675"/>
      <c r="AP5" s="652" t="s">
        <v>180</v>
      </c>
      <c r="AQ5" s="653"/>
      <c r="AR5" s="653"/>
      <c r="AS5" s="653"/>
      <c r="AT5" s="653"/>
      <c r="AU5" s="653"/>
      <c r="AV5" s="653"/>
      <c r="AW5" s="653"/>
      <c r="AX5" s="653"/>
      <c r="AY5" s="653"/>
      <c r="AZ5" s="653"/>
      <c r="BA5" s="653"/>
      <c r="BB5" s="653"/>
      <c r="BC5" s="654"/>
      <c r="BD5" s="627">
        <v>63752095</v>
      </c>
      <c r="BE5" s="628"/>
      <c r="BF5" s="628"/>
      <c r="BG5" s="628"/>
      <c r="BH5" s="628"/>
      <c r="BI5" s="628"/>
      <c r="BJ5" s="628"/>
      <c r="BK5" s="629"/>
      <c r="BL5" s="678">
        <v>100</v>
      </c>
      <c r="BM5" s="678"/>
      <c r="BN5" s="678"/>
      <c r="BO5" s="678"/>
      <c r="BP5" s="679">
        <v>385038</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9684123</v>
      </c>
      <c r="S6" s="628"/>
      <c r="T6" s="628"/>
      <c r="U6" s="628"/>
      <c r="V6" s="628"/>
      <c r="W6" s="628"/>
      <c r="X6" s="628"/>
      <c r="Y6" s="629"/>
      <c r="Z6" s="678">
        <v>2.7</v>
      </c>
      <c r="AA6" s="678"/>
      <c r="AB6" s="678"/>
      <c r="AC6" s="678"/>
      <c r="AD6" s="679">
        <v>9684123</v>
      </c>
      <c r="AE6" s="679"/>
      <c r="AF6" s="679"/>
      <c r="AG6" s="679"/>
      <c r="AH6" s="679"/>
      <c r="AI6" s="679"/>
      <c r="AJ6" s="679"/>
      <c r="AK6" s="679"/>
      <c r="AL6" s="676">
        <v>4.8</v>
      </c>
      <c r="AM6" s="641"/>
      <c r="AN6" s="641"/>
      <c r="AO6" s="656"/>
      <c r="AP6" s="624" t="s">
        <v>185</v>
      </c>
      <c r="AQ6" s="625"/>
      <c r="AR6" s="625"/>
      <c r="AS6" s="625"/>
      <c r="AT6" s="625"/>
      <c r="AU6" s="625"/>
      <c r="AV6" s="625"/>
      <c r="AW6" s="625"/>
      <c r="AX6" s="625"/>
      <c r="AY6" s="625"/>
      <c r="AZ6" s="625"/>
      <c r="BA6" s="625"/>
      <c r="BB6" s="625"/>
      <c r="BC6" s="626"/>
      <c r="BD6" s="627">
        <v>63752095</v>
      </c>
      <c r="BE6" s="628"/>
      <c r="BF6" s="628"/>
      <c r="BG6" s="628"/>
      <c r="BH6" s="628"/>
      <c r="BI6" s="628"/>
      <c r="BJ6" s="628"/>
      <c r="BK6" s="629"/>
      <c r="BL6" s="678">
        <v>100</v>
      </c>
      <c r="BM6" s="678"/>
      <c r="BN6" s="678"/>
      <c r="BO6" s="678"/>
      <c r="BP6" s="679">
        <v>385038</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872329</v>
      </c>
      <c r="CN6" s="628"/>
      <c r="CO6" s="628"/>
      <c r="CP6" s="628"/>
      <c r="CQ6" s="628"/>
      <c r="CR6" s="628"/>
      <c r="CS6" s="628"/>
      <c r="CT6" s="629"/>
      <c r="CU6" s="678">
        <v>0.3</v>
      </c>
      <c r="CV6" s="678"/>
      <c r="CW6" s="678"/>
      <c r="CX6" s="678"/>
      <c r="CY6" s="615" t="s">
        <v>187</v>
      </c>
      <c r="CZ6" s="628"/>
      <c r="DA6" s="628"/>
      <c r="DB6" s="628"/>
      <c r="DC6" s="628"/>
      <c r="DD6" s="628"/>
      <c r="DE6" s="628"/>
      <c r="DF6" s="628"/>
      <c r="DG6" s="628"/>
      <c r="DH6" s="628"/>
      <c r="DI6" s="628"/>
      <c r="DJ6" s="628"/>
      <c r="DK6" s="629"/>
      <c r="DL6" s="615">
        <v>872196</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1785995</v>
      </c>
      <c r="S7" s="628"/>
      <c r="T7" s="628"/>
      <c r="U7" s="628"/>
      <c r="V7" s="628"/>
      <c r="W7" s="628"/>
      <c r="X7" s="628"/>
      <c r="Y7" s="629"/>
      <c r="Z7" s="678">
        <v>0.5</v>
      </c>
      <c r="AA7" s="678"/>
      <c r="AB7" s="678"/>
      <c r="AC7" s="678"/>
      <c r="AD7" s="679">
        <v>1785995</v>
      </c>
      <c r="AE7" s="679"/>
      <c r="AF7" s="679"/>
      <c r="AG7" s="679"/>
      <c r="AH7" s="679"/>
      <c r="AI7" s="679"/>
      <c r="AJ7" s="679"/>
      <c r="AK7" s="679"/>
      <c r="AL7" s="676">
        <v>0.9</v>
      </c>
      <c r="AM7" s="641"/>
      <c r="AN7" s="641"/>
      <c r="AO7" s="656"/>
      <c r="AP7" s="624" t="s">
        <v>189</v>
      </c>
      <c r="AQ7" s="625"/>
      <c r="AR7" s="625"/>
      <c r="AS7" s="625"/>
      <c r="AT7" s="625"/>
      <c r="AU7" s="625"/>
      <c r="AV7" s="625"/>
      <c r="AW7" s="625"/>
      <c r="AX7" s="625"/>
      <c r="AY7" s="625"/>
      <c r="AZ7" s="625"/>
      <c r="BA7" s="625"/>
      <c r="BB7" s="625"/>
      <c r="BC7" s="626"/>
      <c r="BD7" s="627">
        <v>18043511</v>
      </c>
      <c r="BE7" s="628"/>
      <c r="BF7" s="628"/>
      <c r="BG7" s="628"/>
      <c r="BH7" s="628"/>
      <c r="BI7" s="628"/>
      <c r="BJ7" s="628"/>
      <c r="BK7" s="629"/>
      <c r="BL7" s="678">
        <v>28.3</v>
      </c>
      <c r="BM7" s="678"/>
      <c r="BN7" s="678"/>
      <c r="BO7" s="678"/>
      <c r="BP7" s="679">
        <v>385038</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25210282</v>
      </c>
      <c r="CN7" s="628"/>
      <c r="CO7" s="628"/>
      <c r="CP7" s="628"/>
      <c r="CQ7" s="628"/>
      <c r="CR7" s="628"/>
      <c r="CS7" s="628"/>
      <c r="CT7" s="629"/>
      <c r="CU7" s="678">
        <v>7.2</v>
      </c>
      <c r="CV7" s="678"/>
      <c r="CW7" s="678"/>
      <c r="CX7" s="678"/>
      <c r="CY7" s="615">
        <v>2476315</v>
      </c>
      <c r="CZ7" s="628"/>
      <c r="DA7" s="628"/>
      <c r="DB7" s="628"/>
      <c r="DC7" s="628"/>
      <c r="DD7" s="628"/>
      <c r="DE7" s="628"/>
      <c r="DF7" s="628"/>
      <c r="DG7" s="628"/>
      <c r="DH7" s="628"/>
      <c r="DI7" s="628"/>
      <c r="DJ7" s="628"/>
      <c r="DK7" s="629"/>
      <c r="DL7" s="615">
        <v>16221886</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192</v>
      </c>
      <c r="AQ8" s="625"/>
      <c r="AR8" s="625"/>
      <c r="AS8" s="625"/>
      <c r="AT8" s="625"/>
      <c r="AU8" s="625"/>
      <c r="AV8" s="625"/>
      <c r="AW8" s="625"/>
      <c r="AX8" s="625"/>
      <c r="AY8" s="625"/>
      <c r="AZ8" s="625"/>
      <c r="BA8" s="625"/>
      <c r="BB8" s="625"/>
      <c r="BC8" s="626"/>
      <c r="BD8" s="627">
        <v>552970</v>
      </c>
      <c r="BE8" s="628"/>
      <c r="BF8" s="628"/>
      <c r="BG8" s="628"/>
      <c r="BH8" s="628"/>
      <c r="BI8" s="628"/>
      <c r="BJ8" s="628"/>
      <c r="BK8" s="629"/>
      <c r="BL8" s="678">
        <v>0.9</v>
      </c>
      <c r="BM8" s="678"/>
      <c r="BN8" s="678"/>
      <c r="BO8" s="678"/>
      <c r="BP8" s="679">
        <v>141378</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46094906</v>
      </c>
      <c r="CN8" s="628"/>
      <c r="CO8" s="628"/>
      <c r="CP8" s="628"/>
      <c r="CQ8" s="628"/>
      <c r="CR8" s="628"/>
      <c r="CS8" s="628"/>
      <c r="CT8" s="629"/>
      <c r="CU8" s="678">
        <v>13.2</v>
      </c>
      <c r="CV8" s="678"/>
      <c r="CW8" s="678"/>
      <c r="CX8" s="678"/>
      <c r="CY8" s="615">
        <v>791619</v>
      </c>
      <c r="CZ8" s="628"/>
      <c r="DA8" s="628"/>
      <c r="DB8" s="628"/>
      <c r="DC8" s="628"/>
      <c r="DD8" s="628"/>
      <c r="DE8" s="628"/>
      <c r="DF8" s="628"/>
      <c r="DG8" s="628"/>
      <c r="DH8" s="628"/>
      <c r="DI8" s="628"/>
      <c r="DJ8" s="628"/>
      <c r="DK8" s="629"/>
      <c r="DL8" s="615">
        <v>40595733</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195</v>
      </c>
      <c r="AQ9" s="625"/>
      <c r="AR9" s="625"/>
      <c r="AS9" s="625"/>
      <c r="AT9" s="625"/>
      <c r="AU9" s="625"/>
      <c r="AV9" s="625"/>
      <c r="AW9" s="625"/>
      <c r="AX9" s="625"/>
      <c r="AY9" s="625"/>
      <c r="AZ9" s="625"/>
      <c r="BA9" s="625"/>
      <c r="BB9" s="625"/>
      <c r="BC9" s="626"/>
      <c r="BD9" s="627">
        <v>14774723</v>
      </c>
      <c r="BE9" s="628"/>
      <c r="BF9" s="628"/>
      <c r="BG9" s="628"/>
      <c r="BH9" s="628"/>
      <c r="BI9" s="628"/>
      <c r="BJ9" s="628"/>
      <c r="BK9" s="629"/>
      <c r="BL9" s="678">
        <v>23.2</v>
      </c>
      <c r="BM9" s="678"/>
      <c r="BN9" s="678"/>
      <c r="BO9" s="678"/>
      <c r="BP9" s="679" t="s">
        <v>102</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14214391</v>
      </c>
      <c r="CN9" s="628"/>
      <c r="CO9" s="628"/>
      <c r="CP9" s="628"/>
      <c r="CQ9" s="628"/>
      <c r="CR9" s="628"/>
      <c r="CS9" s="628"/>
      <c r="CT9" s="629"/>
      <c r="CU9" s="678">
        <v>4.0999999999999996</v>
      </c>
      <c r="CV9" s="678"/>
      <c r="CW9" s="678"/>
      <c r="CX9" s="678"/>
      <c r="CY9" s="615">
        <v>1160538</v>
      </c>
      <c r="CZ9" s="628"/>
      <c r="DA9" s="628"/>
      <c r="DB9" s="628"/>
      <c r="DC9" s="628"/>
      <c r="DD9" s="628"/>
      <c r="DE9" s="628"/>
      <c r="DF9" s="628"/>
      <c r="DG9" s="628"/>
      <c r="DH9" s="628"/>
      <c r="DI9" s="628"/>
      <c r="DJ9" s="628"/>
      <c r="DK9" s="629"/>
      <c r="DL9" s="615">
        <v>9415906</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99517</v>
      </c>
      <c r="S10" s="628"/>
      <c r="T10" s="628"/>
      <c r="U10" s="628"/>
      <c r="V10" s="628"/>
      <c r="W10" s="628"/>
      <c r="X10" s="628"/>
      <c r="Y10" s="629"/>
      <c r="Z10" s="678">
        <v>0</v>
      </c>
      <c r="AA10" s="678"/>
      <c r="AB10" s="678"/>
      <c r="AC10" s="678"/>
      <c r="AD10" s="679">
        <v>99517</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794846</v>
      </c>
      <c r="BE10" s="628"/>
      <c r="BF10" s="628"/>
      <c r="BG10" s="628"/>
      <c r="BH10" s="628"/>
      <c r="BI10" s="628"/>
      <c r="BJ10" s="628"/>
      <c r="BK10" s="629"/>
      <c r="BL10" s="678">
        <v>1.2</v>
      </c>
      <c r="BM10" s="678"/>
      <c r="BN10" s="678"/>
      <c r="BO10" s="678"/>
      <c r="BP10" s="679">
        <v>37850</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2232696</v>
      </c>
      <c r="CN10" s="628"/>
      <c r="CO10" s="628"/>
      <c r="CP10" s="628"/>
      <c r="CQ10" s="628"/>
      <c r="CR10" s="628"/>
      <c r="CS10" s="628"/>
      <c r="CT10" s="629"/>
      <c r="CU10" s="678">
        <v>0.6</v>
      </c>
      <c r="CV10" s="678"/>
      <c r="CW10" s="678"/>
      <c r="CX10" s="678"/>
      <c r="CY10" s="615">
        <v>206879</v>
      </c>
      <c r="CZ10" s="628"/>
      <c r="DA10" s="628"/>
      <c r="DB10" s="628"/>
      <c r="DC10" s="628"/>
      <c r="DD10" s="628"/>
      <c r="DE10" s="628"/>
      <c r="DF10" s="628"/>
      <c r="DG10" s="628"/>
      <c r="DH10" s="628"/>
      <c r="DI10" s="628"/>
      <c r="DJ10" s="628"/>
      <c r="DK10" s="629"/>
      <c r="DL10" s="615">
        <v>1120663</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20914</v>
      </c>
      <c r="S11" s="628"/>
      <c r="T11" s="628"/>
      <c r="U11" s="628"/>
      <c r="V11" s="628"/>
      <c r="W11" s="628"/>
      <c r="X11" s="628"/>
      <c r="Y11" s="629"/>
      <c r="Z11" s="678">
        <v>0</v>
      </c>
      <c r="AA11" s="678"/>
      <c r="AB11" s="678"/>
      <c r="AC11" s="678"/>
      <c r="AD11" s="679">
        <v>20914</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1175084</v>
      </c>
      <c r="BE11" s="628"/>
      <c r="BF11" s="628"/>
      <c r="BG11" s="628"/>
      <c r="BH11" s="628"/>
      <c r="BI11" s="628"/>
      <c r="BJ11" s="628"/>
      <c r="BK11" s="629"/>
      <c r="BL11" s="678">
        <v>1.8</v>
      </c>
      <c r="BM11" s="678"/>
      <c r="BN11" s="678"/>
      <c r="BO11" s="678"/>
      <c r="BP11" s="679">
        <v>205810</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23914302</v>
      </c>
      <c r="CN11" s="628"/>
      <c r="CO11" s="628"/>
      <c r="CP11" s="628"/>
      <c r="CQ11" s="628"/>
      <c r="CR11" s="628"/>
      <c r="CS11" s="628"/>
      <c r="CT11" s="629"/>
      <c r="CU11" s="678">
        <v>6.9</v>
      </c>
      <c r="CV11" s="678"/>
      <c r="CW11" s="678"/>
      <c r="CX11" s="678"/>
      <c r="CY11" s="615">
        <v>8623455</v>
      </c>
      <c r="CZ11" s="628"/>
      <c r="DA11" s="628"/>
      <c r="DB11" s="628"/>
      <c r="DC11" s="628"/>
      <c r="DD11" s="628"/>
      <c r="DE11" s="628"/>
      <c r="DF11" s="628"/>
      <c r="DG11" s="628"/>
      <c r="DH11" s="628"/>
      <c r="DI11" s="628"/>
      <c r="DJ11" s="628"/>
      <c r="DK11" s="629"/>
      <c r="DL11" s="615">
        <v>10715816</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7777697</v>
      </c>
      <c r="S12" s="628"/>
      <c r="T12" s="628"/>
      <c r="U12" s="628"/>
      <c r="V12" s="628"/>
      <c r="W12" s="628"/>
      <c r="X12" s="628"/>
      <c r="Y12" s="629"/>
      <c r="Z12" s="678">
        <v>2.2000000000000002</v>
      </c>
      <c r="AA12" s="678"/>
      <c r="AB12" s="678"/>
      <c r="AC12" s="678"/>
      <c r="AD12" s="679">
        <v>7777697</v>
      </c>
      <c r="AE12" s="679"/>
      <c r="AF12" s="679"/>
      <c r="AG12" s="679"/>
      <c r="AH12" s="679"/>
      <c r="AI12" s="679"/>
      <c r="AJ12" s="679"/>
      <c r="AK12" s="679"/>
      <c r="AL12" s="676">
        <v>3.9</v>
      </c>
      <c r="AM12" s="641"/>
      <c r="AN12" s="641"/>
      <c r="AO12" s="656"/>
      <c r="AP12" s="624" t="s">
        <v>204</v>
      </c>
      <c r="AQ12" s="625"/>
      <c r="AR12" s="625"/>
      <c r="AS12" s="625"/>
      <c r="AT12" s="625"/>
      <c r="AU12" s="625"/>
      <c r="AV12" s="625"/>
      <c r="AW12" s="625"/>
      <c r="AX12" s="625"/>
      <c r="AY12" s="625"/>
      <c r="AZ12" s="625"/>
      <c r="BA12" s="625"/>
      <c r="BB12" s="625"/>
      <c r="BC12" s="626"/>
      <c r="BD12" s="627">
        <v>205812</v>
      </c>
      <c r="BE12" s="628"/>
      <c r="BF12" s="628"/>
      <c r="BG12" s="628"/>
      <c r="BH12" s="628"/>
      <c r="BI12" s="628"/>
      <c r="BJ12" s="628"/>
      <c r="BK12" s="629"/>
      <c r="BL12" s="678">
        <v>0.3</v>
      </c>
      <c r="BM12" s="678"/>
      <c r="BN12" s="678"/>
      <c r="BO12" s="678"/>
      <c r="BP12" s="679" t="s">
        <v>102</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19157698</v>
      </c>
      <c r="CN12" s="628"/>
      <c r="CO12" s="628"/>
      <c r="CP12" s="628"/>
      <c r="CQ12" s="628"/>
      <c r="CR12" s="628"/>
      <c r="CS12" s="628"/>
      <c r="CT12" s="629"/>
      <c r="CU12" s="678">
        <v>5.5</v>
      </c>
      <c r="CV12" s="678"/>
      <c r="CW12" s="678"/>
      <c r="CX12" s="678"/>
      <c r="CY12" s="615">
        <v>6692434</v>
      </c>
      <c r="CZ12" s="628"/>
      <c r="DA12" s="628"/>
      <c r="DB12" s="628"/>
      <c r="DC12" s="628"/>
      <c r="DD12" s="628"/>
      <c r="DE12" s="628"/>
      <c r="DF12" s="628"/>
      <c r="DG12" s="628"/>
      <c r="DH12" s="628"/>
      <c r="DI12" s="628"/>
      <c r="DJ12" s="628"/>
      <c r="DK12" s="629"/>
      <c r="DL12" s="615">
        <v>15832063</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207</v>
      </c>
      <c r="AQ13" s="625"/>
      <c r="AR13" s="625"/>
      <c r="AS13" s="625"/>
      <c r="AT13" s="625"/>
      <c r="AU13" s="625"/>
      <c r="AV13" s="625"/>
      <c r="AW13" s="625"/>
      <c r="AX13" s="625"/>
      <c r="AY13" s="625"/>
      <c r="AZ13" s="625"/>
      <c r="BA13" s="625"/>
      <c r="BB13" s="625"/>
      <c r="BC13" s="626"/>
      <c r="BD13" s="627">
        <v>339697</v>
      </c>
      <c r="BE13" s="628"/>
      <c r="BF13" s="628"/>
      <c r="BG13" s="628"/>
      <c r="BH13" s="628"/>
      <c r="BI13" s="628"/>
      <c r="BJ13" s="628"/>
      <c r="BK13" s="629"/>
      <c r="BL13" s="678">
        <v>0.5</v>
      </c>
      <c r="BM13" s="678"/>
      <c r="BN13" s="678"/>
      <c r="BO13" s="678"/>
      <c r="BP13" s="679" t="s">
        <v>102</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53952358</v>
      </c>
      <c r="CN13" s="628"/>
      <c r="CO13" s="628"/>
      <c r="CP13" s="628"/>
      <c r="CQ13" s="628"/>
      <c r="CR13" s="628"/>
      <c r="CS13" s="628"/>
      <c r="CT13" s="629"/>
      <c r="CU13" s="678">
        <v>15.5</v>
      </c>
      <c r="CV13" s="678"/>
      <c r="CW13" s="678"/>
      <c r="CX13" s="678"/>
      <c r="CY13" s="615">
        <v>42905968</v>
      </c>
      <c r="CZ13" s="628"/>
      <c r="DA13" s="628"/>
      <c r="DB13" s="628"/>
      <c r="DC13" s="628"/>
      <c r="DD13" s="628"/>
      <c r="DE13" s="628"/>
      <c r="DF13" s="628"/>
      <c r="DG13" s="628"/>
      <c r="DH13" s="628"/>
      <c r="DI13" s="628"/>
      <c r="DJ13" s="628"/>
      <c r="DK13" s="629"/>
      <c r="DL13" s="615">
        <v>12244953</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148268</v>
      </c>
      <c r="S14" s="628"/>
      <c r="T14" s="628"/>
      <c r="U14" s="628"/>
      <c r="V14" s="628"/>
      <c r="W14" s="628"/>
      <c r="X14" s="628"/>
      <c r="Y14" s="629"/>
      <c r="Z14" s="678">
        <v>0</v>
      </c>
      <c r="AA14" s="678"/>
      <c r="AB14" s="678"/>
      <c r="AC14" s="678"/>
      <c r="AD14" s="679">
        <v>148268</v>
      </c>
      <c r="AE14" s="679"/>
      <c r="AF14" s="679"/>
      <c r="AG14" s="679"/>
      <c r="AH14" s="679"/>
      <c r="AI14" s="679"/>
      <c r="AJ14" s="679"/>
      <c r="AK14" s="679"/>
      <c r="AL14" s="676">
        <v>0.1</v>
      </c>
      <c r="AM14" s="641"/>
      <c r="AN14" s="641"/>
      <c r="AO14" s="656"/>
      <c r="AP14" s="624" t="s">
        <v>210</v>
      </c>
      <c r="AQ14" s="625"/>
      <c r="AR14" s="625"/>
      <c r="AS14" s="625"/>
      <c r="AT14" s="625"/>
      <c r="AU14" s="625"/>
      <c r="AV14" s="625"/>
      <c r="AW14" s="625"/>
      <c r="AX14" s="625"/>
      <c r="AY14" s="625"/>
      <c r="AZ14" s="625"/>
      <c r="BA14" s="625"/>
      <c r="BB14" s="625"/>
      <c r="BC14" s="626"/>
      <c r="BD14" s="627">
        <v>200379</v>
      </c>
      <c r="BE14" s="628"/>
      <c r="BF14" s="628"/>
      <c r="BG14" s="628"/>
      <c r="BH14" s="628"/>
      <c r="BI14" s="628"/>
      <c r="BJ14" s="628"/>
      <c r="BK14" s="629"/>
      <c r="BL14" s="678">
        <v>0.3</v>
      </c>
      <c r="BM14" s="678"/>
      <c r="BN14" s="678"/>
      <c r="BO14" s="678"/>
      <c r="BP14" s="679" t="s">
        <v>102</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16266556</v>
      </c>
      <c r="CN14" s="628"/>
      <c r="CO14" s="628"/>
      <c r="CP14" s="628"/>
      <c r="CQ14" s="628"/>
      <c r="CR14" s="628"/>
      <c r="CS14" s="628"/>
      <c r="CT14" s="629"/>
      <c r="CU14" s="678">
        <v>4.7</v>
      </c>
      <c r="CV14" s="678"/>
      <c r="CW14" s="678"/>
      <c r="CX14" s="678"/>
      <c r="CY14" s="615">
        <v>1981970</v>
      </c>
      <c r="CZ14" s="628"/>
      <c r="DA14" s="628"/>
      <c r="DB14" s="628"/>
      <c r="DC14" s="628"/>
      <c r="DD14" s="628"/>
      <c r="DE14" s="628"/>
      <c r="DF14" s="628"/>
      <c r="DG14" s="628"/>
      <c r="DH14" s="628"/>
      <c r="DI14" s="628"/>
      <c r="DJ14" s="628"/>
      <c r="DK14" s="629"/>
      <c r="DL14" s="615">
        <v>13884964</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140493096</v>
      </c>
      <c r="S15" s="628"/>
      <c r="T15" s="628"/>
      <c r="U15" s="628"/>
      <c r="V15" s="628"/>
      <c r="W15" s="628"/>
      <c r="X15" s="628"/>
      <c r="Y15" s="629"/>
      <c r="Z15" s="678">
        <v>39.200000000000003</v>
      </c>
      <c r="AA15" s="678"/>
      <c r="AB15" s="678"/>
      <c r="AC15" s="678"/>
      <c r="AD15" s="679">
        <v>137041562</v>
      </c>
      <c r="AE15" s="679"/>
      <c r="AF15" s="679"/>
      <c r="AG15" s="679"/>
      <c r="AH15" s="679"/>
      <c r="AI15" s="679"/>
      <c r="AJ15" s="679"/>
      <c r="AK15" s="679"/>
      <c r="AL15" s="676">
        <v>68.5</v>
      </c>
      <c r="AM15" s="641"/>
      <c r="AN15" s="641"/>
      <c r="AO15" s="656"/>
      <c r="AP15" s="624" t="s">
        <v>213</v>
      </c>
      <c r="AQ15" s="625"/>
      <c r="AR15" s="625"/>
      <c r="AS15" s="625"/>
      <c r="AT15" s="625"/>
      <c r="AU15" s="625"/>
      <c r="AV15" s="625"/>
      <c r="AW15" s="625"/>
      <c r="AX15" s="625"/>
      <c r="AY15" s="625"/>
      <c r="AZ15" s="625"/>
      <c r="BA15" s="625"/>
      <c r="BB15" s="625"/>
      <c r="BC15" s="626"/>
      <c r="BD15" s="627">
        <v>10923427</v>
      </c>
      <c r="BE15" s="628"/>
      <c r="BF15" s="628"/>
      <c r="BG15" s="628"/>
      <c r="BH15" s="628"/>
      <c r="BI15" s="628"/>
      <c r="BJ15" s="628"/>
      <c r="BK15" s="629"/>
      <c r="BL15" s="678">
        <v>17.100000000000001</v>
      </c>
      <c r="BM15" s="678"/>
      <c r="BN15" s="678"/>
      <c r="BO15" s="678"/>
      <c r="BP15" s="679" t="s">
        <v>102</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137041562</v>
      </c>
      <c r="S16" s="628"/>
      <c r="T16" s="628"/>
      <c r="U16" s="628"/>
      <c r="V16" s="628"/>
      <c r="W16" s="628"/>
      <c r="X16" s="628"/>
      <c r="Y16" s="629"/>
      <c r="Z16" s="676">
        <v>38.299999999999997</v>
      </c>
      <c r="AA16" s="641"/>
      <c r="AB16" s="641"/>
      <c r="AC16" s="677"/>
      <c r="AD16" s="615">
        <v>137041562</v>
      </c>
      <c r="AE16" s="628"/>
      <c r="AF16" s="628"/>
      <c r="AG16" s="628"/>
      <c r="AH16" s="628"/>
      <c r="AI16" s="628"/>
      <c r="AJ16" s="628"/>
      <c r="AK16" s="629"/>
      <c r="AL16" s="676">
        <v>68.5</v>
      </c>
      <c r="AM16" s="641"/>
      <c r="AN16" s="641"/>
      <c r="AO16" s="656"/>
      <c r="AP16" s="624" t="s">
        <v>216</v>
      </c>
      <c r="AQ16" s="625"/>
      <c r="AR16" s="625"/>
      <c r="AS16" s="625"/>
      <c r="AT16" s="625"/>
      <c r="AU16" s="625"/>
      <c r="AV16" s="625"/>
      <c r="AW16" s="625"/>
      <c r="AX16" s="625"/>
      <c r="AY16" s="625"/>
      <c r="AZ16" s="625"/>
      <c r="BA16" s="625"/>
      <c r="BB16" s="625"/>
      <c r="BC16" s="626"/>
      <c r="BD16" s="627">
        <v>446059</v>
      </c>
      <c r="BE16" s="628"/>
      <c r="BF16" s="628"/>
      <c r="BG16" s="628"/>
      <c r="BH16" s="628"/>
      <c r="BI16" s="628"/>
      <c r="BJ16" s="628"/>
      <c r="BK16" s="629"/>
      <c r="BL16" s="678">
        <v>0.7</v>
      </c>
      <c r="BM16" s="678"/>
      <c r="BN16" s="678"/>
      <c r="BO16" s="678"/>
      <c r="BP16" s="679" t="s">
        <v>102</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71095517</v>
      </c>
      <c r="CN16" s="628"/>
      <c r="CO16" s="628"/>
      <c r="CP16" s="628"/>
      <c r="CQ16" s="628"/>
      <c r="CR16" s="628"/>
      <c r="CS16" s="628"/>
      <c r="CT16" s="629"/>
      <c r="CU16" s="678">
        <v>20.399999999999999</v>
      </c>
      <c r="CV16" s="678"/>
      <c r="CW16" s="678"/>
      <c r="CX16" s="678"/>
      <c r="CY16" s="615">
        <v>4422579</v>
      </c>
      <c r="CZ16" s="628"/>
      <c r="DA16" s="628"/>
      <c r="DB16" s="628"/>
      <c r="DC16" s="628"/>
      <c r="DD16" s="628"/>
      <c r="DE16" s="628"/>
      <c r="DF16" s="628"/>
      <c r="DG16" s="628"/>
      <c r="DH16" s="628"/>
      <c r="DI16" s="628"/>
      <c r="DJ16" s="628"/>
      <c r="DK16" s="629"/>
      <c r="DL16" s="615">
        <v>54099131</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3444484</v>
      </c>
      <c r="S17" s="628"/>
      <c r="T17" s="628"/>
      <c r="U17" s="628"/>
      <c r="V17" s="628"/>
      <c r="W17" s="628"/>
      <c r="X17" s="628"/>
      <c r="Y17" s="629"/>
      <c r="Z17" s="676">
        <v>1</v>
      </c>
      <c r="AA17" s="641"/>
      <c r="AB17" s="641"/>
      <c r="AC17" s="677"/>
      <c r="AD17" s="615" t="s">
        <v>102</v>
      </c>
      <c r="AE17" s="628"/>
      <c r="AF17" s="628"/>
      <c r="AG17" s="628"/>
      <c r="AH17" s="628"/>
      <c r="AI17" s="628"/>
      <c r="AJ17" s="628"/>
      <c r="AK17" s="629"/>
      <c r="AL17" s="676" t="s">
        <v>102</v>
      </c>
      <c r="AM17" s="641"/>
      <c r="AN17" s="641"/>
      <c r="AO17" s="656"/>
      <c r="AP17" s="624" t="s">
        <v>219</v>
      </c>
      <c r="AQ17" s="625"/>
      <c r="AR17" s="625"/>
      <c r="AS17" s="625"/>
      <c r="AT17" s="625"/>
      <c r="AU17" s="625"/>
      <c r="AV17" s="625"/>
      <c r="AW17" s="625"/>
      <c r="AX17" s="625"/>
      <c r="AY17" s="625"/>
      <c r="AZ17" s="625"/>
      <c r="BA17" s="625"/>
      <c r="BB17" s="625"/>
      <c r="BC17" s="626"/>
      <c r="BD17" s="627">
        <v>10477368</v>
      </c>
      <c r="BE17" s="628"/>
      <c r="BF17" s="628"/>
      <c r="BG17" s="628"/>
      <c r="BH17" s="628"/>
      <c r="BI17" s="628"/>
      <c r="BJ17" s="628"/>
      <c r="BK17" s="629"/>
      <c r="BL17" s="678">
        <v>16.399999999999999</v>
      </c>
      <c r="BM17" s="678"/>
      <c r="BN17" s="678"/>
      <c r="BO17" s="678"/>
      <c r="BP17" s="679" t="s">
        <v>102</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1174703</v>
      </c>
      <c r="CN17" s="628"/>
      <c r="CO17" s="628"/>
      <c r="CP17" s="628"/>
      <c r="CQ17" s="628"/>
      <c r="CR17" s="628"/>
      <c r="CS17" s="628"/>
      <c r="CT17" s="629"/>
      <c r="CU17" s="678">
        <v>0.3</v>
      </c>
      <c r="CV17" s="678"/>
      <c r="CW17" s="678"/>
      <c r="CX17" s="678"/>
      <c r="CY17" s="615" t="s">
        <v>102</v>
      </c>
      <c r="CZ17" s="628"/>
      <c r="DA17" s="628"/>
      <c r="DB17" s="628"/>
      <c r="DC17" s="628"/>
      <c r="DD17" s="628"/>
      <c r="DE17" s="628"/>
      <c r="DF17" s="628"/>
      <c r="DG17" s="628"/>
      <c r="DH17" s="628"/>
      <c r="DI17" s="628"/>
      <c r="DJ17" s="628"/>
      <c r="DK17" s="629"/>
      <c r="DL17" s="615">
        <v>261120</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7050</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222</v>
      </c>
      <c r="AQ18" s="625"/>
      <c r="AR18" s="625"/>
      <c r="AS18" s="625"/>
      <c r="AT18" s="625"/>
      <c r="AU18" s="625"/>
      <c r="AV18" s="625"/>
      <c r="AW18" s="625"/>
      <c r="AX18" s="625"/>
      <c r="AY18" s="625"/>
      <c r="AZ18" s="625"/>
      <c r="BA18" s="625"/>
      <c r="BB18" s="625"/>
      <c r="BC18" s="626"/>
      <c r="BD18" s="627">
        <v>20453404</v>
      </c>
      <c r="BE18" s="628"/>
      <c r="BF18" s="628"/>
      <c r="BG18" s="628"/>
      <c r="BH18" s="628"/>
      <c r="BI18" s="628"/>
      <c r="BJ18" s="628"/>
      <c r="BK18" s="629"/>
      <c r="BL18" s="678">
        <v>32.1</v>
      </c>
      <c r="BM18" s="678"/>
      <c r="BN18" s="678"/>
      <c r="BO18" s="678"/>
      <c r="BP18" s="679" t="s">
        <v>102</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63077926</v>
      </c>
      <c r="CN18" s="628"/>
      <c r="CO18" s="628"/>
      <c r="CP18" s="628"/>
      <c r="CQ18" s="628"/>
      <c r="CR18" s="628"/>
      <c r="CS18" s="628"/>
      <c r="CT18" s="629"/>
      <c r="CU18" s="678">
        <v>18.100000000000001</v>
      </c>
      <c r="CV18" s="678"/>
      <c r="CW18" s="678"/>
      <c r="CX18" s="678"/>
      <c r="CY18" s="615" t="s">
        <v>102</v>
      </c>
      <c r="CZ18" s="628"/>
      <c r="DA18" s="628"/>
      <c r="DB18" s="628"/>
      <c r="DC18" s="628"/>
      <c r="DD18" s="628"/>
      <c r="DE18" s="628"/>
      <c r="DF18" s="628"/>
      <c r="DG18" s="628"/>
      <c r="DH18" s="628"/>
      <c r="DI18" s="628"/>
      <c r="DJ18" s="628"/>
      <c r="DK18" s="629"/>
      <c r="DL18" s="615">
        <v>62622670</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214095978</v>
      </c>
      <c r="S19" s="628"/>
      <c r="T19" s="628"/>
      <c r="U19" s="628"/>
      <c r="V19" s="628"/>
      <c r="W19" s="628"/>
      <c r="X19" s="628"/>
      <c r="Y19" s="629"/>
      <c r="Z19" s="676">
        <v>59.8</v>
      </c>
      <c r="AA19" s="641"/>
      <c r="AB19" s="641"/>
      <c r="AC19" s="677"/>
      <c r="AD19" s="615">
        <v>199228826</v>
      </c>
      <c r="AE19" s="628"/>
      <c r="AF19" s="628"/>
      <c r="AG19" s="628"/>
      <c r="AH19" s="628"/>
      <c r="AI19" s="628"/>
      <c r="AJ19" s="628"/>
      <c r="AK19" s="629"/>
      <c r="AL19" s="676">
        <v>99.5</v>
      </c>
      <c r="AM19" s="641"/>
      <c r="AN19" s="641"/>
      <c r="AO19" s="656"/>
      <c r="AP19" s="624" t="s">
        <v>225</v>
      </c>
      <c r="AQ19" s="625"/>
      <c r="AR19" s="625"/>
      <c r="AS19" s="625"/>
      <c r="AT19" s="625"/>
      <c r="AU19" s="625"/>
      <c r="AV19" s="625"/>
      <c r="AW19" s="625"/>
      <c r="AX19" s="625"/>
      <c r="AY19" s="625"/>
      <c r="AZ19" s="625"/>
      <c r="BA19" s="625"/>
      <c r="BB19" s="625"/>
      <c r="BC19" s="626"/>
      <c r="BD19" s="627">
        <v>1214999</v>
      </c>
      <c r="BE19" s="628"/>
      <c r="BF19" s="628"/>
      <c r="BG19" s="628"/>
      <c r="BH19" s="628"/>
      <c r="BI19" s="628"/>
      <c r="BJ19" s="628"/>
      <c r="BK19" s="629"/>
      <c r="BL19" s="678">
        <v>1.9</v>
      </c>
      <c r="BM19" s="678"/>
      <c r="BN19" s="678"/>
      <c r="BO19" s="678"/>
      <c r="BP19" s="679" t="s">
        <v>102</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v>3826</v>
      </c>
      <c r="CN19" s="628"/>
      <c r="CO19" s="628"/>
      <c r="CP19" s="628"/>
      <c r="CQ19" s="628"/>
      <c r="CR19" s="628"/>
      <c r="CS19" s="628"/>
      <c r="CT19" s="629"/>
      <c r="CU19" s="678">
        <v>0</v>
      </c>
      <c r="CV19" s="678"/>
      <c r="CW19" s="678"/>
      <c r="CX19" s="678"/>
      <c r="CY19" s="615" t="s">
        <v>102</v>
      </c>
      <c r="CZ19" s="628"/>
      <c r="DA19" s="628"/>
      <c r="DB19" s="628"/>
      <c r="DC19" s="628"/>
      <c r="DD19" s="628"/>
      <c r="DE19" s="628"/>
      <c r="DF19" s="628"/>
      <c r="DG19" s="628"/>
      <c r="DH19" s="628"/>
      <c r="DI19" s="628"/>
      <c r="DJ19" s="628"/>
      <c r="DK19" s="629"/>
      <c r="DL19" s="615">
        <v>3826</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143685</v>
      </c>
      <c r="S20" s="628"/>
      <c r="T20" s="628"/>
      <c r="U20" s="628"/>
      <c r="V20" s="628"/>
      <c r="W20" s="628"/>
      <c r="X20" s="628"/>
      <c r="Y20" s="629"/>
      <c r="Z20" s="676">
        <v>0</v>
      </c>
      <c r="AA20" s="641"/>
      <c r="AB20" s="641"/>
      <c r="AC20" s="677"/>
      <c r="AD20" s="615">
        <v>143685</v>
      </c>
      <c r="AE20" s="628"/>
      <c r="AF20" s="628"/>
      <c r="AG20" s="628"/>
      <c r="AH20" s="628"/>
      <c r="AI20" s="628"/>
      <c r="AJ20" s="628"/>
      <c r="AK20" s="629"/>
      <c r="AL20" s="676">
        <v>0.1</v>
      </c>
      <c r="AM20" s="641"/>
      <c r="AN20" s="641"/>
      <c r="AO20" s="656"/>
      <c r="AP20" s="682" t="s">
        <v>228</v>
      </c>
      <c r="AQ20" s="683"/>
      <c r="AR20" s="683"/>
      <c r="AS20" s="683"/>
      <c r="AT20" s="683"/>
      <c r="AU20" s="683"/>
      <c r="AV20" s="683"/>
      <c r="AW20" s="683"/>
      <c r="AX20" s="683"/>
      <c r="AY20" s="683"/>
      <c r="AZ20" s="683"/>
      <c r="BA20" s="683"/>
      <c r="BB20" s="683"/>
      <c r="BC20" s="684"/>
      <c r="BD20" s="627">
        <v>630544</v>
      </c>
      <c r="BE20" s="628"/>
      <c r="BF20" s="628"/>
      <c r="BG20" s="628"/>
      <c r="BH20" s="628"/>
      <c r="BI20" s="628"/>
      <c r="BJ20" s="628"/>
      <c r="BK20" s="629"/>
      <c r="BL20" s="678">
        <v>1</v>
      </c>
      <c r="BM20" s="678"/>
      <c r="BN20" s="678"/>
      <c r="BO20" s="678"/>
      <c r="BP20" s="679" t="s">
        <v>102</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690485</v>
      </c>
      <c r="S21" s="628"/>
      <c r="T21" s="628"/>
      <c r="U21" s="628"/>
      <c r="V21" s="628"/>
      <c r="W21" s="628"/>
      <c r="X21" s="628"/>
      <c r="Y21" s="629"/>
      <c r="Z21" s="676">
        <v>0.2</v>
      </c>
      <c r="AA21" s="641"/>
      <c r="AB21" s="641"/>
      <c r="AC21" s="677"/>
      <c r="AD21" s="615" t="s">
        <v>102</v>
      </c>
      <c r="AE21" s="628"/>
      <c r="AF21" s="628"/>
      <c r="AG21" s="628"/>
      <c r="AH21" s="628"/>
      <c r="AI21" s="628"/>
      <c r="AJ21" s="628"/>
      <c r="AK21" s="629"/>
      <c r="AL21" s="676" t="s">
        <v>102</v>
      </c>
      <c r="AM21" s="641"/>
      <c r="AN21" s="641"/>
      <c r="AO21" s="656"/>
      <c r="AP21" s="682" t="s">
        <v>231</v>
      </c>
      <c r="AQ21" s="683"/>
      <c r="AR21" s="683"/>
      <c r="AS21" s="683"/>
      <c r="AT21" s="683"/>
      <c r="AU21" s="683"/>
      <c r="AV21" s="683"/>
      <c r="AW21" s="683"/>
      <c r="AX21" s="683"/>
      <c r="AY21" s="683"/>
      <c r="AZ21" s="683"/>
      <c r="BA21" s="683"/>
      <c r="BB21" s="683"/>
      <c r="BC21" s="684"/>
      <c r="BD21" s="627">
        <v>97114</v>
      </c>
      <c r="BE21" s="628"/>
      <c r="BF21" s="628"/>
      <c r="BG21" s="628"/>
      <c r="BH21" s="628"/>
      <c r="BI21" s="628"/>
      <c r="BJ21" s="628"/>
      <c r="BK21" s="629"/>
      <c r="BL21" s="678">
        <v>0.2</v>
      </c>
      <c r="BM21" s="678"/>
      <c r="BN21" s="678"/>
      <c r="BO21" s="678"/>
      <c r="BP21" s="679" t="s">
        <v>102</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101691</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101691</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3382477</v>
      </c>
      <c r="S22" s="628"/>
      <c r="T22" s="628"/>
      <c r="U22" s="628"/>
      <c r="V22" s="628"/>
      <c r="W22" s="628"/>
      <c r="X22" s="628"/>
      <c r="Y22" s="629"/>
      <c r="Z22" s="676">
        <v>0.9</v>
      </c>
      <c r="AA22" s="641"/>
      <c r="AB22" s="641"/>
      <c r="AC22" s="677"/>
      <c r="AD22" s="615">
        <v>264598</v>
      </c>
      <c r="AE22" s="628"/>
      <c r="AF22" s="628"/>
      <c r="AG22" s="628"/>
      <c r="AH22" s="628"/>
      <c r="AI22" s="628"/>
      <c r="AJ22" s="628"/>
      <c r="AK22" s="629"/>
      <c r="AL22" s="676">
        <v>0.1</v>
      </c>
      <c r="AM22" s="641"/>
      <c r="AN22" s="641"/>
      <c r="AO22" s="656"/>
      <c r="AP22" s="682" t="s">
        <v>234</v>
      </c>
      <c r="AQ22" s="683"/>
      <c r="AR22" s="683"/>
      <c r="AS22" s="683"/>
      <c r="AT22" s="683"/>
      <c r="AU22" s="683"/>
      <c r="AV22" s="683"/>
      <c r="AW22" s="683"/>
      <c r="AX22" s="683"/>
      <c r="AY22" s="683"/>
      <c r="AZ22" s="683"/>
      <c r="BA22" s="683"/>
      <c r="BB22" s="683"/>
      <c r="BC22" s="684"/>
      <c r="BD22" s="627">
        <v>611233</v>
      </c>
      <c r="BE22" s="628"/>
      <c r="BF22" s="628"/>
      <c r="BG22" s="628"/>
      <c r="BH22" s="628"/>
      <c r="BI22" s="628"/>
      <c r="BJ22" s="628"/>
      <c r="BK22" s="629"/>
      <c r="BL22" s="678">
        <v>1</v>
      </c>
      <c r="BM22" s="678"/>
      <c r="BN22" s="678"/>
      <c r="BO22" s="678"/>
      <c r="BP22" s="679" t="s">
        <v>102</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201826</v>
      </c>
      <c r="CN22" s="628"/>
      <c r="CO22" s="628"/>
      <c r="CP22" s="628"/>
      <c r="CQ22" s="628"/>
      <c r="CR22" s="628"/>
      <c r="CS22" s="628"/>
      <c r="CT22" s="629"/>
      <c r="CU22" s="678">
        <v>0.1</v>
      </c>
      <c r="CV22" s="678"/>
      <c r="CW22" s="678"/>
      <c r="CX22" s="678"/>
      <c r="CY22" s="615" t="s">
        <v>102</v>
      </c>
      <c r="CZ22" s="628"/>
      <c r="DA22" s="628"/>
      <c r="DB22" s="628"/>
      <c r="DC22" s="628"/>
      <c r="DD22" s="628"/>
      <c r="DE22" s="628"/>
      <c r="DF22" s="628"/>
      <c r="DG22" s="628"/>
      <c r="DH22" s="628"/>
      <c r="DI22" s="628"/>
      <c r="DJ22" s="628"/>
      <c r="DK22" s="629"/>
      <c r="DL22" s="615">
        <v>201826</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922077</v>
      </c>
      <c r="S23" s="628"/>
      <c r="T23" s="628"/>
      <c r="U23" s="628"/>
      <c r="V23" s="628"/>
      <c r="W23" s="628"/>
      <c r="X23" s="628"/>
      <c r="Y23" s="629"/>
      <c r="Z23" s="676">
        <v>0.3</v>
      </c>
      <c r="AA23" s="641"/>
      <c r="AB23" s="641"/>
      <c r="AC23" s="677"/>
      <c r="AD23" s="615" t="s">
        <v>102</v>
      </c>
      <c r="AE23" s="628"/>
      <c r="AF23" s="628"/>
      <c r="AG23" s="628"/>
      <c r="AH23" s="628"/>
      <c r="AI23" s="628"/>
      <c r="AJ23" s="628"/>
      <c r="AK23" s="629"/>
      <c r="AL23" s="676" t="s">
        <v>102</v>
      </c>
      <c r="AM23" s="641"/>
      <c r="AN23" s="641"/>
      <c r="AO23" s="656"/>
      <c r="AP23" s="682" t="s">
        <v>237</v>
      </c>
      <c r="AQ23" s="683"/>
      <c r="AR23" s="683"/>
      <c r="AS23" s="683"/>
      <c r="AT23" s="683"/>
      <c r="AU23" s="683"/>
      <c r="AV23" s="683"/>
      <c r="AW23" s="683"/>
      <c r="AX23" s="683"/>
      <c r="AY23" s="683"/>
      <c r="AZ23" s="683"/>
      <c r="BA23" s="683"/>
      <c r="BB23" s="683"/>
      <c r="BC23" s="684"/>
      <c r="BD23" s="627">
        <v>4855618</v>
      </c>
      <c r="BE23" s="628"/>
      <c r="BF23" s="628"/>
      <c r="BG23" s="628"/>
      <c r="BH23" s="628"/>
      <c r="BI23" s="628"/>
      <c r="BJ23" s="628"/>
      <c r="BK23" s="629"/>
      <c r="BL23" s="678">
        <v>7.6</v>
      </c>
      <c r="BM23" s="678"/>
      <c r="BN23" s="678"/>
      <c r="BO23" s="678"/>
      <c r="BP23" s="679" t="s">
        <v>102</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119012</v>
      </c>
      <c r="CN23" s="628"/>
      <c r="CO23" s="628"/>
      <c r="CP23" s="628"/>
      <c r="CQ23" s="628"/>
      <c r="CR23" s="628"/>
      <c r="CS23" s="628"/>
      <c r="CT23" s="629"/>
      <c r="CU23" s="678">
        <v>0</v>
      </c>
      <c r="CV23" s="678"/>
      <c r="CW23" s="678"/>
      <c r="CX23" s="678"/>
      <c r="CY23" s="615" t="s">
        <v>102</v>
      </c>
      <c r="CZ23" s="628"/>
      <c r="DA23" s="628"/>
      <c r="DB23" s="628"/>
      <c r="DC23" s="628"/>
      <c r="DD23" s="628"/>
      <c r="DE23" s="628"/>
      <c r="DF23" s="628"/>
      <c r="DG23" s="628"/>
      <c r="DH23" s="628"/>
      <c r="DI23" s="628"/>
      <c r="DJ23" s="628"/>
      <c r="DK23" s="629"/>
      <c r="DL23" s="615">
        <v>119012</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47314893</v>
      </c>
      <c r="S24" s="628"/>
      <c r="T24" s="628"/>
      <c r="U24" s="628"/>
      <c r="V24" s="628"/>
      <c r="W24" s="628"/>
      <c r="X24" s="628"/>
      <c r="Y24" s="629"/>
      <c r="Z24" s="676">
        <v>13.2</v>
      </c>
      <c r="AA24" s="641"/>
      <c r="AB24" s="641"/>
      <c r="AC24" s="677"/>
      <c r="AD24" s="615" t="s">
        <v>102</v>
      </c>
      <c r="AE24" s="628"/>
      <c r="AF24" s="628"/>
      <c r="AG24" s="628"/>
      <c r="AH24" s="628"/>
      <c r="AI24" s="628"/>
      <c r="AJ24" s="628"/>
      <c r="AK24" s="629"/>
      <c r="AL24" s="676" t="s">
        <v>102</v>
      </c>
      <c r="AM24" s="641"/>
      <c r="AN24" s="641"/>
      <c r="AO24" s="656"/>
      <c r="AP24" s="682" t="s">
        <v>240</v>
      </c>
      <c r="AQ24" s="683"/>
      <c r="AR24" s="683"/>
      <c r="AS24" s="683"/>
      <c r="AT24" s="683"/>
      <c r="AU24" s="683"/>
      <c r="AV24" s="683"/>
      <c r="AW24" s="683"/>
      <c r="AX24" s="683"/>
      <c r="AY24" s="683"/>
      <c r="AZ24" s="683"/>
      <c r="BA24" s="683"/>
      <c r="BB24" s="683"/>
      <c r="BC24" s="684"/>
      <c r="BD24" s="627">
        <v>6921518</v>
      </c>
      <c r="BE24" s="628"/>
      <c r="BF24" s="628"/>
      <c r="BG24" s="628"/>
      <c r="BH24" s="628"/>
      <c r="BI24" s="628"/>
      <c r="BJ24" s="628"/>
      <c r="BK24" s="629"/>
      <c r="BL24" s="678">
        <v>10.9</v>
      </c>
      <c r="BM24" s="678"/>
      <c r="BN24" s="678"/>
      <c r="BO24" s="678"/>
      <c r="BP24" s="679" t="s">
        <v>102</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10134233</v>
      </c>
      <c r="CN24" s="628"/>
      <c r="CO24" s="628"/>
      <c r="CP24" s="628"/>
      <c r="CQ24" s="628"/>
      <c r="CR24" s="628"/>
      <c r="CS24" s="628"/>
      <c r="CT24" s="629"/>
      <c r="CU24" s="678">
        <v>2.9</v>
      </c>
      <c r="CV24" s="678"/>
      <c r="CW24" s="678"/>
      <c r="CX24" s="678"/>
      <c r="CY24" s="615" t="s">
        <v>102</v>
      </c>
      <c r="CZ24" s="628"/>
      <c r="DA24" s="628"/>
      <c r="DB24" s="628"/>
      <c r="DC24" s="628"/>
      <c r="DD24" s="628"/>
      <c r="DE24" s="628"/>
      <c r="DF24" s="628"/>
      <c r="DG24" s="628"/>
      <c r="DH24" s="628"/>
      <c r="DI24" s="628"/>
      <c r="DJ24" s="628"/>
      <c r="DK24" s="629"/>
      <c r="DL24" s="615">
        <v>10134233</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243</v>
      </c>
      <c r="AQ25" s="683"/>
      <c r="AR25" s="683"/>
      <c r="AS25" s="683"/>
      <c r="AT25" s="683"/>
      <c r="AU25" s="683"/>
      <c r="AV25" s="683"/>
      <c r="AW25" s="683"/>
      <c r="AX25" s="683"/>
      <c r="AY25" s="683"/>
      <c r="AZ25" s="683"/>
      <c r="BA25" s="683"/>
      <c r="BB25" s="683"/>
      <c r="BC25" s="684"/>
      <c r="BD25" s="627">
        <v>727</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69633</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69633</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1342177</v>
      </c>
      <c r="S26" s="628"/>
      <c r="T26" s="628"/>
      <c r="U26" s="628"/>
      <c r="V26" s="628"/>
      <c r="W26" s="628"/>
      <c r="X26" s="628"/>
      <c r="Y26" s="629"/>
      <c r="Z26" s="676">
        <v>0.4</v>
      </c>
      <c r="AA26" s="641"/>
      <c r="AB26" s="641"/>
      <c r="AC26" s="677"/>
      <c r="AD26" s="615">
        <v>70697</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735311</v>
      </c>
      <c r="S27" s="628"/>
      <c r="T27" s="628"/>
      <c r="U27" s="628"/>
      <c r="V27" s="628"/>
      <c r="W27" s="628"/>
      <c r="X27" s="628"/>
      <c r="Y27" s="629"/>
      <c r="Z27" s="676">
        <v>0.2</v>
      </c>
      <c r="AA27" s="641"/>
      <c r="AB27" s="641"/>
      <c r="AC27" s="677"/>
      <c r="AD27" s="615" t="s">
        <v>102</v>
      </c>
      <c r="AE27" s="628"/>
      <c r="AF27" s="628"/>
      <c r="AG27" s="628"/>
      <c r="AH27" s="628"/>
      <c r="AI27" s="628"/>
      <c r="AJ27" s="628"/>
      <c r="AK27" s="629"/>
      <c r="AL27" s="676" t="s">
        <v>102</v>
      </c>
      <c r="AM27" s="641"/>
      <c r="AN27" s="641"/>
      <c r="AO27" s="656"/>
      <c r="AP27" s="682" t="s">
        <v>249</v>
      </c>
      <c r="AQ27" s="683"/>
      <c r="AR27" s="683"/>
      <c r="AS27" s="683"/>
      <c r="AT27" s="683"/>
      <c r="AU27" s="683"/>
      <c r="AV27" s="683"/>
      <c r="AW27" s="683"/>
      <c r="AX27" s="683"/>
      <c r="AY27" s="683"/>
      <c r="AZ27" s="683"/>
      <c r="BA27" s="683"/>
      <c r="BB27" s="683"/>
      <c r="BC27" s="684"/>
      <c r="BD27" s="627" t="s">
        <v>102</v>
      </c>
      <c r="BE27" s="628"/>
      <c r="BF27" s="628"/>
      <c r="BG27" s="628"/>
      <c r="BH27" s="628"/>
      <c r="BI27" s="628"/>
      <c r="BJ27" s="628"/>
      <c r="BK27" s="629"/>
      <c r="BL27" s="678" t="s">
        <v>102</v>
      </c>
      <c r="BM27" s="678"/>
      <c r="BN27" s="678"/>
      <c r="BO27" s="678"/>
      <c r="BP27" s="679" t="s">
        <v>102</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392477</v>
      </c>
      <c r="CN27" s="628"/>
      <c r="CO27" s="628"/>
      <c r="CP27" s="628"/>
      <c r="CQ27" s="628"/>
      <c r="CR27" s="628"/>
      <c r="CS27" s="628"/>
      <c r="CT27" s="629"/>
      <c r="CU27" s="678">
        <v>0.1</v>
      </c>
      <c r="CV27" s="678"/>
      <c r="CW27" s="678"/>
      <c r="CX27" s="678"/>
      <c r="CY27" s="615" t="s">
        <v>102</v>
      </c>
      <c r="CZ27" s="628"/>
      <c r="DA27" s="628"/>
      <c r="DB27" s="628"/>
      <c r="DC27" s="628"/>
      <c r="DD27" s="628"/>
      <c r="DE27" s="628"/>
      <c r="DF27" s="628"/>
      <c r="DG27" s="628"/>
      <c r="DH27" s="628"/>
      <c r="DI27" s="628"/>
      <c r="DJ27" s="628"/>
      <c r="DK27" s="629"/>
      <c r="DL27" s="615">
        <v>392477</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15605320</v>
      </c>
      <c r="S28" s="628"/>
      <c r="T28" s="628"/>
      <c r="U28" s="628"/>
      <c r="V28" s="628"/>
      <c r="W28" s="628"/>
      <c r="X28" s="628"/>
      <c r="Y28" s="629"/>
      <c r="Z28" s="676">
        <v>4.4000000000000004</v>
      </c>
      <c r="AA28" s="641"/>
      <c r="AB28" s="641"/>
      <c r="AC28" s="677"/>
      <c r="AD28" s="615" t="s">
        <v>102</v>
      </c>
      <c r="AE28" s="628"/>
      <c r="AF28" s="628"/>
      <c r="AG28" s="628"/>
      <c r="AH28" s="628"/>
      <c r="AI28" s="628"/>
      <c r="AJ28" s="628"/>
      <c r="AK28" s="629"/>
      <c r="AL28" s="676" t="s">
        <v>102</v>
      </c>
      <c r="AM28" s="641"/>
      <c r="AN28" s="641"/>
      <c r="AO28" s="656"/>
      <c r="AP28" s="682" t="s">
        <v>252</v>
      </c>
      <c r="AQ28" s="683"/>
      <c r="AR28" s="683"/>
      <c r="AS28" s="683"/>
      <c r="AT28" s="683"/>
      <c r="AU28" s="683"/>
      <c r="AV28" s="683"/>
      <c r="AW28" s="683"/>
      <c r="AX28" s="683"/>
      <c r="AY28" s="683"/>
      <c r="AZ28" s="683"/>
      <c r="BA28" s="683"/>
      <c r="BB28" s="683"/>
      <c r="BC28" s="684"/>
      <c r="BD28" s="627">
        <v>18396</v>
      </c>
      <c r="BE28" s="628"/>
      <c r="BF28" s="628"/>
      <c r="BG28" s="628"/>
      <c r="BH28" s="628"/>
      <c r="BI28" s="628"/>
      <c r="BJ28" s="628"/>
      <c r="BK28" s="629"/>
      <c r="BL28" s="678">
        <v>0</v>
      </c>
      <c r="BM28" s="678"/>
      <c r="BN28" s="678"/>
      <c r="BO28" s="678"/>
      <c r="BP28" s="679" t="s">
        <v>102</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t="s">
        <v>102</v>
      </c>
      <c r="CN28" s="628"/>
      <c r="CO28" s="628"/>
      <c r="CP28" s="628"/>
      <c r="CQ28" s="628"/>
      <c r="CR28" s="628"/>
      <c r="CS28" s="628"/>
      <c r="CT28" s="629"/>
      <c r="CU28" s="678" t="s">
        <v>102</v>
      </c>
      <c r="CV28" s="678"/>
      <c r="CW28" s="678"/>
      <c r="CX28" s="678"/>
      <c r="CY28" s="615" t="s">
        <v>102</v>
      </c>
      <c r="CZ28" s="628"/>
      <c r="DA28" s="628"/>
      <c r="DB28" s="628"/>
      <c r="DC28" s="628"/>
      <c r="DD28" s="628"/>
      <c r="DE28" s="628"/>
      <c r="DF28" s="628"/>
      <c r="DG28" s="628"/>
      <c r="DH28" s="628"/>
      <c r="DI28" s="628"/>
      <c r="DJ28" s="628"/>
      <c r="DK28" s="629"/>
      <c r="DL28" s="615" t="s">
        <v>102</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14762445</v>
      </c>
      <c r="S29" s="628"/>
      <c r="T29" s="628"/>
      <c r="U29" s="628"/>
      <c r="V29" s="628"/>
      <c r="W29" s="628"/>
      <c r="X29" s="628"/>
      <c r="Y29" s="629"/>
      <c r="Z29" s="676">
        <v>4.0999999999999996</v>
      </c>
      <c r="AA29" s="641"/>
      <c r="AB29" s="641"/>
      <c r="AC29" s="677"/>
      <c r="AD29" s="615" t="s">
        <v>102</v>
      </c>
      <c r="AE29" s="628"/>
      <c r="AF29" s="628"/>
      <c r="AG29" s="628"/>
      <c r="AH29" s="628"/>
      <c r="AI29" s="628"/>
      <c r="AJ29" s="628"/>
      <c r="AK29" s="629"/>
      <c r="AL29" s="676" t="s">
        <v>102</v>
      </c>
      <c r="AM29" s="641"/>
      <c r="AN29" s="641"/>
      <c r="AO29" s="656"/>
      <c r="AP29" s="682" t="s">
        <v>255</v>
      </c>
      <c r="AQ29" s="683"/>
      <c r="AR29" s="683"/>
      <c r="AS29" s="683"/>
      <c r="AT29" s="683"/>
      <c r="AU29" s="683"/>
      <c r="AV29" s="683"/>
      <c r="AW29" s="683"/>
      <c r="AX29" s="683"/>
      <c r="AY29" s="683"/>
      <c r="AZ29" s="683"/>
      <c r="BA29" s="683"/>
      <c r="BB29" s="683"/>
      <c r="BC29" s="684"/>
      <c r="BD29" s="627">
        <v>6688</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9312972</v>
      </c>
      <c r="S30" s="628"/>
      <c r="T30" s="628"/>
      <c r="U30" s="628"/>
      <c r="V30" s="628"/>
      <c r="W30" s="628"/>
      <c r="X30" s="628"/>
      <c r="Y30" s="629"/>
      <c r="Z30" s="676">
        <v>2.6</v>
      </c>
      <c r="AA30" s="641"/>
      <c r="AB30" s="641"/>
      <c r="AC30" s="677"/>
      <c r="AD30" s="615">
        <v>449264</v>
      </c>
      <c r="AE30" s="628"/>
      <c r="AF30" s="628"/>
      <c r="AG30" s="628"/>
      <c r="AH30" s="628"/>
      <c r="AI30" s="628"/>
      <c r="AJ30" s="628"/>
      <c r="AK30" s="629"/>
      <c r="AL30" s="676">
        <v>0.2</v>
      </c>
      <c r="AM30" s="641"/>
      <c r="AN30" s="641"/>
      <c r="AO30" s="656"/>
      <c r="AP30" s="682" t="s">
        <v>258</v>
      </c>
      <c r="AQ30" s="683"/>
      <c r="AR30" s="683"/>
      <c r="AS30" s="683"/>
      <c r="AT30" s="683"/>
      <c r="AU30" s="683"/>
      <c r="AV30" s="683"/>
      <c r="AW30" s="683"/>
      <c r="AX30" s="683"/>
      <c r="AY30" s="683"/>
      <c r="AZ30" s="683"/>
      <c r="BA30" s="683"/>
      <c r="BB30" s="683"/>
      <c r="BC30" s="684"/>
      <c r="BD30" s="627">
        <v>6688</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348286362</v>
      </c>
      <c r="CN30" s="628"/>
      <c r="CO30" s="628"/>
      <c r="CP30" s="628"/>
      <c r="CQ30" s="628"/>
      <c r="CR30" s="628"/>
      <c r="CS30" s="628"/>
      <c r="CT30" s="629"/>
      <c r="CU30" s="678">
        <v>100</v>
      </c>
      <c r="CV30" s="678"/>
      <c r="CW30" s="678"/>
      <c r="CX30" s="678"/>
      <c r="CY30" s="615">
        <v>69261757</v>
      </c>
      <c r="CZ30" s="628"/>
      <c r="DA30" s="628"/>
      <c r="DB30" s="628"/>
      <c r="DC30" s="628"/>
      <c r="DD30" s="628"/>
      <c r="DE30" s="628"/>
      <c r="DF30" s="628"/>
      <c r="DG30" s="628"/>
      <c r="DH30" s="628"/>
      <c r="DI30" s="628"/>
      <c r="DJ30" s="628"/>
      <c r="DK30" s="629"/>
      <c r="DL30" s="615">
        <v>248909799</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49883700</v>
      </c>
      <c r="S31" s="628"/>
      <c r="T31" s="628"/>
      <c r="U31" s="628"/>
      <c r="V31" s="628"/>
      <c r="W31" s="628"/>
      <c r="X31" s="628"/>
      <c r="Y31" s="629"/>
      <c r="Z31" s="676">
        <v>13.9</v>
      </c>
      <c r="AA31" s="641"/>
      <c r="AB31" s="641"/>
      <c r="AC31" s="677"/>
      <c r="AD31" s="615" t="s">
        <v>102</v>
      </c>
      <c r="AE31" s="628"/>
      <c r="AF31" s="628"/>
      <c r="AG31" s="628"/>
      <c r="AH31" s="628"/>
      <c r="AI31" s="628"/>
      <c r="AJ31" s="628"/>
      <c r="AK31" s="629"/>
      <c r="AL31" s="676" t="s">
        <v>102</v>
      </c>
      <c r="AM31" s="641"/>
      <c r="AN31" s="641"/>
      <c r="AO31" s="656"/>
      <c r="AP31" s="682" t="s">
        <v>261</v>
      </c>
      <c r="AQ31" s="683"/>
      <c r="AR31" s="683"/>
      <c r="AS31" s="683"/>
      <c r="AT31" s="683"/>
      <c r="AU31" s="683"/>
      <c r="AV31" s="683"/>
      <c r="AW31" s="683"/>
      <c r="AX31" s="683"/>
      <c r="AY31" s="683"/>
      <c r="AZ31" s="683"/>
      <c r="BA31" s="683"/>
      <c r="BB31" s="683"/>
      <c r="BC31" s="684"/>
      <c r="BD31" s="627">
        <v>11708</v>
      </c>
      <c r="BE31" s="628"/>
      <c r="BF31" s="628"/>
      <c r="BG31" s="628"/>
      <c r="BH31" s="628"/>
      <c r="BI31" s="628"/>
      <c r="BJ31" s="628"/>
      <c r="BK31" s="629"/>
      <c r="BL31" s="678">
        <v>0</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t="s">
        <v>102</v>
      </c>
      <c r="S32" s="628"/>
      <c r="T32" s="628"/>
      <c r="U32" s="628"/>
      <c r="V32" s="628"/>
      <c r="W32" s="628"/>
      <c r="X32" s="628"/>
      <c r="Y32" s="629"/>
      <c r="Z32" s="676" t="s">
        <v>102</v>
      </c>
      <c r="AA32" s="641"/>
      <c r="AB32" s="641"/>
      <c r="AC32" s="677"/>
      <c r="AD32" s="615" t="s">
        <v>102</v>
      </c>
      <c r="AE32" s="628"/>
      <c r="AF32" s="628"/>
      <c r="AG32" s="628"/>
      <c r="AH32" s="628"/>
      <c r="AI32" s="628"/>
      <c r="AJ32" s="628"/>
      <c r="AK32" s="629"/>
      <c r="AL32" s="676" t="s">
        <v>102</v>
      </c>
      <c r="AM32" s="641"/>
      <c r="AN32" s="641"/>
      <c r="AO32" s="656"/>
      <c r="AP32" s="682" t="s">
        <v>263</v>
      </c>
      <c r="AQ32" s="683"/>
      <c r="AR32" s="683"/>
      <c r="AS32" s="683"/>
      <c r="AT32" s="683"/>
      <c r="AU32" s="683"/>
      <c r="AV32" s="683"/>
      <c r="AW32" s="683"/>
      <c r="AX32" s="683"/>
      <c r="AY32" s="683"/>
      <c r="AZ32" s="683"/>
      <c r="BA32" s="683"/>
      <c r="BB32" s="683"/>
      <c r="BC32" s="684"/>
      <c r="BD32" s="627" t="s">
        <v>102</v>
      </c>
      <c r="BE32" s="628"/>
      <c r="BF32" s="628"/>
      <c r="BG32" s="628"/>
      <c r="BH32" s="628"/>
      <c r="BI32" s="628"/>
      <c r="BJ32" s="628"/>
      <c r="BK32" s="629"/>
      <c r="BL32" s="678" t="s">
        <v>102</v>
      </c>
      <c r="BM32" s="678"/>
      <c r="BN32" s="678"/>
      <c r="BO32" s="678"/>
      <c r="BP32" s="679" t="s">
        <v>102</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16513000</v>
      </c>
      <c r="S33" s="628"/>
      <c r="T33" s="628"/>
      <c r="U33" s="628"/>
      <c r="V33" s="628"/>
      <c r="W33" s="628"/>
      <c r="X33" s="628"/>
      <c r="Y33" s="629"/>
      <c r="Z33" s="676">
        <v>4.5999999999999996</v>
      </c>
      <c r="AA33" s="641"/>
      <c r="AB33" s="641"/>
      <c r="AC33" s="677"/>
      <c r="AD33" s="615" t="s">
        <v>102</v>
      </c>
      <c r="AE33" s="628"/>
      <c r="AF33" s="628"/>
      <c r="AG33" s="628"/>
      <c r="AH33" s="628"/>
      <c r="AI33" s="628"/>
      <c r="AJ33" s="628"/>
      <c r="AK33" s="629"/>
      <c r="AL33" s="676" t="s">
        <v>102</v>
      </c>
      <c r="AM33" s="641"/>
      <c r="AN33" s="641"/>
      <c r="AO33" s="656"/>
      <c r="AP33" s="624" t="s">
        <v>138</v>
      </c>
      <c r="AQ33" s="625"/>
      <c r="AR33" s="625"/>
      <c r="AS33" s="625"/>
      <c r="AT33" s="625"/>
      <c r="AU33" s="625"/>
      <c r="AV33" s="625"/>
      <c r="AW33" s="625"/>
      <c r="AX33" s="625"/>
      <c r="AY33" s="625"/>
      <c r="AZ33" s="625"/>
      <c r="BA33" s="625"/>
      <c r="BB33" s="625"/>
      <c r="BC33" s="626"/>
      <c r="BD33" s="627">
        <v>63770491</v>
      </c>
      <c r="BE33" s="628"/>
      <c r="BF33" s="628"/>
      <c r="BG33" s="628"/>
      <c r="BH33" s="628"/>
      <c r="BI33" s="628"/>
      <c r="BJ33" s="628"/>
      <c r="BK33" s="629"/>
      <c r="BL33" s="678">
        <v>100</v>
      </c>
      <c r="BM33" s="678"/>
      <c r="BN33" s="678"/>
      <c r="BO33" s="678"/>
      <c r="BP33" s="679">
        <v>385038</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358191520</v>
      </c>
      <c r="S34" s="628"/>
      <c r="T34" s="628"/>
      <c r="U34" s="628"/>
      <c r="V34" s="628"/>
      <c r="W34" s="628"/>
      <c r="X34" s="628"/>
      <c r="Y34" s="629"/>
      <c r="Z34" s="678">
        <v>100</v>
      </c>
      <c r="AA34" s="678"/>
      <c r="AB34" s="678"/>
      <c r="AC34" s="678"/>
      <c r="AD34" s="679">
        <v>200157070</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157580692</v>
      </c>
      <c r="CN34" s="664"/>
      <c r="CO34" s="664"/>
      <c r="CP34" s="664"/>
      <c r="CQ34" s="664"/>
      <c r="CR34" s="664"/>
      <c r="CS34" s="664"/>
      <c r="CT34" s="665"/>
      <c r="CU34" s="666">
        <v>45.2</v>
      </c>
      <c r="CV34" s="667"/>
      <c r="CW34" s="667"/>
      <c r="CX34" s="669"/>
      <c r="CY34" s="663">
        <v>141556573</v>
      </c>
      <c r="CZ34" s="664"/>
      <c r="DA34" s="664"/>
      <c r="DB34" s="664"/>
      <c r="DC34" s="664"/>
      <c r="DD34" s="664"/>
      <c r="DE34" s="664"/>
      <c r="DF34" s="665"/>
      <c r="DG34" s="663">
        <v>140426965</v>
      </c>
      <c r="DH34" s="664"/>
      <c r="DI34" s="664"/>
      <c r="DJ34" s="664"/>
      <c r="DK34" s="664"/>
      <c r="DL34" s="664"/>
      <c r="DM34" s="664"/>
      <c r="DN34" s="664"/>
      <c r="DO34" s="664"/>
      <c r="DP34" s="664"/>
      <c r="DQ34" s="665"/>
      <c r="DR34" s="666">
        <v>64.8</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88993128</v>
      </c>
      <c r="CN35" s="616"/>
      <c r="CO35" s="616"/>
      <c r="CP35" s="616"/>
      <c r="CQ35" s="616"/>
      <c r="CR35" s="616"/>
      <c r="CS35" s="616"/>
      <c r="CT35" s="617"/>
      <c r="CU35" s="630">
        <v>25.6</v>
      </c>
      <c r="CV35" s="631"/>
      <c r="CW35" s="631"/>
      <c r="CX35" s="632"/>
      <c r="CY35" s="615">
        <v>75962649</v>
      </c>
      <c r="CZ35" s="616"/>
      <c r="DA35" s="616"/>
      <c r="DB35" s="616"/>
      <c r="DC35" s="616"/>
      <c r="DD35" s="616"/>
      <c r="DE35" s="616"/>
      <c r="DF35" s="617"/>
      <c r="DG35" s="615">
        <v>75133041</v>
      </c>
      <c r="DH35" s="616"/>
      <c r="DI35" s="616"/>
      <c r="DJ35" s="616"/>
      <c r="DK35" s="616"/>
      <c r="DL35" s="616"/>
      <c r="DM35" s="616"/>
      <c r="DN35" s="616"/>
      <c r="DO35" s="616"/>
      <c r="DP35" s="616"/>
      <c r="DQ35" s="617"/>
      <c r="DR35" s="630">
        <v>34.700000000000003</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63801337</v>
      </c>
      <c r="CN36" s="628"/>
      <c r="CO36" s="628"/>
      <c r="CP36" s="628"/>
      <c r="CQ36" s="628"/>
      <c r="CR36" s="628"/>
      <c r="CS36" s="628"/>
      <c r="CT36" s="629"/>
      <c r="CU36" s="630">
        <v>18.3</v>
      </c>
      <c r="CV36" s="631"/>
      <c r="CW36" s="631"/>
      <c r="CX36" s="632"/>
      <c r="CY36" s="615">
        <v>53875369</v>
      </c>
      <c r="CZ36" s="616"/>
      <c r="DA36" s="616"/>
      <c r="DB36" s="616"/>
      <c r="DC36" s="616"/>
      <c r="DD36" s="616"/>
      <c r="DE36" s="616"/>
      <c r="DF36" s="617"/>
      <c r="DG36" s="615">
        <v>53875369</v>
      </c>
      <c r="DH36" s="616"/>
      <c r="DI36" s="616"/>
      <c r="DJ36" s="616"/>
      <c r="DK36" s="616"/>
      <c r="DL36" s="616"/>
      <c r="DM36" s="616"/>
      <c r="DN36" s="616"/>
      <c r="DO36" s="616"/>
      <c r="DP36" s="616"/>
      <c r="DQ36" s="617"/>
      <c r="DR36" s="630">
        <v>24.9</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5537084</v>
      </c>
      <c r="CN37" s="616"/>
      <c r="CO37" s="616"/>
      <c r="CP37" s="616"/>
      <c r="CQ37" s="616"/>
      <c r="CR37" s="616"/>
      <c r="CS37" s="616"/>
      <c r="CT37" s="617"/>
      <c r="CU37" s="630">
        <v>1.6</v>
      </c>
      <c r="CV37" s="631"/>
      <c r="CW37" s="631"/>
      <c r="CX37" s="632"/>
      <c r="CY37" s="615">
        <v>2998700</v>
      </c>
      <c r="CZ37" s="616"/>
      <c r="DA37" s="616"/>
      <c r="DB37" s="616"/>
      <c r="DC37" s="616"/>
      <c r="DD37" s="616"/>
      <c r="DE37" s="616"/>
      <c r="DF37" s="617"/>
      <c r="DG37" s="615">
        <v>2998700</v>
      </c>
      <c r="DH37" s="616"/>
      <c r="DI37" s="616"/>
      <c r="DJ37" s="616"/>
      <c r="DK37" s="616"/>
      <c r="DL37" s="616"/>
      <c r="DM37" s="616"/>
      <c r="DN37" s="616"/>
      <c r="DO37" s="616"/>
      <c r="DP37" s="616"/>
      <c r="DQ37" s="617"/>
      <c r="DR37" s="630">
        <v>1.4</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99.6</v>
      </c>
      <c r="BE38" s="674"/>
      <c r="BF38" s="674"/>
      <c r="BG38" s="674"/>
      <c r="BH38" s="674"/>
      <c r="BI38" s="674">
        <v>98.7</v>
      </c>
      <c r="BJ38" s="674"/>
      <c r="BK38" s="674"/>
      <c r="BL38" s="674"/>
      <c r="BM38" s="675"/>
      <c r="BN38" s="673">
        <v>99.5</v>
      </c>
      <c r="BO38" s="674"/>
      <c r="BP38" s="674"/>
      <c r="BQ38" s="674"/>
      <c r="BR38" s="674"/>
      <c r="BS38" s="674">
        <v>98.5</v>
      </c>
      <c r="BT38" s="674"/>
      <c r="BU38" s="674"/>
      <c r="BV38" s="674"/>
      <c r="BW38" s="675"/>
      <c r="BY38" s="624" t="s">
        <v>281</v>
      </c>
      <c r="BZ38" s="625"/>
      <c r="CA38" s="625"/>
      <c r="CB38" s="625"/>
      <c r="CC38" s="625"/>
      <c r="CD38" s="625"/>
      <c r="CE38" s="625"/>
      <c r="CF38" s="625"/>
      <c r="CG38" s="625"/>
      <c r="CH38" s="625"/>
      <c r="CI38" s="625"/>
      <c r="CJ38" s="625"/>
      <c r="CK38" s="625"/>
      <c r="CL38" s="626"/>
      <c r="CM38" s="627">
        <v>63050480</v>
      </c>
      <c r="CN38" s="628"/>
      <c r="CO38" s="628"/>
      <c r="CP38" s="628"/>
      <c r="CQ38" s="628"/>
      <c r="CR38" s="628"/>
      <c r="CS38" s="628"/>
      <c r="CT38" s="629"/>
      <c r="CU38" s="630">
        <v>18.100000000000001</v>
      </c>
      <c r="CV38" s="631"/>
      <c r="CW38" s="631"/>
      <c r="CX38" s="632"/>
      <c r="CY38" s="615">
        <v>62595224</v>
      </c>
      <c r="CZ38" s="616"/>
      <c r="DA38" s="616"/>
      <c r="DB38" s="616"/>
      <c r="DC38" s="616"/>
      <c r="DD38" s="616"/>
      <c r="DE38" s="616"/>
      <c r="DF38" s="617"/>
      <c r="DG38" s="615">
        <v>62295224</v>
      </c>
      <c r="DH38" s="616"/>
      <c r="DI38" s="616"/>
      <c r="DJ38" s="616"/>
      <c r="DK38" s="616"/>
      <c r="DL38" s="616"/>
      <c r="DM38" s="616"/>
      <c r="DN38" s="616"/>
      <c r="DO38" s="616"/>
      <c r="DP38" s="616"/>
      <c r="DQ38" s="617"/>
      <c r="DR38" s="630">
        <v>28.8</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99.1</v>
      </c>
      <c r="BE39" s="641"/>
      <c r="BF39" s="641"/>
      <c r="BG39" s="641"/>
      <c r="BH39" s="641"/>
      <c r="BI39" s="641">
        <v>97</v>
      </c>
      <c r="BJ39" s="641"/>
      <c r="BK39" s="641"/>
      <c r="BL39" s="641"/>
      <c r="BM39" s="656"/>
      <c r="BN39" s="655">
        <v>99.1</v>
      </c>
      <c r="BO39" s="641"/>
      <c r="BP39" s="641"/>
      <c r="BQ39" s="641"/>
      <c r="BR39" s="641"/>
      <c r="BS39" s="641">
        <v>96.6</v>
      </c>
      <c r="BT39" s="641"/>
      <c r="BU39" s="641"/>
      <c r="BV39" s="641"/>
      <c r="BW39" s="656"/>
      <c r="BY39" s="633" t="s">
        <v>284</v>
      </c>
      <c r="BZ39" s="634"/>
      <c r="CA39" s="624" t="s">
        <v>285</v>
      </c>
      <c r="CB39" s="625"/>
      <c r="CC39" s="625"/>
      <c r="CD39" s="625"/>
      <c r="CE39" s="625"/>
      <c r="CF39" s="625"/>
      <c r="CG39" s="625"/>
      <c r="CH39" s="625"/>
      <c r="CI39" s="625"/>
      <c r="CJ39" s="625"/>
      <c r="CK39" s="625"/>
      <c r="CL39" s="626"/>
      <c r="CM39" s="627">
        <v>63049024</v>
      </c>
      <c r="CN39" s="616"/>
      <c r="CO39" s="616"/>
      <c r="CP39" s="616"/>
      <c r="CQ39" s="616"/>
      <c r="CR39" s="616"/>
      <c r="CS39" s="616"/>
      <c r="CT39" s="617"/>
      <c r="CU39" s="630">
        <v>18.100000000000001</v>
      </c>
      <c r="CV39" s="631"/>
      <c r="CW39" s="631"/>
      <c r="CX39" s="632"/>
      <c r="CY39" s="615">
        <v>62593768</v>
      </c>
      <c r="CZ39" s="616"/>
      <c r="DA39" s="616"/>
      <c r="DB39" s="616"/>
      <c r="DC39" s="616"/>
      <c r="DD39" s="616"/>
      <c r="DE39" s="616"/>
      <c r="DF39" s="617"/>
      <c r="DG39" s="615">
        <v>62293768</v>
      </c>
      <c r="DH39" s="616"/>
      <c r="DI39" s="616"/>
      <c r="DJ39" s="616"/>
      <c r="DK39" s="616"/>
      <c r="DL39" s="616"/>
      <c r="DM39" s="616"/>
      <c r="DN39" s="616"/>
      <c r="DO39" s="616"/>
      <c r="DP39" s="616"/>
      <c r="DQ39" s="617"/>
      <c r="DR39" s="630">
        <v>28.8</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99.7</v>
      </c>
      <c r="BJ40" s="658"/>
      <c r="BK40" s="658"/>
      <c r="BL40" s="658"/>
      <c r="BM40" s="659"/>
      <c r="BN40" s="657">
        <v>100</v>
      </c>
      <c r="BO40" s="658"/>
      <c r="BP40" s="658"/>
      <c r="BQ40" s="658"/>
      <c r="BR40" s="658"/>
      <c r="BS40" s="658">
        <v>99.7</v>
      </c>
      <c r="BT40" s="658"/>
      <c r="BU40" s="658"/>
      <c r="BV40" s="658"/>
      <c r="BW40" s="659"/>
      <c r="BY40" s="635"/>
      <c r="BZ40" s="636"/>
      <c r="CA40" s="624" t="s">
        <v>287</v>
      </c>
      <c r="CB40" s="625"/>
      <c r="CC40" s="625"/>
      <c r="CD40" s="625"/>
      <c r="CE40" s="625"/>
      <c r="CF40" s="625"/>
      <c r="CG40" s="625"/>
      <c r="CH40" s="625"/>
      <c r="CI40" s="625"/>
      <c r="CJ40" s="625"/>
      <c r="CK40" s="625"/>
      <c r="CL40" s="626"/>
      <c r="CM40" s="627">
        <v>56050392</v>
      </c>
      <c r="CN40" s="628"/>
      <c r="CO40" s="628"/>
      <c r="CP40" s="628"/>
      <c r="CQ40" s="628"/>
      <c r="CR40" s="628"/>
      <c r="CS40" s="628"/>
      <c r="CT40" s="629"/>
      <c r="CU40" s="630">
        <v>16.100000000000001</v>
      </c>
      <c r="CV40" s="631"/>
      <c r="CW40" s="631"/>
      <c r="CX40" s="632"/>
      <c r="CY40" s="615">
        <v>55627972</v>
      </c>
      <c r="CZ40" s="616"/>
      <c r="DA40" s="616"/>
      <c r="DB40" s="616"/>
      <c r="DC40" s="616"/>
      <c r="DD40" s="616"/>
      <c r="DE40" s="616"/>
      <c r="DF40" s="617"/>
      <c r="DG40" s="615">
        <v>55327972</v>
      </c>
      <c r="DH40" s="616"/>
      <c r="DI40" s="616"/>
      <c r="DJ40" s="616"/>
      <c r="DK40" s="616"/>
      <c r="DL40" s="616"/>
      <c r="DM40" s="616"/>
      <c r="DN40" s="616"/>
      <c r="DO40" s="616"/>
      <c r="DP40" s="616"/>
      <c r="DQ40" s="617"/>
      <c r="DR40" s="630">
        <v>25.5</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6998632</v>
      </c>
      <c r="CN41" s="616"/>
      <c r="CO41" s="616"/>
      <c r="CP41" s="616"/>
      <c r="CQ41" s="616"/>
      <c r="CR41" s="616"/>
      <c r="CS41" s="616"/>
      <c r="CT41" s="617"/>
      <c r="CU41" s="630">
        <v>2</v>
      </c>
      <c r="CV41" s="631"/>
      <c r="CW41" s="631"/>
      <c r="CX41" s="632"/>
      <c r="CY41" s="615">
        <v>6965796</v>
      </c>
      <c r="CZ41" s="616"/>
      <c r="DA41" s="616"/>
      <c r="DB41" s="616"/>
      <c r="DC41" s="616"/>
      <c r="DD41" s="616"/>
      <c r="DE41" s="616"/>
      <c r="DF41" s="617"/>
      <c r="DG41" s="615">
        <v>6965796</v>
      </c>
      <c r="DH41" s="616"/>
      <c r="DI41" s="616"/>
      <c r="DJ41" s="616"/>
      <c r="DK41" s="616"/>
      <c r="DL41" s="616"/>
      <c r="DM41" s="616"/>
      <c r="DN41" s="616"/>
      <c r="DO41" s="616"/>
      <c r="DP41" s="616"/>
      <c r="DQ41" s="617"/>
      <c r="DR41" s="630">
        <v>3.2</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1456</v>
      </c>
      <c r="CN42" s="628"/>
      <c r="CO42" s="628"/>
      <c r="CP42" s="628"/>
      <c r="CQ42" s="628"/>
      <c r="CR42" s="628"/>
      <c r="CS42" s="628"/>
      <c r="CT42" s="629"/>
      <c r="CU42" s="630">
        <v>0</v>
      </c>
      <c r="CV42" s="631"/>
      <c r="CW42" s="631"/>
      <c r="CX42" s="632"/>
      <c r="CY42" s="615">
        <v>1456</v>
      </c>
      <c r="CZ42" s="616"/>
      <c r="DA42" s="616"/>
      <c r="DB42" s="616"/>
      <c r="DC42" s="616"/>
      <c r="DD42" s="616"/>
      <c r="DE42" s="616"/>
      <c r="DF42" s="617"/>
      <c r="DG42" s="615">
        <v>1456</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120269210</v>
      </c>
      <c r="CN43" s="616"/>
      <c r="CO43" s="616"/>
      <c r="CP43" s="616"/>
      <c r="CQ43" s="616"/>
      <c r="CR43" s="616"/>
      <c r="CS43" s="616"/>
      <c r="CT43" s="617"/>
      <c r="CU43" s="630">
        <v>34.5</v>
      </c>
      <c r="CV43" s="631"/>
      <c r="CW43" s="631"/>
      <c r="CX43" s="632"/>
      <c r="CY43" s="615">
        <v>91756515</v>
      </c>
      <c r="CZ43" s="616"/>
      <c r="DA43" s="616"/>
      <c r="DB43" s="616"/>
      <c r="DC43" s="616"/>
      <c r="DD43" s="616"/>
      <c r="DE43" s="616"/>
      <c r="DF43" s="617"/>
      <c r="DG43" s="615">
        <v>59874038</v>
      </c>
      <c r="DH43" s="616"/>
      <c r="DI43" s="616"/>
      <c r="DJ43" s="616"/>
      <c r="DK43" s="616"/>
      <c r="DL43" s="616"/>
      <c r="DM43" s="616"/>
      <c r="DN43" s="616"/>
      <c r="DO43" s="616"/>
      <c r="DP43" s="616"/>
      <c r="DQ43" s="617"/>
      <c r="DR43" s="630">
        <v>27.6</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20721843</v>
      </c>
      <c r="CN44" s="628"/>
      <c r="CO44" s="628"/>
      <c r="CP44" s="628"/>
      <c r="CQ44" s="628"/>
      <c r="CR44" s="628"/>
      <c r="CS44" s="628"/>
      <c r="CT44" s="629"/>
      <c r="CU44" s="630">
        <v>5.9</v>
      </c>
      <c r="CV44" s="631"/>
      <c r="CW44" s="631"/>
      <c r="CX44" s="632"/>
      <c r="CY44" s="615">
        <v>16892314</v>
      </c>
      <c r="CZ44" s="616"/>
      <c r="DA44" s="616"/>
      <c r="DB44" s="616"/>
      <c r="DC44" s="616"/>
      <c r="DD44" s="616"/>
      <c r="DE44" s="616"/>
      <c r="DF44" s="617"/>
      <c r="DG44" s="615">
        <v>14025776</v>
      </c>
      <c r="DH44" s="616"/>
      <c r="DI44" s="616"/>
      <c r="DJ44" s="616"/>
      <c r="DK44" s="616"/>
      <c r="DL44" s="616"/>
      <c r="DM44" s="616"/>
      <c r="DN44" s="616"/>
      <c r="DO44" s="616"/>
      <c r="DP44" s="616"/>
      <c r="DQ44" s="617"/>
      <c r="DR44" s="630">
        <v>6.5</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5543760</v>
      </c>
      <c r="CN45" s="616"/>
      <c r="CO45" s="616"/>
      <c r="CP45" s="616"/>
      <c r="CQ45" s="616"/>
      <c r="CR45" s="616"/>
      <c r="CS45" s="616"/>
      <c r="CT45" s="617"/>
      <c r="CU45" s="630">
        <v>1.6</v>
      </c>
      <c r="CV45" s="631"/>
      <c r="CW45" s="631"/>
      <c r="CX45" s="632"/>
      <c r="CY45" s="615">
        <v>927517</v>
      </c>
      <c r="CZ45" s="616"/>
      <c r="DA45" s="616"/>
      <c r="DB45" s="616"/>
      <c r="DC45" s="616"/>
      <c r="DD45" s="616"/>
      <c r="DE45" s="616"/>
      <c r="DF45" s="617"/>
      <c r="DG45" s="615">
        <v>927517</v>
      </c>
      <c r="DH45" s="616"/>
      <c r="DI45" s="616"/>
      <c r="DJ45" s="616"/>
      <c r="DK45" s="616"/>
      <c r="DL45" s="616"/>
      <c r="DM45" s="616"/>
      <c r="DN45" s="616"/>
      <c r="DO45" s="616"/>
      <c r="DP45" s="616"/>
      <c r="DQ45" s="617"/>
      <c r="DR45" s="630">
        <v>0.4</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81528390</v>
      </c>
      <c r="CN46" s="628"/>
      <c r="CO46" s="628"/>
      <c r="CP46" s="628"/>
      <c r="CQ46" s="628"/>
      <c r="CR46" s="628"/>
      <c r="CS46" s="628"/>
      <c r="CT46" s="629"/>
      <c r="CU46" s="630">
        <v>23.4</v>
      </c>
      <c r="CV46" s="631"/>
      <c r="CW46" s="631"/>
      <c r="CX46" s="632"/>
      <c r="CY46" s="615">
        <v>68037484</v>
      </c>
      <c r="CZ46" s="616"/>
      <c r="DA46" s="616"/>
      <c r="DB46" s="616"/>
      <c r="DC46" s="616"/>
      <c r="DD46" s="616"/>
      <c r="DE46" s="616"/>
      <c r="DF46" s="617"/>
      <c r="DG46" s="615">
        <v>43773399</v>
      </c>
      <c r="DH46" s="616"/>
      <c r="DI46" s="616"/>
      <c r="DJ46" s="616"/>
      <c r="DK46" s="616"/>
      <c r="DL46" s="616"/>
      <c r="DM46" s="616"/>
      <c r="DN46" s="616"/>
      <c r="DO46" s="616"/>
      <c r="DP46" s="616"/>
      <c r="DQ46" s="617"/>
      <c r="DR46" s="630">
        <v>20.2</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497898</v>
      </c>
      <c r="CN47" s="616"/>
      <c r="CO47" s="616"/>
      <c r="CP47" s="616"/>
      <c r="CQ47" s="616"/>
      <c r="CR47" s="616"/>
      <c r="CS47" s="616"/>
      <c r="CT47" s="617"/>
      <c r="CU47" s="630">
        <v>0.1</v>
      </c>
      <c r="CV47" s="631"/>
      <c r="CW47" s="631"/>
      <c r="CX47" s="632"/>
      <c r="CY47" s="615">
        <v>497898</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6728247</v>
      </c>
      <c r="CN48" s="628"/>
      <c r="CO48" s="628"/>
      <c r="CP48" s="628"/>
      <c r="CQ48" s="628"/>
      <c r="CR48" s="628"/>
      <c r="CS48" s="628"/>
      <c r="CT48" s="629"/>
      <c r="CU48" s="630">
        <v>1.9</v>
      </c>
      <c r="CV48" s="631"/>
      <c r="CW48" s="631"/>
      <c r="CX48" s="632"/>
      <c r="CY48" s="615">
        <v>3981795</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272161</v>
      </c>
      <c r="CN49" s="616"/>
      <c r="CO49" s="616"/>
      <c r="CP49" s="616"/>
      <c r="CQ49" s="616"/>
      <c r="CR49" s="616"/>
      <c r="CS49" s="616"/>
      <c r="CT49" s="617"/>
      <c r="CU49" s="630">
        <v>0.1</v>
      </c>
      <c r="CV49" s="631"/>
      <c r="CW49" s="631"/>
      <c r="CX49" s="632"/>
      <c r="CY49" s="615">
        <v>272161</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4976911</v>
      </c>
      <c r="CN50" s="628"/>
      <c r="CO50" s="628"/>
      <c r="CP50" s="628"/>
      <c r="CQ50" s="628"/>
      <c r="CR50" s="628"/>
      <c r="CS50" s="628"/>
      <c r="CT50" s="629"/>
      <c r="CU50" s="630">
        <v>1.4</v>
      </c>
      <c r="CV50" s="631"/>
      <c r="CW50" s="631"/>
      <c r="CX50" s="632"/>
      <c r="CY50" s="615">
        <v>1147346</v>
      </c>
      <c r="CZ50" s="616"/>
      <c r="DA50" s="616"/>
      <c r="DB50" s="616"/>
      <c r="DC50" s="616"/>
      <c r="DD50" s="616"/>
      <c r="DE50" s="616"/>
      <c r="DF50" s="617"/>
      <c r="DG50" s="615">
        <v>1147346</v>
      </c>
      <c r="DH50" s="616"/>
      <c r="DI50" s="616"/>
      <c r="DJ50" s="616"/>
      <c r="DK50" s="616"/>
      <c r="DL50" s="616"/>
      <c r="DM50" s="616"/>
      <c r="DN50" s="616"/>
      <c r="DO50" s="616"/>
      <c r="DP50" s="616"/>
      <c r="DQ50" s="617"/>
      <c r="DR50" s="630">
        <v>0.5</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70436460</v>
      </c>
      <c r="CN52" s="628"/>
      <c r="CO52" s="628"/>
      <c r="CP52" s="628"/>
      <c r="CQ52" s="628"/>
      <c r="CR52" s="628"/>
      <c r="CS52" s="628"/>
      <c r="CT52" s="629"/>
      <c r="CU52" s="630">
        <v>20.2</v>
      </c>
      <c r="CV52" s="631"/>
      <c r="CW52" s="631"/>
      <c r="CX52" s="632"/>
      <c r="CY52" s="615">
        <v>15596711</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3466650</v>
      </c>
      <c r="CN53" s="628"/>
      <c r="CO53" s="628"/>
      <c r="CP53" s="628"/>
      <c r="CQ53" s="628"/>
      <c r="CR53" s="628"/>
      <c r="CS53" s="628"/>
      <c r="CT53" s="629"/>
      <c r="CU53" s="630">
        <v>1</v>
      </c>
      <c r="CV53" s="631"/>
      <c r="CW53" s="631"/>
      <c r="CX53" s="632"/>
      <c r="CY53" s="615">
        <v>2072198</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69261757</v>
      </c>
      <c r="CN54" s="628"/>
      <c r="CO54" s="628"/>
      <c r="CP54" s="628"/>
      <c r="CQ54" s="628"/>
      <c r="CR54" s="628"/>
      <c r="CS54" s="628"/>
      <c r="CT54" s="629"/>
      <c r="CU54" s="630">
        <v>19.899999999999999</v>
      </c>
      <c r="CV54" s="631"/>
      <c r="CW54" s="631"/>
      <c r="CX54" s="632"/>
      <c r="CY54" s="615">
        <v>15335591</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42760670</v>
      </c>
      <c r="CN55" s="628"/>
      <c r="CO55" s="628"/>
      <c r="CP55" s="628"/>
      <c r="CQ55" s="628"/>
      <c r="CR55" s="628"/>
      <c r="CS55" s="628"/>
      <c r="CT55" s="629"/>
      <c r="CU55" s="630">
        <v>12.3</v>
      </c>
      <c r="CV55" s="631"/>
      <c r="CW55" s="631"/>
      <c r="CX55" s="632"/>
      <c r="CY55" s="615">
        <v>3394398</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19992572</v>
      </c>
      <c r="CN56" s="628"/>
      <c r="CO56" s="628"/>
      <c r="CP56" s="628"/>
      <c r="CQ56" s="628"/>
      <c r="CR56" s="628"/>
      <c r="CS56" s="628"/>
      <c r="CT56" s="629"/>
      <c r="CU56" s="630">
        <v>5.7</v>
      </c>
      <c r="CV56" s="631"/>
      <c r="CW56" s="631"/>
      <c r="CX56" s="632"/>
      <c r="CY56" s="615">
        <v>11089678</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1174703</v>
      </c>
      <c r="CN57" s="628"/>
      <c r="CO57" s="628"/>
      <c r="CP57" s="628"/>
      <c r="CQ57" s="628"/>
      <c r="CR57" s="628"/>
      <c r="CS57" s="628"/>
      <c r="CT57" s="629"/>
      <c r="CU57" s="630">
        <v>0.3</v>
      </c>
      <c r="CV57" s="631"/>
      <c r="CW57" s="631"/>
      <c r="CX57" s="632"/>
      <c r="CY57" s="615">
        <v>261120</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348286362</v>
      </c>
      <c r="CN59" s="601"/>
      <c r="CO59" s="601"/>
      <c r="CP59" s="601"/>
      <c r="CQ59" s="601"/>
      <c r="CR59" s="601"/>
      <c r="CS59" s="601"/>
      <c r="CT59" s="602"/>
      <c r="CU59" s="603">
        <v>100</v>
      </c>
      <c r="CV59" s="604"/>
      <c r="CW59" s="604"/>
      <c r="CX59" s="605"/>
      <c r="CY59" s="606">
        <v>248909799</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311</v>
      </c>
      <c r="DK2" s="1114"/>
      <c r="DL2" s="1114"/>
      <c r="DM2" s="1114"/>
      <c r="DN2" s="1114"/>
      <c r="DO2" s="1115"/>
      <c r="DP2" s="194"/>
      <c r="DQ2" s="1113" t="s">
        <v>312</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6"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1" t="s">
        <v>329</v>
      </c>
      <c r="DH5" s="1102"/>
      <c r="DI5" s="1102"/>
      <c r="DJ5" s="1102"/>
      <c r="DK5" s="1103"/>
      <c r="DL5" s="1101" t="s">
        <v>330</v>
      </c>
      <c r="DM5" s="1102"/>
      <c r="DN5" s="1102"/>
      <c r="DO5" s="1102"/>
      <c r="DP5" s="1103"/>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332</v>
      </c>
      <c r="C7" s="1045"/>
      <c r="D7" s="1045"/>
      <c r="E7" s="1045"/>
      <c r="F7" s="1045"/>
      <c r="G7" s="1045"/>
      <c r="H7" s="1045"/>
      <c r="I7" s="1045"/>
      <c r="J7" s="1045"/>
      <c r="K7" s="1045"/>
      <c r="L7" s="1045"/>
      <c r="M7" s="1045"/>
      <c r="N7" s="1045"/>
      <c r="O7" s="1045"/>
      <c r="P7" s="1046"/>
      <c r="Q7" s="1107">
        <v>365359</v>
      </c>
      <c r="R7" s="1108"/>
      <c r="S7" s="1108"/>
      <c r="T7" s="1108"/>
      <c r="U7" s="1108"/>
      <c r="V7" s="1108">
        <v>356559</v>
      </c>
      <c r="W7" s="1108"/>
      <c r="X7" s="1108"/>
      <c r="Y7" s="1108"/>
      <c r="Z7" s="1108"/>
      <c r="AA7" s="1108">
        <v>8800</v>
      </c>
      <c r="AB7" s="1108"/>
      <c r="AC7" s="1108"/>
      <c r="AD7" s="1108"/>
      <c r="AE7" s="1109"/>
      <c r="AF7" s="1110">
        <v>3376</v>
      </c>
      <c r="AG7" s="1111"/>
      <c r="AH7" s="1111"/>
      <c r="AI7" s="1111"/>
      <c r="AJ7" s="1112"/>
      <c r="AK7" s="1094">
        <v>15767</v>
      </c>
      <c r="AL7" s="1095"/>
      <c r="AM7" s="1095"/>
      <c r="AN7" s="1095"/>
      <c r="AO7" s="1095"/>
      <c r="AP7" s="1095">
        <v>650110</v>
      </c>
      <c r="AQ7" s="1095"/>
      <c r="AR7" s="1095"/>
      <c r="AS7" s="1095"/>
      <c r="AT7" s="1095"/>
      <c r="AU7" s="1096" t="s">
        <v>517</v>
      </c>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c r="BS7" s="1098" t="s">
        <v>523</v>
      </c>
      <c r="BT7" s="1099"/>
      <c r="BU7" s="1099"/>
      <c r="BV7" s="1099"/>
      <c r="BW7" s="1099"/>
      <c r="BX7" s="1099"/>
      <c r="BY7" s="1099"/>
      <c r="BZ7" s="1099"/>
      <c r="CA7" s="1099"/>
      <c r="CB7" s="1099"/>
      <c r="CC7" s="1099"/>
      <c r="CD7" s="1099"/>
      <c r="CE7" s="1099"/>
      <c r="CF7" s="1099"/>
      <c r="CG7" s="1100"/>
      <c r="CH7" s="1091">
        <v>0</v>
      </c>
      <c r="CI7" s="1092"/>
      <c r="CJ7" s="1092"/>
      <c r="CK7" s="1092"/>
      <c r="CL7" s="1093"/>
      <c r="CM7" s="1091">
        <v>1278</v>
      </c>
      <c r="CN7" s="1092"/>
      <c r="CO7" s="1092"/>
      <c r="CP7" s="1092"/>
      <c r="CQ7" s="1093"/>
      <c r="CR7" s="1091">
        <v>500</v>
      </c>
      <c r="CS7" s="1092"/>
      <c r="CT7" s="1092"/>
      <c r="CU7" s="1092"/>
      <c r="CV7" s="1093"/>
      <c r="CW7" s="1091">
        <v>46</v>
      </c>
      <c r="CX7" s="1092"/>
      <c r="CY7" s="1092"/>
      <c r="CZ7" s="1092"/>
      <c r="DA7" s="1093"/>
      <c r="DB7" s="1091" t="s">
        <v>460</v>
      </c>
      <c r="DC7" s="1092"/>
      <c r="DD7" s="1092"/>
      <c r="DE7" s="1092"/>
      <c r="DF7" s="1093"/>
      <c r="DG7" s="1091" t="s">
        <v>460</v>
      </c>
      <c r="DH7" s="1092"/>
      <c r="DI7" s="1092"/>
      <c r="DJ7" s="1092"/>
      <c r="DK7" s="1093"/>
      <c r="DL7" s="1091" t="s">
        <v>460</v>
      </c>
      <c r="DM7" s="1092"/>
      <c r="DN7" s="1092"/>
      <c r="DO7" s="1092"/>
      <c r="DP7" s="1093"/>
      <c r="DQ7" s="1091" t="s">
        <v>460</v>
      </c>
      <c r="DR7" s="1092"/>
      <c r="DS7" s="1092"/>
      <c r="DT7" s="1092"/>
      <c r="DU7" s="1093"/>
      <c r="DV7" s="1118"/>
      <c r="DW7" s="1119"/>
      <c r="DX7" s="1119"/>
      <c r="DY7" s="1119"/>
      <c r="DZ7" s="1120"/>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4356</v>
      </c>
      <c r="R8" s="1035"/>
      <c r="S8" s="1035"/>
      <c r="T8" s="1035"/>
      <c r="U8" s="1035"/>
      <c r="V8" s="1035">
        <v>4139</v>
      </c>
      <c r="W8" s="1035"/>
      <c r="X8" s="1035"/>
      <c r="Y8" s="1035"/>
      <c r="Z8" s="1035"/>
      <c r="AA8" s="1035">
        <v>217</v>
      </c>
      <c r="AB8" s="1035"/>
      <c r="AC8" s="1035"/>
      <c r="AD8" s="1035"/>
      <c r="AE8" s="1039"/>
      <c r="AF8" s="1086">
        <v>217</v>
      </c>
      <c r="AG8" s="1087"/>
      <c r="AH8" s="1087"/>
      <c r="AI8" s="1087"/>
      <c r="AJ8" s="1088"/>
      <c r="AK8" s="1089" t="s">
        <v>460</v>
      </c>
      <c r="AL8" s="1090"/>
      <c r="AM8" s="1090"/>
      <c r="AN8" s="1090"/>
      <c r="AO8" s="1090"/>
      <c r="AP8" s="1090" t="s">
        <v>460</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524</v>
      </c>
      <c r="BT8" s="1003"/>
      <c r="BU8" s="1003"/>
      <c r="BV8" s="1003"/>
      <c r="BW8" s="1003"/>
      <c r="BX8" s="1003"/>
      <c r="BY8" s="1003"/>
      <c r="BZ8" s="1003"/>
      <c r="CA8" s="1003"/>
      <c r="CB8" s="1003"/>
      <c r="CC8" s="1003"/>
      <c r="CD8" s="1003"/>
      <c r="CE8" s="1003"/>
      <c r="CF8" s="1003"/>
      <c r="CG8" s="1004"/>
      <c r="CH8" s="977">
        <v>407</v>
      </c>
      <c r="CI8" s="978"/>
      <c r="CJ8" s="978"/>
      <c r="CK8" s="978"/>
      <c r="CL8" s="979"/>
      <c r="CM8" s="977">
        <v>5327</v>
      </c>
      <c r="CN8" s="978"/>
      <c r="CO8" s="978"/>
      <c r="CP8" s="978"/>
      <c r="CQ8" s="979"/>
      <c r="CR8" s="977">
        <v>153</v>
      </c>
      <c r="CS8" s="978"/>
      <c r="CT8" s="978"/>
      <c r="CU8" s="978"/>
      <c r="CV8" s="979"/>
      <c r="CW8" s="977">
        <v>1</v>
      </c>
      <c r="CX8" s="978"/>
      <c r="CY8" s="978"/>
      <c r="CZ8" s="978"/>
      <c r="DA8" s="979"/>
      <c r="DB8" s="977" t="s">
        <v>460</v>
      </c>
      <c r="DC8" s="978"/>
      <c r="DD8" s="978"/>
      <c r="DE8" s="978"/>
      <c r="DF8" s="979"/>
      <c r="DG8" s="977" t="s">
        <v>460</v>
      </c>
      <c r="DH8" s="978"/>
      <c r="DI8" s="978"/>
      <c r="DJ8" s="978"/>
      <c r="DK8" s="979"/>
      <c r="DL8" s="977" t="s">
        <v>460</v>
      </c>
      <c r="DM8" s="978"/>
      <c r="DN8" s="978"/>
      <c r="DO8" s="978"/>
      <c r="DP8" s="979"/>
      <c r="DQ8" s="977" t="s">
        <v>460</v>
      </c>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1866</v>
      </c>
      <c r="R9" s="1035"/>
      <c r="S9" s="1035"/>
      <c r="T9" s="1035"/>
      <c r="U9" s="1035"/>
      <c r="V9" s="1035">
        <v>1810</v>
      </c>
      <c r="W9" s="1035"/>
      <c r="X9" s="1035"/>
      <c r="Y9" s="1035"/>
      <c r="Z9" s="1035"/>
      <c r="AA9" s="1035">
        <v>56</v>
      </c>
      <c r="AB9" s="1035"/>
      <c r="AC9" s="1035"/>
      <c r="AD9" s="1035"/>
      <c r="AE9" s="1039"/>
      <c r="AF9" s="1086">
        <v>56</v>
      </c>
      <c r="AG9" s="1087"/>
      <c r="AH9" s="1087"/>
      <c r="AI9" s="1087"/>
      <c r="AJ9" s="1088"/>
      <c r="AK9" s="1089" t="s">
        <v>460</v>
      </c>
      <c r="AL9" s="1090"/>
      <c r="AM9" s="1090"/>
      <c r="AN9" s="1090"/>
      <c r="AO9" s="1090"/>
      <c r="AP9" s="1090" t="s">
        <v>460</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525</v>
      </c>
      <c r="BT9" s="1003"/>
      <c r="BU9" s="1003"/>
      <c r="BV9" s="1003"/>
      <c r="BW9" s="1003"/>
      <c r="BX9" s="1003"/>
      <c r="BY9" s="1003"/>
      <c r="BZ9" s="1003"/>
      <c r="CA9" s="1003"/>
      <c r="CB9" s="1003"/>
      <c r="CC9" s="1003"/>
      <c r="CD9" s="1003"/>
      <c r="CE9" s="1003"/>
      <c r="CF9" s="1003"/>
      <c r="CG9" s="1004"/>
      <c r="CH9" s="977">
        <v>0</v>
      </c>
      <c r="CI9" s="978"/>
      <c r="CJ9" s="978"/>
      <c r="CK9" s="978"/>
      <c r="CL9" s="979"/>
      <c r="CM9" s="977">
        <v>2168</v>
      </c>
      <c r="CN9" s="978"/>
      <c r="CO9" s="978"/>
      <c r="CP9" s="978"/>
      <c r="CQ9" s="979"/>
      <c r="CR9" s="977">
        <v>2000</v>
      </c>
      <c r="CS9" s="978"/>
      <c r="CT9" s="978"/>
      <c r="CU9" s="978"/>
      <c r="CV9" s="979"/>
      <c r="CW9" s="977">
        <v>38</v>
      </c>
      <c r="CX9" s="978"/>
      <c r="CY9" s="978"/>
      <c r="CZ9" s="978"/>
      <c r="DA9" s="979"/>
      <c r="DB9" s="977" t="s">
        <v>460</v>
      </c>
      <c r="DC9" s="978"/>
      <c r="DD9" s="978"/>
      <c r="DE9" s="978"/>
      <c r="DF9" s="979"/>
      <c r="DG9" s="977" t="s">
        <v>460</v>
      </c>
      <c r="DH9" s="978"/>
      <c r="DI9" s="978"/>
      <c r="DJ9" s="978"/>
      <c r="DK9" s="979"/>
      <c r="DL9" s="977" t="s">
        <v>460</v>
      </c>
      <c r="DM9" s="978"/>
      <c r="DN9" s="978"/>
      <c r="DO9" s="978"/>
      <c r="DP9" s="979"/>
      <c r="DQ9" s="977" t="s">
        <v>460</v>
      </c>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v>84989</v>
      </c>
      <c r="R10" s="1035"/>
      <c r="S10" s="1035"/>
      <c r="T10" s="1035"/>
      <c r="U10" s="1035"/>
      <c r="V10" s="1035">
        <v>84989</v>
      </c>
      <c r="W10" s="1035"/>
      <c r="X10" s="1035"/>
      <c r="Y10" s="1035"/>
      <c r="Z10" s="1035"/>
      <c r="AA10" s="1035">
        <v>0</v>
      </c>
      <c r="AB10" s="1035"/>
      <c r="AC10" s="1035"/>
      <c r="AD10" s="1035"/>
      <c r="AE10" s="1039"/>
      <c r="AF10" s="1086" t="s">
        <v>102</v>
      </c>
      <c r="AG10" s="1087"/>
      <c r="AH10" s="1087"/>
      <c r="AI10" s="1087"/>
      <c r="AJ10" s="1088"/>
      <c r="AK10" s="1089">
        <v>66207</v>
      </c>
      <c r="AL10" s="1090"/>
      <c r="AM10" s="1090"/>
      <c r="AN10" s="1090"/>
      <c r="AO10" s="1090"/>
      <c r="AP10" s="1090" t="s">
        <v>460</v>
      </c>
      <c r="AQ10" s="1090"/>
      <c r="AR10" s="1090"/>
      <c r="AS10" s="1090"/>
      <c r="AT10" s="1090"/>
      <c r="AU10" s="1084" t="s">
        <v>518</v>
      </c>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526</v>
      </c>
      <c r="BT10" s="1003"/>
      <c r="BU10" s="1003"/>
      <c r="BV10" s="1003"/>
      <c r="BW10" s="1003"/>
      <c r="BX10" s="1003"/>
      <c r="BY10" s="1003"/>
      <c r="BZ10" s="1003"/>
      <c r="CA10" s="1003"/>
      <c r="CB10" s="1003"/>
      <c r="CC10" s="1003"/>
      <c r="CD10" s="1003"/>
      <c r="CE10" s="1003"/>
      <c r="CF10" s="1003"/>
      <c r="CG10" s="1004"/>
      <c r="CH10" s="977">
        <v>-1</v>
      </c>
      <c r="CI10" s="978"/>
      <c r="CJ10" s="978"/>
      <c r="CK10" s="978"/>
      <c r="CL10" s="979"/>
      <c r="CM10" s="977">
        <v>325</v>
      </c>
      <c r="CN10" s="978"/>
      <c r="CO10" s="978"/>
      <c r="CP10" s="978"/>
      <c r="CQ10" s="979"/>
      <c r="CR10" s="977">
        <v>150</v>
      </c>
      <c r="CS10" s="978"/>
      <c r="CT10" s="978"/>
      <c r="CU10" s="978"/>
      <c r="CV10" s="979"/>
      <c r="CW10" s="977" t="s">
        <v>460</v>
      </c>
      <c r="CX10" s="978"/>
      <c r="CY10" s="978"/>
      <c r="CZ10" s="978"/>
      <c r="DA10" s="979"/>
      <c r="DB10" s="977" t="s">
        <v>460</v>
      </c>
      <c r="DC10" s="978"/>
      <c r="DD10" s="978"/>
      <c r="DE10" s="978"/>
      <c r="DF10" s="979"/>
      <c r="DG10" s="977" t="s">
        <v>460</v>
      </c>
      <c r="DH10" s="978"/>
      <c r="DI10" s="978"/>
      <c r="DJ10" s="978"/>
      <c r="DK10" s="979"/>
      <c r="DL10" s="977" t="s">
        <v>460</v>
      </c>
      <c r="DM10" s="978"/>
      <c r="DN10" s="978"/>
      <c r="DO10" s="978"/>
      <c r="DP10" s="979"/>
      <c r="DQ10" s="977" t="s">
        <v>460</v>
      </c>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24008</v>
      </c>
      <c r="R11" s="1035"/>
      <c r="S11" s="1035"/>
      <c r="T11" s="1035"/>
      <c r="U11" s="1035"/>
      <c r="V11" s="1035">
        <v>24008</v>
      </c>
      <c r="W11" s="1035"/>
      <c r="X11" s="1035"/>
      <c r="Y11" s="1035"/>
      <c r="Z11" s="1035"/>
      <c r="AA11" s="1035">
        <v>0</v>
      </c>
      <c r="AB11" s="1035"/>
      <c r="AC11" s="1035"/>
      <c r="AD11" s="1035"/>
      <c r="AE11" s="1039"/>
      <c r="AF11" s="1086" t="s">
        <v>102</v>
      </c>
      <c r="AG11" s="1087"/>
      <c r="AH11" s="1087"/>
      <c r="AI11" s="1087"/>
      <c r="AJ11" s="1088"/>
      <c r="AK11" s="1089" t="s">
        <v>460</v>
      </c>
      <c r="AL11" s="1090"/>
      <c r="AM11" s="1090"/>
      <c r="AN11" s="1090"/>
      <c r="AO11" s="1090"/>
      <c r="AP11" s="1090" t="s">
        <v>460</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527</v>
      </c>
      <c r="BT11" s="1003"/>
      <c r="BU11" s="1003"/>
      <c r="BV11" s="1003"/>
      <c r="BW11" s="1003"/>
      <c r="BX11" s="1003"/>
      <c r="BY11" s="1003"/>
      <c r="BZ11" s="1003"/>
      <c r="CA11" s="1003"/>
      <c r="CB11" s="1003"/>
      <c r="CC11" s="1003"/>
      <c r="CD11" s="1003"/>
      <c r="CE11" s="1003"/>
      <c r="CF11" s="1003"/>
      <c r="CG11" s="1004"/>
      <c r="CH11" s="977">
        <v>-2</v>
      </c>
      <c r="CI11" s="978"/>
      <c r="CJ11" s="978"/>
      <c r="CK11" s="978"/>
      <c r="CL11" s="979"/>
      <c r="CM11" s="977">
        <v>30</v>
      </c>
      <c r="CN11" s="978"/>
      <c r="CO11" s="978"/>
      <c r="CP11" s="978"/>
      <c r="CQ11" s="979"/>
      <c r="CR11" s="977">
        <v>10</v>
      </c>
      <c r="CS11" s="978"/>
      <c r="CT11" s="978"/>
      <c r="CU11" s="978"/>
      <c r="CV11" s="979"/>
      <c r="CW11" s="977">
        <v>1</v>
      </c>
      <c r="CX11" s="978"/>
      <c r="CY11" s="978"/>
      <c r="CZ11" s="978"/>
      <c r="DA11" s="979"/>
      <c r="DB11" s="977" t="s">
        <v>460</v>
      </c>
      <c r="DC11" s="978"/>
      <c r="DD11" s="978"/>
      <c r="DE11" s="978"/>
      <c r="DF11" s="979"/>
      <c r="DG11" s="977" t="s">
        <v>460</v>
      </c>
      <c r="DH11" s="978"/>
      <c r="DI11" s="978"/>
      <c r="DJ11" s="978"/>
      <c r="DK11" s="979"/>
      <c r="DL11" s="977" t="s">
        <v>460</v>
      </c>
      <c r="DM11" s="978"/>
      <c r="DN11" s="978"/>
      <c r="DO11" s="978"/>
      <c r="DP11" s="979"/>
      <c r="DQ11" s="977" t="s">
        <v>460</v>
      </c>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285</v>
      </c>
      <c r="R12" s="1035"/>
      <c r="S12" s="1035"/>
      <c r="T12" s="1035"/>
      <c r="U12" s="1035"/>
      <c r="V12" s="1035">
        <v>152</v>
      </c>
      <c r="W12" s="1035"/>
      <c r="X12" s="1035"/>
      <c r="Y12" s="1035"/>
      <c r="Z12" s="1035"/>
      <c r="AA12" s="1035">
        <v>133</v>
      </c>
      <c r="AB12" s="1035"/>
      <c r="AC12" s="1035"/>
      <c r="AD12" s="1035"/>
      <c r="AE12" s="1039"/>
      <c r="AF12" s="1086" t="s">
        <v>102</v>
      </c>
      <c r="AG12" s="1087"/>
      <c r="AH12" s="1087"/>
      <c r="AI12" s="1087"/>
      <c r="AJ12" s="1088"/>
      <c r="AK12" s="1089">
        <v>3</v>
      </c>
      <c r="AL12" s="1090"/>
      <c r="AM12" s="1090"/>
      <c r="AN12" s="1090"/>
      <c r="AO12" s="1090"/>
      <c r="AP12" s="1090">
        <v>433</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528</v>
      </c>
      <c r="BT12" s="1003"/>
      <c r="BU12" s="1003"/>
      <c r="BV12" s="1003"/>
      <c r="BW12" s="1003"/>
      <c r="BX12" s="1003"/>
      <c r="BY12" s="1003"/>
      <c r="BZ12" s="1003"/>
      <c r="CA12" s="1003"/>
      <c r="CB12" s="1003"/>
      <c r="CC12" s="1003"/>
      <c r="CD12" s="1003"/>
      <c r="CE12" s="1003"/>
      <c r="CF12" s="1003"/>
      <c r="CG12" s="1004"/>
      <c r="CH12" s="977">
        <v>-7</v>
      </c>
      <c r="CI12" s="978"/>
      <c r="CJ12" s="978"/>
      <c r="CK12" s="978"/>
      <c r="CL12" s="979"/>
      <c r="CM12" s="977">
        <v>281</v>
      </c>
      <c r="CN12" s="978"/>
      <c r="CO12" s="978"/>
      <c r="CP12" s="978"/>
      <c r="CQ12" s="979"/>
      <c r="CR12" s="977">
        <v>1</v>
      </c>
      <c r="CS12" s="978"/>
      <c r="CT12" s="978"/>
      <c r="CU12" s="978"/>
      <c r="CV12" s="979"/>
      <c r="CW12" s="977">
        <v>2</v>
      </c>
      <c r="CX12" s="978"/>
      <c r="CY12" s="978"/>
      <c r="CZ12" s="978"/>
      <c r="DA12" s="979"/>
      <c r="DB12" s="977" t="s">
        <v>460</v>
      </c>
      <c r="DC12" s="978"/>
      <c r="DD12" s="978"/>
      <c r="DE12" s="978"/>
      <c r="DF12" s="979"/>
      <c r="DG12" s="977" t="s">
        <v>460</v>
      </c>
      <c r="DH12" s="978"/>
      <c r="DI12" s="978"/>
      <c r="DJ12" s="978"/>
      <c r="DK12" s="979"/>
      <c r="DL12" s="977" t="s">
        <v>460</v>
      </c>
      <c r="DM12" s="978"/>
      <c r="DN12" s="978"/>
      <c r="DO12" s="978"/>
      <c r="DP12" s="979"/>
      <c r="DQ12" s="977" t="s">
        <v>460</v>
      </c>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235</v>
      </c>
      <c r="R13" s="1035"/>
      <c r="S13" s="1035"/>
      <c r="T13" s="1035"/>
      <c r="U13" s="1035"/>
      <c r="V13" s="1035">
        <v>232</v>
      </c>
      <c r="W13" s="1035"/>
      <c r="X13" s="1035"/>
      <c r="Y13" s="1035"/>
      <c r="Z13" s="1035"/>
      <c r="AA13" s="1035">
        <v>3</v>
      </c>
      <c r="AB13" s="1035"/>
      <c r="AC13" s="1035"/>
      <c r="AD13" s="1035"/>
      <c r="AE13" s="1039"/>
      <c r="AF13" s="1086" t="s">
        <v>102</v>
      </c>
      <c r="AG13" s="1087"/>
      <c r="AH13" s="1087"/>
      <c r="AI13" s="1087"/>
      <c r="AJ13" s="1088"/>
      <c r="AK13" s="1089">
        <v>5</v>
      </c>
      <c r="AL13" s="1090"/>
      <c r="AM13" s="1090"/>
      <c r="AN13" s="1090"/>
      <c r="AO13" s="1090"/>
      <c r="AP13" s="1090">
        <v>423</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529</v>
      </c>
      <c r="BT13" s="1003"/>
      <c r="BU13" s="1003"/>
      <c r="BV13" s="1003"/>
      <c r="BW13" s="1003"/>
      <c r="BX13" s="1003"/>
      <c r="BY13" s="1003"/>
      <c r="BZ13" s="1003"/>
      <c r="CA13" s="1003"/>
      <c r="CB13" s="1003"/>
      <c r="CC13" s="1003"/>
      <c r="CD13" s="1003"/>
      <c r="CE13" s="1003"/>
      <c r="CF13" s="1003"/>
      <c r="CG13" s="1004"/>
      <c r="CH13" s="977">
        <v>0</v>
      </c>
      <c r="CI13" s="978"/>
      <c r="CJ13" s="978"/>
      <c r="CK13" s="978"/>
      <c r="CL13" s="979"/>
      <c r="CM13" s="977">
        <v>1018</v>
      </c>
      <c r="CN13" s="978"/>
      <c r="CO13" s="978"/>
      <c r="CP13" s="978"/>
      <c r="CQ13" s="979"/>
      <c r="CR13" s="977">
        <v>500</v>
      </c>
      <c r="CS13" s="978"/>
      <c r="CT13" s="978"/>
      <c r="CU13" s="978"/>
      <c r="CV13" s="979"/>
      <c r="CW13" s="977">
        <v>58</v>
      </c>
      <c r="CX13" s="978"/>
      <c r="CY13" s="978"/>
      <c r="CZ13" s="978"/>
      <c r="DA13" s="979"/>
      <c r="DB13" s="977" t="s">
        <v>460</v>
      </c>
      <c r="DC13" s="978"/>
      <c r="DD13" s="978"/>
      <c r="DE13" s="978"/>
      <c r="DF13" s="979"/>
      <c r="DG13" s="977" t="s">
        <v>460</v>
      </c>
      <c r="DH13" s="978"/>
      <c r="DI13" s="978"/>
      <c r="DJ13" s="978"/>
      <c r="DK13" s="979"/>
      <c r="DL13" s="977" t="s">
        <v>460</v>
      </c>
      <c r="DM13" s="978"/>
      <c r="DN13" s="978"/>
      <c r="DO13" s="978"/>
      <c r="DP13" s="979"/>
      <c r="DQ13" s="977" t="s">
        <v>460</v>
      </c>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361</v>
      </c>
      <c r="R14" s="1035"/>
      <c r="S14" s="1035"/>
      <c r="T14" s="1035"/>
      <c r="U14" s="1035"/>
      <c r="V14" s="1035">
        <v>0</v>
      </c>
      <c r="W14" s="1035"/>
      <c r="X14" s="1035"/>
      <c r="Y14" s="1035"/>
      <c r="Z14" s="1035"/>
      <c r="AA14" s="1035">
        <v>361</v>
      </c>
      <c r="AB14" s="1035"/>
      <c r="AC14" s="1035"/>
      <c r="AD14" s="1035"/>
      <c r="AE14" s="1039"/>
      <c r="AF14" s="1086" t="s">
        <v>102</v>
      </c>
      <c r="AG14" s="1087"/>
      <c r="AH14" s="1087"/>
      <c r="AI14" s="1087"/>
      <c r="AJ14" s="1088"/>
      <c r="AK14" s="1089">
        <v>0</v>
      </c>
      <c r="AL14" s="1090"/>
      <c r="AM14" s="1090"/>
      <c r="AN14" s="1090"/>
      <c r="AO14" s="1090"/>
      <c r="AP14" s="1090" t="s">
        <v>460</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530</v>
      </c>
      <c r="BT14" s="1003"/>
      <c r="BU14" s="1003"/>
      <c r="BV14" s="1003"/>
      <c r="BW14" s="1003"/>
      <c r="BX14" s="1003"/>
      <c r="BY14" s="1003"/>
      <c r="BZ14" s="1003"/>
      <c r="CA14" s="1003"/>
      <c r="CB14" s="1003"/>
      <c r="CC14" s="1003"/>
      <c r="CD14" s="1003"/>
      <c r="CE14" s="1003"/>
      <c r="CF14" s="1003"/>
      <c r="CG14" s="1004"/>
      <c r="CH14" s="977">
        <v>2</v>
      </c>
      <c r="CI14" s="978"/>
      <c r="CJ14" s="978"/>
      <c r="CK14" s="978"/>
      <c r="CL14" s="979"/>
      <c r="CM14" s="977">
        <v>96</v>
      </c>
      <c r="CN14" s="978"/>
      <c r="CO14" s="978"/>
      <c r="CP14" s="978"/>
      <c r="CQ14" s="979"/>
      <c r="CR14" s="977">
        <v>53</v>
      </c>
      <c r="CS14" s="978"/>
      <c r="CT14" s="978"/>
      <c r="CU14" s="978"/>
      <c r="CV14" s="979"/>
      <c r="CW14" s="977">
        <v>14</v>
      </c>
      <c r="CX14" s="978"/>
      <c r="CY14" s="978"/>
      <c r="CZ14" s="978"/>
      <c r="DA14" s="979"/>
      <c r="DB14" s="977" t="s">
        <v>460</v>
      </c>
      <c r="DC14" s="978"/>
      <c r="DD14" s="978"/>
      <c r="DE14" s="978"/>
      <c r="DF14" s="979"/>
      <c r="DG14" s="977" t="s">
        <v>460</v>
      </c>
      <c r="DH14" s="978"/>
      <c r="DI14" s="978"/>
      <c r="DJ14" s="978"/>
      <c r="DK14" s="979"/>
      <c r="DL14" s="977" t="s">
        <v>460</v>
      </c>
      <c r="DM14" s="978"/>
      <c r="DN14" s="978"/>
      <c r="DO14" s="978"/>
      <c r="DP14" s="979"/>
      <c r="DQ14" s="977" t="s">
        <v>460</v>
      </c>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135</v>
      </c>
      <c r="R15" s="1035"/>
      <c r="S15" s="1035"/>
      <c r="T15" s="1035"/>
      <c r="U15" s="1035"/>
      <c r="V15" s="1035">
        <v>127</v>
      </c>
      <c r="W15" s="1035"/>
      <c r="X15" s="1035"/>
      <c r="Y15" s="1035"/>
      <c r="Z15" s="1035"/>
      <c r="AA15" s="1035">
        <v>8</v>
      </c>
      <c r="AB15" s="1035"/>
      <c r="AC15" s="1035"/>
      <c r="AD15" s="1035"/>
      <c r="AE15" s="1039"/>
      <c r="AF15" s="1086">
        <v>8</v>
      </c>
      <c r="AG15" s="1087"/>
      <c r="AH15" s="1087"/>
      <c r="AI15" s="1087"/>
      <c r="AJ15" s="1088"/>
      <c r="AK15" s="1089">
        <v>116</v>
      </c>
      <c r="AL15" s="1090"/>
      <c r="AM15" s="1090"/>
      <c r="AN15" s="1090"/>
      <c r="AO15" s="1090"/>
      <c r="AP15" s="1090">
        <v>1049</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531</v>
      </c>
      <c r="BT15" s="1003"/>
      <c r="BU15" s="1003"/>
      <c r="BV15" s="1003"/>
      <c r="BW15" s="1003"/>
      <c r="BX15" s="1003"/>
      <c r="BY15" s="1003"/>
      <c r="BZ15" s="1003"/>
      <c r="CA15" s="1003"/>
      <c r="CB15" s="1003"/>
      <c r="CC15" s="1003"/>
      <c r="CD15" s="1003"/>
      <c r="CE15" s="1003"/>
      <c r="CF15" s="1003"/>
      <c r="CG15" s="1004"/>
      <c r="CH15" s="977">
        <v>-9</v>
      </c>
      <c r="CI15" s="978"/>
      <c r="CJ15" s="978"/>
      <c r="CK15" s="978"/>
      <c r="CL15" s="979"/>
      <c r="CM15" s="977">
        <v>80</v>
      </c>
      <c r="CN15" s="978"/>
      <c r="CO15" s="978"/>
      <c r="CP15" s="978"/>
      <c r="CQ15" s="979"/>
      <c r="CR15" s="977">
        <v>7</v>
      </c>
      <c r="CS15" s="978"/>
      <c r="CT15" s="978"/>
      <c r="CU15" s="978"/>
      <c r="CV15" s="979"/>
      <c r="CW15" s="977">
        <v>39</v>
      </c>
      <c r="CX15" s="978"/>
      <c r="CY15" s="978"/>
      <c r="CZ15" s="978"/>
      <c r="DA15" s="979"/>
      <c r="DB15" s="977">
        <v>90</v>
      </c>
      <c r="DC15" s="978"/>
      <c r="DD15" s="978"/>
      <c r="DE15" s="978"/>
      <c r="DF15" s="979"/>
      <c r="DG15" s="977" t="s">
        <v>460</v>
      </c>
      <c r="DH15" s="978"/>
      <c r="DI15" s="978"/>
      <c r="DJ15" s="978"/>
      <c r="DK15" s="979"/>
      <c r="DL15" s="977" t="s">
        <v>460</v>
      </c>
      <c r="DM15" s="978"/>
      <c r="DN15" s="978"/>
      <c r="DO15" s="978"/>
      <c r="DP15" s="979"/>
      <c r="DQ15" s="977" t="s">
        <v>460</v>
      </c>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268</v>
      </c>
      <c r="R16" s="1035"/>
      <c r="S16" s="1035"/>
      <c r="T16" s="1035"/>
      <c r="U16" s="1035"/>
      <c r="V16" s="1035">
        <v>60</v>
      </c>
      <c r="W16" s="1035"/>
      <c r="X16" s="1035"/>
      <c r="Y16" s="1035"/>
      <c r="Z16" s="1035"/>
      <c r="AA16" s="1035">
        <v>208</v>
      </c>
      <c r="AB16" s="1035"/>
      <c r="AC16" s="1035"/>
      <c r="AD16" s="1035"/>
      <c r="AE16" s="1039"/>
      <c r="AF16" s="1086" t="s">
        <v>102</v>
      </c>
      <c r="AG16" s="1087"/>
      <c r="AH16" s="1087"/>
      <c r="AI16" s="1087"/>
      <c r="AJ16" s="1088"/>
      <c r="AK16" s="1089">
        <v>0</v>
      </c>
      <c r="AL16" s="1090"/>
      <c r="AM16" s="1090"/>
      <c r="AN16" s="1090"/>
      <c r="AO16" s="1090"/>
      <c r="AP16" s="1090" t="s">
        <v>460</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532</v>
      </c>
      <c r="BT16" s="1003"/>
      <c r="BU16" s="1003"/>
      <c r="BV16" s="1003"/>
      <c r="BW16" s="1003"/>
      <c r="BX16" s="1003"/>
      <c r="BY16" s="1003"/>
      <c r="BZ16" s="1003"/>
      <c r="CA16" s="1003"/>
      <c r="CB16" s="1003"/>
      <c r="CC16" s="1003"/>
      <c r="CD16" s="1003"/>
      <c r="CE16" s="1003"/>
      <c r="CF16" s="1003"/>
      <c r="CG16" s="1004"/>
      <c r="CH16" s="977">
        <v>-1</v>
      </c>
      <c r="CI16" s="978"/>
      <c r="CJ16" s="978"/>
      <c r="CK16" s="978"/>
      <c r="CL16" s="979"/>
      <c r="CM16" s="977">
        <v>742</v>
      </c>
      <c r="CN16" s="978"/>
      <c r="CO16" s="978"/>
      <c r="CP16" s="978"/>
      <c r="CQ16" s="979"/>
      <c r="CR16" s="977">
        <v>600</v>
      </c>
      <c r="CS16" s="978"/>
      <c r="CT16" s="978"/>
      <c r="CU16" s="978"/>
      <c r="CV16" s="979"/>
      <c r="CW16" s="977" t="s">
        <v>460</v>
      </c>
      <c r="CX16" s="978"/>
      <c r="CY16" s="978"/>
      <c r="CZ16" s="978"/>
      <c r="DA16" s="979"/>
      <c r="DB16" s="977" t="s">
        <v>460</v>
      </c>
      <c r="DC16" s="978"/>
      <c r="DD16" s="978"/>
      <c r="DE16" s="978"/>
      <c r="DF16" s="979"/>
      <c r="DG16" s="977" t="s">
        <v>460</v>
      </c>
      <c r="DH16" s="978"/>
      <c r="DI16" s="978"/>
      <c r="DJ16" s="978"/>
      <c r="DK16" s="979"/>
      <c r="DL16" s="977" t="s">
        <v>460</v>
      </c>
      <c r="DM16" s="978"/>
      <c r="DN16" s="978"/>
      <c r="DO16" s="978"/>
      <c r="DP16" s="979"/>
      <c r="DQ16" s="977" t="s">
        <v>460</v>
      </c>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127</v>
      </c>
      <c r="R17" s="1035"/>
      <c r="S17" s="1035"/>
      <c r="T17" s="1035"/>
      <c r="U17" s="1035"/>
      <c r="V17" s="1035">
        <v>29</v>
      </c>
      <c r="W17" s="1035"/>
      <c r="X17" s="1035"/>
      <c r="Y17" s="1035"/>
      <c r="Z17" s="1035"/>
      <c r="AA17" s="1035">
        <v>98</v>
      </c>
      <c r="AB17" s="1035"/>
      <c r="AC17" s="1035"/>
      <c r="AD17" s="1035"/>
      <c r="AE17" s="1039"/>
      <c r="AF17" s="1086" t="s">
        <v>102</v>
      </c>
      <c r="AG17" s="1087"/>
      <c r="AH17" s="1087"/>
      <c r="AI17" s="1087"/>
      <c r="AJ17" s="1088"/>
      <c r="AK17" s="1089" t="s">
        <v>460</v>
      </c>
      <c r="AL17" s="1090"/>
      <c r="AM17" s="1090"/>
      <c r="AN17" s="1090"/>
      <c r="AO17" s="1090"/>
      <c r="AP17" s="1090">
        <v>262</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533</v>
      </c>
      <c r="BT17" s="1003"/>
      <c r="BU17" s="1003"/>
      <c r="BV17" s="1003"/>
      <c r="BW17" s="1003"/>
      <c r="BX17" s="1003"/>
      <c r="BY17" s="1003"/>
      <c r="BZ17" s="1003"/>
      <c r="CA17" s="1003"/>
      <c r="CB17" s="1003"/>
      <c r="CC17" s="1003"/>
      <c r="CD17" s="1003"/>
      <c r="CE17" s="1003"/>
      <c r="CF17" s="1003"/>
      <c r="CG17" s="1004"/>
      <c r="CH17" s="977">
        <v>0</v>
      </c>
      <c r="CI17" s="978"/>
      <c r="CJ17" s="978"/>
      <c r="CK17" s="978"/>
      <c r="CL17" s="979"/>
      <c r="CM17" s="977">
        <v>11</v>
      </c>
      <c r="CN17" s="978"/>
      <c r="CO17" s="978"/>
      <c r="CP17" s="978"/>
      <c r="CQ17" s="979"/>
      <c r="CR17" s="977">
        <v>2</v>
      </c>
      <c r="CS17" s="978"/>
      <c r="CT17" s="978"/>
      <c r="CU17" s="978"/>
      <c r="CV17" s="979"/>
      <c r="CW17" s="977">
        <v>16</v>
      </c>
      <c r="CX17" s="978"/>
      <c r="CY17" s="978"/>
      <c r="CZ17" s="978"/>
      <c r="DA17" s="979"/>
      <c r="DB17" s="977" t="s">
        <v>460</v>
      </c>
      <c r="DC17" s="978"/>
      <c r="DD17" s="978"/>
      <c r="DE17" s="978"/>
      <c r="DF17" s="979"/>
      <c r="DG17" s="977" t="s">
        <v>460</v>
      </c>
      <c r="DH17" s="978"/>
      <c r="DI17" s="978"/>
      <c r="DJ17" s="978"/>
      <c r="DK17" s="979"/>
      <c r="DL17" s="977" t="s">
        <v>460</v>
      </c>
      <c r="DM17" s="978"/>
      <c r="DN17" s="978"/>
      <c r="DO17" s="978"/>
      <c r="DP17" s="979"/>
      <c r="DQ17" s="977" t="s">
        <v>460</v>
      </c>
      <c r="DR17" s="978"/>
      <c r="DS17" s="978"/>
      <c r="DT17" s="978"/>
      <c r="DU17" s="979"/>
      <c r="DV17" s="980"/>
      <c r="DW17" s="981"/>
      <c r="DX17" s="981"/>
      <c r="DY17" s="981"/>
      <c r="DZ17" s="982"/>
      <c r="EA17" s="199"/>
    </row>
    <row r="18" spans="1:131" s="200" customFormat="1" ht="26.25" customHeight="1">
      <c r="A18" s="206">
        <v>12</v>
      </c>
      <c r="B18" s="1031" t="s">
        <v>343</v>
      </c>
      <c r="C18" s="1032"/>
      <c r="D18" s="1032"/>
      <c r="E18" s="1032"/>
      <c r="F18" s="1032"/>
      <c r="G18" s="1032"/>
      <c r="H18" s="1032"/>
      <c r="I18" s="1032"/>
      <c r="J18" s="1032"/>
      <c r="K18" s="1032"/>
      <c r="L18" s="1032"/>
      <c r="M18" s="1032"/>
      <c r="N18" s="1032"/>
      <c r="O18" s="1032"/>
      <c r="P18" s="1033"/>
      <c r="Q18" s="1038">
        <v>61</v>
      </c>
      <c r="R18" s="1035"/>
      <c r="S18" s="1035"/>
      <c r="T18" s="1035"/>
      <c r="U18" s="1035"/>
      <c r="V18" s="1035">
        <v>39</v>
      </c>
      <c r="W18" s="1035"/>
      <c r="X18" s="1035"/>
      <c r="Y18" s="1035"/>
      <c r="Z18" s="1035"/>
      <c r="AA18" s="1035">
        <v>22</v>
      </c>
      <c r="AB18" s="1035"/>
      <c r="AC18" s="1035"/>
      <c r="AD18" s="1035"/>
      <c r="AE18" s="1039"/>
      <c r="AF18" s="1086">
        <v>22</v>
      </c>
      <c r="AG18" s="1087"/>
      <c r="AH18" s="1087"/>
      <c r="AI18" s="1087"/>
      <c r="AJ18" s="1088"/>
      <c r="AK18" s="1089" t="s">
        <v>460</v>
      </c>
      <c r="AL18" s="1090"/>
      <c r="AM18" s="1090"/>
      <c r="AN18" s="1090"/>
      <c r="AO18" s="1090"/>
      <c r="AP18" s="1090" t="s">
        <v>460</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534</v>
      </c>
      <c r="BT18" s="1003"/>
      <c r="BU18" s="1003"/>
      <c r="BV18" s="1003"/>
      <c r="BW18" s="1003"/>
      <c r="BX18" s="1003"/>
      <c r="BY18" s="1003"/>
      <c r="BZ18" s="1003"/>
      <c r="CA18" s="1003"/>
      <c r="CB18" s="1003"/>
      <c r="CC18" s="1003"/>
      <c r="CD18" s="1003"/>
      <c r="CE18" s="1003"/>
      <c r="CF18" s="1003"/>
      <c r="CG18" s="1004"/>
      <c r="CH18" s="977">
        <v>-1</v>
      </c>
      <c r="CI18" s="978"/>
      <c r="CJ18" s="978"/>
      <c r="CK18" s="978"/>
      <c r="CL18" s="979"/>
      <c r="CM18" s="977">
        <v>6</v>
      </c>
      <c r="CN18" s="978"/>
      <c r="CO18" s="978"/>
      <c r="CP18" s="978"/>
      <c r="CQ18" s="979"/>
      <c r="CR18" s="977">
        <v>2</v>
      </c>
      <c r="CS18" s="978"/>
      <c r="CT18" s="978"/>
      <c r="CU18" s="978"/>
      <c r="CV18" s="979"/>
      <c r="CW18" s="977" t="s">
        <v>460</v>
      </c>
      <c r="CX18" s="978"/>
      <c r="CY18" s="978"/>
      <c r="CZ18" s="978"/>
      <c r="DA18" s="979"/>
      <c r="DB18" s="977" t="s">
        <v>460</v>
      </c>
      <c r="DC18" s="978"/>
      <c r="DD18" s="978"/>
      <c r="DE18" s="978"/>
      <c r="DF18" s="979"/>
      <c r="DG18" s="977" t="s">
        <v>460</v>
      </c>
      <c r="DH18" s="978"/>
      <c r="DI18" s="978"/>
      <c r="DJ18" s="978"/>
      <c r="DK18" s="979"/>
      <c r="DL18" s="977" t="s">
        <v>460</v>
      </c>
      <c r="DM18" s="978"/>
      <c r="DN18" s="978"/>
      <c r="DO18" s="978"/>
      <c r="DP18" s="979"/>
      <c r="DQ18" s="977" t="s">
        <v>460</v>
      </c>
      <c r="DR18" s="978"/>
      <c r="DS18" s="978"/>
      <c r="DT18" s="978"/>
      <c r="DU18" s="979"/>
      <c r="DV18" s="980"/>
      <c r="DW18" s="981"/>
      <c r="DX18" s="981"/>
      <c r="DY18" s="981"/>
      <c r="DZ18" s="982"/>
      <c r="EA18" s="199"/>
    </row>
    <row r="19" spans="1:131" s="200" customFormat="1" ht="26.25" customHeight="1">
      <c r="A19" s="206">
        <v>13</v>
      </c>
      <c r="B19" s="1031" t="s">
        <v>344</v>
      </c>
      <c r="C19" s="1032"/>
      <c r="D19" s="1032"/>
      <c r="E19" s="1032"/>
      <c r="F19" s="1032"/>
      <c r="G19" s="1032"/>
      <c r="H19" s="1032"/>
      <c r="I19" s="1032"/>
      <c r="J19" s="1032"/>
      <c r="K19" s="1032"/>
      <c r="L19" s="1032"/>
      <c r="M19" s="1032"/>
      <c r="N19" s="1032"/>
      <c r="O19" s="1032"/>
      <c r="P19" s="1033"/>
      <c r="Q19" s="1038">
        <v>846</v>
      </c>
      <c r="R19" s="1035"/>
      <c r="S19" s="1035"/>
      <c r="T19" s="1035"/>
      <c r="U19" s="1035"/>
      <c r="V19" s="1035">
        <v>845</v>
      </c>
      <c r="W19" s="1035"/>
      <c r="X19" s="1035"/>
      <c r="Y19" s="1035"/>
      <c r="Z19" s="1035"/>
      <c r="AA19" s="1035">
        <v>1</v>
      </c>
      <c r="AB19" s="1035"/>
      <c r="AC19" s="1035"/>
      <c r="AD19" s="1035"/>
      <c r="AE19" s="1039"/>
      <c r="AF19" s="1086" t="s">
        <v>102</v>
      </c>
      <c r="AG19" s="1087"/>
      <c r="AH19" s="1087"/>
      <c r="AI19" s="1087"/>
      <c r="AJ19" s="1088"/>
      <c r="AK19" s="1089">
        <v>262</v>
      </c>
      <c r="AL19" s="1090"/>
      <c r="AM19" s="1090"/>
      <c r="AN19" s="1090"/>
      <c r="AO19" s="1090"/>
      <c r="AP19" s="1090" t="s">
        <v>460</v>
      </c>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t="s">
        <v>560</v>
      </c>
      <c r="BS19" s="1002" t="s">
        <v>535</v>
      </c>
      <c r="BT19" s="1003"/>
      <c r="BU19" s="1003"/>
      <c r="BV19" s="1003"/>
      <c r="BW19" s="1003"/>
      <c r="BX19" s="1003"/>
      <c r="BY19" s="1003"/>
      <c r="BZ19" s="1003"/>
      <c r="CA19" s="1003"/>
      <c r="CB19" s="1003"/>
      <c r="CC19" s="1003"/>
      <c r="CD19" s="1003"/>
      <c r="CE19" s="1003"/>
      <c r="CF19" s="1003"/>
      <c r="CG19" s="1004"/>
      <c r="CH19" s="977">
        <v>5</v>
      </c>
      <c r="CI19" s="978"/>
      <c r="CJ19" s="978"/>
      <c r="CK19" s="978"/>
      <c r="CL19" s="979"/>
      <c r="CM19" s="977">
        <v>1486</v>
      </c>
      <c r="CN19" s="978"/>
      <c r="CO19" s="978"/>
      <c r="CP19" s="978"/>
      <c r="CQ19" s="979"/>
      <c r="CR19" s="977">
        <v>15</v>
      </c>
      <c r="CS19" s="978"/>
      <c r="CT19" s="978"/>
      <c r="CU19" s="978"/>
      <c r="CV19" s="979"/>
      <c r="CW19" s="977">
        <v>403</v>
      </c>
      <c r="CX19" s="978"/>
      <c r="CY19" s="978"/>
      <c r="CZ19" s="978"/>
      <c r="DA19" s="979"/>
      <c r="DB19" s="977">
        <v>7500</v>
      </c>
      <c r="DC19" s="978"/>
      <c r="DD19" s="978"/>
      <c r="DE19" s="978"/>
      <c r="DF19" s="979"/>
      <c r="DG19" s="977" t="s">
        <v>460</v>
      </c>
      <c r="DH19" s="978"/>
      <c r="DI19" s="978"/>
      <c r="DJ19" s="978"/>
      <c r="DK19" s="979"/>
      <c r="DL19" s="977" t="s">
        <v>460</v>
      </c>
      <c r="DM19" s="978"/>
      <c r="DN19" s="978"/>
      <c r="DO19" s="978"/>
      <c r="DP19" s="979"/>
      <c r="DQ19" s="977" t="s">
        <v>460</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536</v>
      </c>
      <c r="BT20" s="1003"/>
      <c r="BU20" s="1003"/>
      <c r="BV20" s="1003"/>
      <c r="BW20" s="1003"/>
      <c r="BX20" s="1003"/>
      <c r="BY20" s="1003"/>
      <c r="BZ20" s="1003"/>
      <c r="CA20" s="1003"/>
      <c r="CB20" s="1003"/>
      <c r="CC20" s="1003"/>
      <c r="CD20" s="1003"/>
      <c r="CE20" s="1003"/>
      <c r="CF20" s="1003"/>
      <c r="CG20" s="1004"/>
      <c r="CH20" s="977">
        <v>43</v>
      </c>
      <c r="CI20" s="978"/>
      <c r="CJ20" s="978"/>
      <c r="CK20" s="978"/>
      <c r="CL20" s="979"/>
      <c r="CM20" s="977">
        <v>1156</v>
      </c>
      <c r="CN20" s="978"/>
      <c r="CO20" s="978"/>
      <c r="CP20" s="978"/>
      <c r="CQ20" s="979"/>
      <c r="CR20" s="977">
        <v>1</v>
      </c>
      <c r="CS20" s="978"/>
      <c r="CT20" s="978"/>
      <c r="CU20" s="978"/>
      <c r="CV20" s="979"/>
      <c r="CW20" s="977" t="s">
        <v>460</v>
      </c>
      <c r="CX20" s="978"/>
      <c r="CY20" s="978"/>
      <c r="CZ20" s="978"/>
      <c r="DA20" s="979"/>
      <c r="DB20" s="977" t="s">
        <v>460</v>
      </c>
      <c r="DC20" s="978"/>
      <c r="DD20" s="978"/>
      <c r="DE20" s="978"/>
      <c r="DF20" s="979"/>
      <c r="DG20" s="977" t="s">
        <v>460</v>
      </c>
      <c r="DH20" s="978"/>
      <c r="DI20" s="978"/>
      <c r="DJ20" s="978"/>
      <c r="DK20" s="979"/>
      <c r="DL20" s="977" t="s">
        <v>460</v>
      </c>
      <c r="DM20" s="978"/>
      <c r="DN20" s="978"/>
      <c r="DO20" s="978"/>
      <c r="DP20" s="979"/>
      <c r="DQ20" s="977" t="s">
        <v>460</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t="s">
        <v>560</v>
      </c>
      <c r="BS21" s="1002" t="s">
        <v>537</v>
      </c>
      <c r="BT21" s="1003"/>
      <c r="BU21" s="1003"/>
      <c r="BV21" s="1003"/>
      <c r="BW21" s="1003"/>
      <c r="BX21" s="1003"/>
      <c r="BY21" s="1003"/>
      <c r="BZ21" s="1003"/>
      <c r="CA21" s="1003"/>
      <c r="CB21" s="1003"/>
      <c r="CC21" s="1003"/>
      <c r="CD21" s="1003"/>
      <c r="CE21" s="1003"/>
      <c r="CF21" s="1003"/>
      <c r="CG21" s="1004"/>
      <c r="CH21" s="977">
        <v>-7</v>
      </c>
      <c r="CI21" s="978"/>
      <c r="CJ21" s="978"/>
      <c r="CK21" s="978"/>
      <c r="CL21" s="979"/>
      <c r="CM21" s="977">
        <v>547</v>
      </c>
      <c r="CN21" s="978"/>
      <c r="CO21" s="978"/>
      <c r="CP21" s="978"/>
      <c r="CQ21" s="979"/>
      <c r="CR21" s="977">
        <v>1</v>
      </c>
      <c r="CS21" s="978"/>
      <c r="CT21" s="978"/>
      <c r="CU21" s="978"/>
      <c r="CV21" s="979"/>
      <c r="CW21" s="977">
        <v>191</v>
      </c>
      <c r="CX21" s="978"/>
      <c r="CY21" s="978"/>
      <c r="CZ21" s="978"/>
      <c r="DA21" s="979"/>
      <c r="DB21" s="977">
        <v>24</v>
      </c>
      <c r="DC21" s="978"/>
      <c r="DD21" s="978"/>
      <c r="DE21" s="978"/>
      <c r="DF21" s="979"/>
      <c r="DG21" s="977" t="s">
        <v>460</v>
      </c>
      <c r="DH21" s="978"/>
      <c r="DI21" s="978"/>
      <c r="DJ21" s="978"/>
      <c r="DK21" s="979"/>
      <c r="DL21" s="977">
        <v>20</v>
      </c>
      <c r="DM21" s="978"/>
      <c r="DN21" s="978"/>
      <c r="DO21" s="978"/>
      <c r="DP21" s="979"/>
      <c r="DQ21" s="977">
        <v>14</v>
      </c>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345</v>
      </c>
      <c r="BA22" s="1022"/>
      <c r="BB22" s="1022"/>
      <c r="BC22" s="1022"/>
      <c r="BD22" s="1023"/>
      <c r="BE22" s="198"/>
      <c r="BF22" s="198"/>
      <c r="BG22" s="198"/>
      <c r="BH22" s="198"/>
      <c r="BI22" s="198"/>
      <c r="BJ22" s="198"/>
      <c r="BK22" s="198"/>
      <c r="BL22" s="198"/>
      <c r="BM22" s="198"/>
      <c r="BN22" s="198"/>
      <c r="BO22" s="198"/>
      <c r="BP22" s="198"/>
      <c r="BQ22" s="207">
        <v>16</v>
      </c>
      <c r="BR22" s="208"/>
      <c r="BS22" s="1002" t="s">
        <v>538</v>
      </c>
      <c r="BT22" s="1003"/>
      <c r="BU22" s="1003"/>
      <c r="BV22" s="1003"/>
      <c r="BW22" s="1003"/>
      <c r="BX22" s="1003"/>
      <c r="BY22" s="1003"/>
      <c r="BZ22" s="1003"/>
      <c r="CA22" s="1003"/>
      <c r="CB22" s="1003"/>
      <c r="CC22" s="1003"/>
      <c r="CD22" s="1003"/>
      <c r="CE22" s="1003"/>
      <c r="CF22" s="1003"/>
      <c r="CG22" s="1004"/>
      <c r="CH22" s="977">
        <v>-2</v>
      </c>
      <c r="CI22" s="978"/>
      <c r="CJ22" s="978"/>
      <c r="CK22" s="978"/>
      <c r="CL22" s="979"/>
      <c r="CM22" s="977">
        <v>48</v>
      </c>
      <c r="CN22" s="978"/>
      <c r="CO22" s="978"/>
      <c r="CP22" s="978"/>
      <c r="CQ22" s="979"/>
      <c r="CR22" s="977">
        <v>15</v>
      </c>
      <c r="CS22" s="978"/>
      <c r="CT22" s="978"/>
      <c r="CU22" s="978"/>
      <c r="CV22" s="979"/>
      <c r="CW22" s="977">
        <v>17</v>
      </c>
      <c r="CX22" s="978"/>
      <c r="CY22" s="978"/>
      <c r="CZ22" s="978"/>
      <c r="DA22" s="979"/>
      <c r="DB22" s="977" t="s">
        <v>460</v>
      </c>
      <c r="DC22" s="978"/>
      <c r="DD22" s="978"/>
      <c r="DE22" s="978"/>
      <c r="DF22" s="979"/>
      <c r="DG22" s="977" t="s">
        <v>460</v>
      </c>
      <c r="DH22" s="978"/>
      <c r="DI22" s="978"/>
      <c r="DJ22" s="978"/>
      <c r="DK22" s="979"/>
      <c r="DL22" s="977" t="s">
        <v>460</v>
      </c>
      <c r="DM22" s="978"/>
      <c r="DN22" s="978"/>
      <c r="DO22" s="978"/>
      <c r="DP22" s="979"/>
      <c r="DQ22" s="977" t="s">
        <v>460</v>
      </c>
      <c r="DR22" s="978"/>
      <c r="DS22" s="978"/>
      <c r="DT22" s="978"/>
      <c r="DU22" s="979"/>
      <c r="DV22" s="980"/>
      <c r="DW22" s="981"/>
      <c r="DX22" s="981"/>
      <c r="DY22" s="981"/>
      <c r="DZ22" s="982"/>
      <c r="EA22" s="199"/>
    </row>
    <row r="23" spans="1:131" s="200" customFormat="1" ht="26.25" customHeight="1" thickBot="1">
      <c r="A23" s="209" t="s">
        <v>346</v>
      </c>
      <c r="B23" s="932" t="s">
        <v>347</v>
      </c>
      <c r="C23" s="933"/>
      <c r="D23" s="933"/>
      <c r="E23" s="933"/>
      <c r="F23" s="933"/>
      <c r="G23" s="933"/>
      <c r="H23" s="933"/>
      <c r="I23" s="933"/>
      <c r="J23" s="933"/>
      <c r="K23" s="933"/>
      <c r="L23" s="933"/>
      <c r="M23" s="933"/>
      <c r="N23" s="933"/>
      <c r="O23" s="933"/>
      <c r="P23" s="934"/>
      <c r="Q23" s="1062">
        <v>380187</v>
      </c>
      <c r="R23" s="1063"/>
      <c r="S23" s="1063"/>
      <c r="T23" s="1063"/>
      <c r="U23" s="1063"/>
      <c r="V23" s="1063">
        <v>370282</v>
      </c>
      <c r="W23" s="1063"/>
      <c r="X23" s="1063"/>
      <c r="Y23" s="1063"/>
      <c r="Z23" s="1063"/>
      <c r="AA23" s="1063">
        <v>9905</v>
      </c>
      <c r="AB23" s="1063"/>
      <c r="AC23" s="1063"/>
      <c r="AD23" s="1063"/>
      <c r="AE23" s="1064"/>
      <c r="AF23" s="1065">
        <v>3678</v>
      </c>
      <c r="AG23" s="1063"/>
      <c r="AH23" s="1063"/>
      <c r="AI23" s="1063"/>
      <c r="AJ23" s="1066"/>
      <c r="AK23" s="1067"/>
      <c r="AL23" s="1068"/>
      <c r="AM23" s="1068"/>
      <c r="AN23" s="1068"/>
      <c r="AO23" s="1068"/>
      <c r="AP23" s="1063">
        <v>652277</v>
      </c>
      <c r="AQ23" s="1063"/>
      <c r="AR23" s="1063"/>
      <c r="AS23" s="1063"/>
      <c r="AT23" s="1063"/>
      <c r="AU23" s="1069"/>
      <c r="AV23" s="1069"/>
      <c r="AW23" s="1069"/>
      <c r="AX23" s="1069"/>
      <c r="AY23" s="1070"/>
      <c r="AZ23" s="1059" t="s">
        <v>102</v>
      </c>
      <c r="BA23" s="1060"/>
      <c r="BB23" s="1060"/>
      <c r="BC23" s="1060"/>
      <c r="BD23" s="1061"/>
      <c r="BE23" s="198"/>
      <c r="BF23" s="198"/>
      <c r="BG23" s="198"/>
      <c r="BH23" s="198"/>
      <c r="BI23" s="198"/>
      <c r="BJ23" s="198"/>
      <c r="BK23" s="198"/>
      <c r="BL23" s="198"/>
      <c r="BM23" s="198"/>
      <c r="BN23" s="198"/>
      <c r="BO23" s="198"/>
      <c r="BP23" s="198"/>
      <c r="BQ23" s="207">
        <v>17</v>
      </c>
      <c r="BR23" s="208"/>
      <c r="BS23" s="1002" t="s">
        <v>539</v>
      </c>
      <c r="BT23" s="1003"/>
      <c r="BU23" s="1003"/>
      <c r="BV23" s="1003"/>
      <c r="BW23" s="1003"/>
      <c r="BX23" s="1003"/>
      <c r="BY23" s="1003"/>
      <c r="BZ23" s="1003"/>
      <c r="CA23" s="1003"/>
      <c r="CB23" s="1003"/>
      <c r="CC23" s="1003"/>
      <c r="CD23" s="1003"/>
      <c r="CE23" s="1003"/>
      <c r="CF23" s="1003"/>
      <c r="CG23" s="1004"/>
      <c r="CH23" s="977">
        <v>0</v>
      </c>
      <c r="CI23" s="978"/>
      <c r="CJ23" s="978"/>
      <c r="CK23" s="978"/>
      <c r="CL23" s="979"/>
      <c r="CM23" s="977">
        <v>26</v>
      </c>
      <c r="CN23" s="978"/>
      <c r="CO23" s="978"/>
      <c r="CP23" s="978"/>
      <c r="CQ23" s="979"/>
      <c r="CR23" s="977">
        <v>8</v>
      </c>
      <c r="CS23" s="978"/>
      <c r="CT23" s="978"/>
      <c r="CU23" s="978"/>
      <c r="CV23" s="979"/>
      <c r="CW23" s="977">
        <v>9</v>
      </c>
      <c r="CX23" s="978"/>
      <c r="CY23" s="978"/>
      <c r="CZ23" s="978"/>
      <c r="DA23" s="979"/>
      <c r="DB23" s="977" t="s">
        <v>460</v>
      </c>
      <c r="DC23" s="978"/>
      <c r="DD23" s="978"/>
      <c r="DE23" s="978"/>
      <c r="DF23" s="979"/>
      <c r="DG23" s="977" t="s">
        <v>460</v>
      </c>
      <c r="DH23" s="978"/>
      <c r="DI23" s="978"/>
      <c r="DJ23" s="978"/>
      <c r="DK23" s="979"/>
      <c r="DL23" s="977" t="s">
        <v>460</v>
      </c>
      <c r="DM23" s="978"/>
      <c r="DN23" s="978"/>
      <c r="DO23" s="978"/>
      <c r="DP23" s="979"/>
      <c r="DQ23" s="977" t="s">
        <v>460</v>
      </c>
      <c r="DR23" s="978"/>
      <c r="DS23" s="978"/>
      <c r="DT23" s="978"/>
      <c r="DU23" s="979"/>
      <c r="DV23" s="980"/>
      <c r="DW23" s="981"/>
      <c r="DX23" s="981"/>
      <c r="DY23" s="981"/>
      <c r="DZ23" s="982"/>
      <c r="EA23" s="199"/>
    </row>
    <row r="24" spans="1:131" s="200" customFormat="1" ht="26.25" customHeight="1">
      <c r="A24" s="1058" t="s">
        <v>348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540</v>
      </c>
      <c r="BT24" s="1003"/>
      <c r="BU24" s="1003"/>
      <c r="BV24" s="1003"/>
      <c r="BW24" s="1003"/>
      <c r="BX24" s="1003"/>
      <c r="BY24" s="1003"/>
      <c r="BZ24" s="1003"/>
      <c r="CA24" s="1003"/>
      <c r="CB24" s="1003"/>
      <c r="CC24" s="1003"/>
      <c r="CD24" s="1003"/>
      <c r="CE24" s="1003"/>
      <c r="CF24" s="1003"/>
      <c r="CG24" s="1004"/>
      <c r="CH24" s="977">
        <v>-2</v>
      </c>
      <c r="CI24" s="978"/>
      <c r="CJ24" s="978"/>
      <c r="CK24" s="978"/>
      <c r="CL24" s="979"/>
      <c r="CM24" s="977">
        <v>871</v>
      </c>
      <c r="CN24" s="978"/>
      <c r="CO24" s="978"/>
      <c r="CP24" s="978"/>
      <c r="CQ24" s="979"/>
      <c r="CR24" s="977">
        <v>55</v>
      </c>
      <c r="CS24" s="978"/>
      <c r="CT24" s="978"/>
      <c r="CU24" s="978"/>
      <c r="CV24" s="979"/>
      <c r="CW24" s="977">
        <v>131</v>
      </c>
      <c r="CX24" s="978"/>
      <c r="CY24" s="978"/>
      <c r="CZ24" s="978"/>
      <c r="DA24" s="979"/>
      <c r="DB24" s="977" t="s">
        <v>460</v>
      </c>
      <c r="DC24" s="978"/>
      <c r="DD24" s="978"/>
      <c r="DE24" s="978"/>
      <c r="DF24" s="979"/>
      <c r="DG24" s="977" t="s">
        <v>460</v>
      </c>
      <c r="DH24" s="978"/>
      <c r="DI24" s="978"/>
      <c r="DJ24" s="978"/>
      <c r="DK24" s="979"/>
      <c r="DL24" s="977" t="s">
        <v>460</v>
      </c>
      <c r="DM24" s="978"/>
      <c r="DN24" s="978"/>
      <c r="DO24" s="978"/>
      <c r="DP24" s="979"/>
      <c r="DQ24" s="977" t="s">
        <v>460</v>
      </c>
      <c r="DR24" s="978"/>
      <c r="DS24" s="978"/>
      <c r="DT24" s="978"/>
      <c r="DU24" s="979"/>
      <c r="DV24" s="980"/>
      <c r="DW24" s="981"/>
      <c r="DX24" s="981"/>
      <c r="DY24" s="981"/>
      <c r="DZ24" s="982"/>
      <c r="EA24" s="199"/>
    </row>
    <row r="25" spans="1:131" s="192" customFormat="1" ht="26.25" customHeight="1" thickBot="1">
      <c r="A25" s="1057" t="s">
        <v>349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541</v>
      </c>
      <c r="BT25" s="1003"/>
      <c r="BU25" s="1003"/>
      <c r="BV25" s="1003"/>
      <c r="BW25" s="1003"/>
      <c r="BX25" s="1003"/>
      <c r="BY25" s="1003"/>
      <c r="BZ25" s="1003"/>
      <c r="CA25" s="1003"/>
      <c r="CB25" s="1003"/>
      <c r="CC25" s="1003"/>
      <c r="CD25" s="1003"/>
      <c r="CE25" s="1003"/>
      <c r="CF25" s="1003"/>
      <c r="CG25" s="1004"/>
      <c r="CH25" s="977">
        <v>39</v>
      </c>
      <c r="CI25" s="978"/>
      <c r="CJ25" s="978"/>
      <c r="CK25" s="978"/>
      <c r="CL25" s="979"/>
      <c r="CM25" s="977">
        <v>267</v>
      </c>
      <c r="CN25" s="978"/>
      <c r="CO25" s="978"/>
      <c r="CP25" s="978"/>
      <c r="CQ25" s="979"/>
      <c r="CR25" s="977">
        <v>101</v>
      </c>
      <c r="CS25" s="978"/>
      <c r="CT25" s="978"/>
      <c r="CU25" s="978"/>
      <c r="CV25" s="979"/>
      <c r="CW25" s="977" t="s">
        <v>460</v>
      </c>
      <c r="CX25" s="978"/>
      <c r="CY25" s="978"/>
      <c r="CZ25" s="978"/>
      <c r="DA25" s="979"/>
      <c r="DB25" s="977" t="s">
        <v>460</v>
      </c>
      <c r="DC25" s="978"/>
      <c r="DD25" s="978"/>
      <c r="DE25" s="978"/>
      <c r="DF25" s="979"/>
      <c r="DG25" s="977" t="s">
        <v>460</v>
      </c>
      <c r="DH25" s="978"/>
      <c r="DI25" s="978"/>
      <c r="DJ25" s="978"/>
      <c r="DK25" s="979"/>
      <c r="DL25" s="977" t="s">
        <v>460</v>
      </c>
      <c r="DM25" s="978"/>
      <c r="DN25" s="978"/>
      <c r="DO25" s="978"/>
      <c r="DP25" s="979"/>
      <c r="DQ25" s="977" t="s">
        <v>460</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350</v>
      </c>
      <c r="R26" s="990"/>
      <c r="S26" s="990"/>
      <c r="T26" s="990"/>
      <c r="U26" s="991"/>
      <c r="V26" s="989" t="s">
        <v>351</v>
      </c>
      <c r="W26" s="990"/>
      <c r="X26" s="990"/>
      <c r="Y26" s="990"/>
      <c r="Z26" s="991"/>
      <c r="AA26" s="989" t="s">
        <v>352</v>
      </c>
      <c r="AB26" s="990"/>
      <c r="AC26" s="990"/>
      <c r="AD26" s="990"/>
      <c r="AE26" s="990"/>
      <c r="AF26" s="1053" t="s">
        <v>353</v>
      </c>
      <c r="AG26" s="996"/>
      <c r="AH26" s="996"/>
      <c r="AI26" s="996"/>
      <c r="AJ26" s="1054"/>
      <c r="AK26" s="990" t="s">
        <v>354</v>
      </c>
      <c r="AL26" s="990"/>
      <c r="AM26" s="990"/>
      <c r="AN26" s="990"/>
      <c r="AO26" s="991"/>
      <c r="AP26" s="989" t="s">
        <v>355</v>
      </c>
      <c r="AQ26" s="990"/>
      <c r="AR26" s="990"/>
      <c r="AS26" s="990"/>
      <c r="AT26" s="991"/>
      <c r="AU26" s="989" t="s">
        <v>356</v>
      </c>
      <c r="AV26" s="990"/>
      <c r="AW26" s="990"/>
      <c r="AX26" s="990"/>
      <c r="AY26" s="991"/>
      <c r="AZ26" s="989" t="s">
        <v>357</v>
      </c>
      <c r="BA26" s="990"/>
      <c r="BB26" s="990"/>
      <c r="BC26" s="990"/>
      <c r="BD26" s="991"/>
      <c r="BE26" s="989" t="s">
        <v>322</v>
      </c>
      <c r="BF26" s="990"/>
      <c r="BG26" s="990"/>
      <c r="BH26" s="990"/>
      <c r="BI26" s="1005"/>
      <c r="BJ26" s="197"/>
      <c r="BK26" s="197"/>
      <c r="BL26" s="197"/>
      <c r="BM26" s="197"/>
      <c r="BN26" s="197"/>
      <c r="BO26" s="210"/>
      <c r="BP26" s="210"/>
      <c r="BQ26" s="207">
        <v>20</v>
      </c>
      <c r="BR26" s="208" t="s">
        <v>561</v>
      </c>
      <c r="BS26" s="1002" t="s">
        <v>542</v>
      </c>
      <c r="BT26" s="1003"/>
      <c r="BU26" s="1003"/>
      <c r="BV26" s="1003"/>
      <c r="BW26" s="1003"/>
      <c r="BX26" s="1003"/>
      <c r="BY26" s="1003"/>
      <c r="BZ26" s="1003"/>
      <c r="CA26" s="1003"/>
      <c r="CB26" s="1003"/>
      <c r="CC26" s="1003"/>
      <c r="CD26" s="1003"/>
      <c r="CE26" s="1003"/>
      <c r="CF26" s="1003"/>
      <c r="CG26" s="1004"/>
      <c r="CH26" s="977" t="s">
        <v>460</v>
      </c>
      <c r="CI26" s="978"/>
      <c r="CJ26" s="978"/>
      <c r="CK26" s="978"/>
      <c r="CL26" s="979"/>
      <c r="CM26" s="977">
        <v>16027</v>
      </c>
      <c r="CN26" s="978"/>
      <c r="CO26" s="978"/>
      <c r="CP26" s="978"/>
      <c r="CQ26" s="979"/>
      <c r="CR26" s="977">
        <v>1</v>
      </c>
      <c r="CS26" s="978"/>
      <c r="CT26" s="978"/>
      <c r="CU26" s="978"/>
      <c r="CV26" s="979"/>
      <c r="CW26" s="977">
        <v>159</v>
      </c>
      <c r="CX26" s="978"/>
      <c r="CY26" s="978"/>
      <c r="CZ26" s="978"/>
      <c r="DA26" s="979"/>
      <c r="DB26" s="977">
        <v>25155</v>
      </c>
      <c r="DC26" s="978"/>
      <c r="DD26" s="978"/>
      <c r="DE26" s="978"/>
      <c r="DF26" s="979"/>
      <c r="DG26" s="977" t="s">
        <v>460</v>
      </c>
      <c r="DH26" s="978"/>
      <c r="DI26" s="978"/>
      <c r="DJ26" s="978"/>
      <c r="DK26" s="979"/>
      <c r="DL26" s="977">
        <v>6091</v>
      </c>
      <c r="DM26" s="978"/>
      <c r="DN26" s="978"/>
      <c r="DO26" s="978"/>
      <c r="DP26" s="979"/>
      <c r="DQ26" s="977">
        <v>5482</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543</v>
      </c>
      <c r="BT27" s="1003"/>
      <c r="BU27" s="1003"/>
      <c r="BV27" s="1003"/>
      <c r="BW27" s="1003"/>
      <c r="BX27" s="1003"/>
      <c r="BY27" s="1003"/>
      <c r="BZ27" s="1003"/>
      <c r="CA27" s="1003"/>
      <c r="CB27" s="1003"/>
      <c r="CC27" s="1003"/>
      <c r="CD27" s="1003"/>
      <c r="CE27" s="1003"/>
      <c r="CF27" s="1003"/>
      <c r="CG27" s="1004"/>
      <c r="CH27" s="977">
        <v>0</v>
      </c>
      <c r="CI27" s="978"/>
      <c r="CJ27" s="978"/>
      <c r="CK27" s="978"/>
      <c r="CL27" s="979"/>
      <c r="CM27" s="977">
        <v>706</v>
      </c>
      <c r="CN27" s="978"/>
      <c r="CO27" s="978"/>
      <c r="CP27" s="978"/>
      <c r="CQ27" s="979"/>
      <c r="CR27" s="977">
        <v>271</v>
      </c>
      <c r="CS27" s="978"/>
      <c r="CT27" s="978"/>
      <c r="CU27" s="978"/>
      <c r="CV27" s="979"/>
      <c r="CW27" s="977">
        <v>19</v>
      </c>
      <c r="CX27" s="978"/>
      <c r="CY27" s="978"/>
      <c r="CZ27" s="978"/>
      <c r="DA27" s="979"/>
      <c r="DB27" s="977">
        <v>2</v>
      </c>
      <c r="DC27" s="978"/>
      <c r="DD27" s="978"/>
      <c r="DE27" s="978"/>
      <c r="DF27" s="979"/>
      <c r="DG27" s="977" t="s">
        <v>460</v>
      </c>
      <c r="DH27" s="978"/>
      <c r="DI27" s="978"/>
      <c r="DJ27" s="978"/>
      <c r="DK27" s="979"/>
      <c r="DL27" s="977" t="s">
        <v>460</v>
      </c>
      <c r="DM27" s="978"/>
      <c r="DN27" s="978"/>
      <c r="DO27" s="978"/>
      <c r="DP27" s="979"/>
      <c r="DQ27" s="977" t="s">
        <v>460</v>
      </c>
      <c r="DR27" s="978"/>
      <c r="DS27" s="978"/>
      <c r="DT27" s="978"/>
      <c r="DU27" s="979"/>
      <c r="DV27" s="980"/>
      <c r="DW27" s="981"/>
      <c r="DX27" s="981"/>
      <c r="DY27" s="981"/>
      <c r="DZ27" s="982"/>
      <c r="EA27" s="191"/>
    </row>
    <row r="28" spans="1:131" s="192" customFormat="1" ht="26.25" customHeight="1" thickTop="1">
      <c r="A28" s="211">
        <v>1</v>
      </c>
      <c r="B28" s="1044" t="s">
        <v>358</v>
      </c>
      <c r="C28" s="1045"/>
      <c r="D28" s="1045"/>
      <c r="E28" s="1045"/>
      <c r="F28" s="1045"/>
      <c r="G28" s="1045"/>
      <c r="H28" s="1045"/>
      <c r="I28" s="1045"/>
      <c r="J28" s="1045"/>
      <c r="K28" s="1045"/>
      <c r="L28" s="1045"/>
      <c r="M28" s="1045"/>
      <c r="N28" s="1045"/>
      <c r="O28" s="1045"/>
      <c r="P28" s="1046"/>
      <c r="Q28" s="1047">
        <v>2259</v>
      </c>
      <c r="R28" s="1048"/>
      <c r="S28" s="1048"/>
      <c r="T28" s="1048"/>
      <c r="U28" s="1048"/>
      <c r="V28" s="1048">
        <v>1814</v>
      </c>
      <c r="W28" s="1048"/>
      <c r="X28" s="1048"/>
      <c r="Y28" s="1048"/>
      <c r="Z28" s="1048"/>
      <c r="AA28" s="1048">
        <v>445</v>
      </c>
      <c r="AB28" s="1048"/>
      <c r="AC28" s="1048"/>
      <c r="AD28" s="1048"/>
      <c r="AE28" s="1049"/>
      <c r="AF28" s="1050">
        <v>2524</v>
      </c>
      <c r="AG28" s="1048"/>
      <c r="AH28" s="1048"/>
      <c r="AI28" s="1048"/>
      <c r="AJ28" s="1051"/>
      <c r="AK28" s="1052">
        <v>4</v>
      </c>
      <c r="AL28" s="1040"/>
      <c r="AM28" s="1040"/>
      <c r="AN28" s="1040"/>
      <c r="AO28" s="1040"/>
      <c r="AP28" s="1040">
        <v>5867</v>
      </c>
      <c r="AQ28" s="1040"/>
      <c r="AR28" s="1040"/>
      <c r="AS28" s="1040"/>
      <c r="AT28" s="1040"/>
      <c r="AU28" s="1040" t="s">
        <v>460</v>
      </c>
      <c r="AV28" s="1040"/>
      <c r="AW28" s="1040"/>
      <c r="AX28" s="1040"/>
      <c r="AY28" s="1040"/>
      <c r="AZ28" s="1041" t="s">
        <v>460</v>
      </c>
      <c r="BA28" s="1041"/>
      <c r="BB28" s="1041"/>
      <c r="BC28" s="1041"/>
      <c r="BD28" s="1041"/>
      <c r="BE28" s="1042" t="s">
        <v>519</v>
      </c>
      <c r="BF28" s="1042"/>
      <c r="BG28" s="1042"/>
      <c r="BH28" s="1042"/>
      <c r="BI28" s="1043"/>
      <c r="BJ28" s="197"/>
      <c r="BK28" s="197"/>
      <c r="BL28" s="197"/>
      <c r="BM28" s="197"/>
      <c r="BN28" s="197"/>
      <c r="BO28" s="210"/>
      <c r="BP28" s="210"/>
      <c r="BQ28" s="207">
        <v>22</v>
      </c>
      <c r="BR28" s="208"/>
      <c r="BS28" s="1002" t="s">
        <v>544</v>
      </c>
      <c r="BT28" s="1003"/>
      <c r="BU28" s="1003"/>
      <c r="BV28" s="1003"/>
      <c r="BW28" s="1003"/>
      <c r="BX28" s="1003"/>
      <c r="BY28" s="1003"/>
      <c r="BZ28" s="1003"/>
      <c r="CA28" s="1003"/>
      <c r="CB28" s="1003"/>
      <c r="CC28" s="1003"/>
      <c r="CD28" s="1003"/>
      <c r="CE28" s="1003"/>
      <c r="CF28" s="1003"/>
      <c r="CG28" s="1004"/>
      <c r="CH28" s="977">
        <v>4</v>
      </c>
      <c r="CI28" s="978"/>
      <c r="CJ28" s="978"/>
      <c r="CK28" s="978"/>
      <c r="CL28" s="979"/>
      <c r="CM28" s="977">
        <v>289</v>
      </c>
      <c r="CN28" s="978"/>
      <c r="CO28" s="978"/>
      <c r="CP28" s="978"/>
      <c r="CQ28" s="979"/>
      <c r="CR28" s="977">
        <v>218</v>
      </c>
      <c r="CS28" s="978"/>
      <c r="CT28" s="978"/>
      <c r="CU28" s="978"/>
      <c r="CV28" s="979"/>
      <c r="CW28" s="977">
        <v>20</v>
      </c>
      <c r="CX28" s="978"/>
      <c r="CY28" s="978"/>
      <c r="CZ28" s="978"/>
      <c r="DA28" s="979"/>
      <c r="DB28" s="977" t="s">
        <v>460</v>
      </c>
      <c r="DC28" s="978"/>
      <c r="DD28" s="978"/>
      <c r="DE28" s="978"/>
      <c r="DF28" s="979"/>
      <c r="DG28" s="977" t="s">
        <v>460</v>
      </c>
      <c r="DH28" s="978"/>
      <c r="DI28" s="978"/>
      <c r="DJ28" s="978"/>
      <c r="DK28" s="979"/>
      <c r="DL28" s="977" t="s">
        <v>460</v>
      </c>
      <c r="DM28" s="978"/>
      <c r="DN28" s="978"/>
      <c r="DO28" s="978"/>
      <c r="DP28" s="979"/>
      <c r="DQ28" s="977" t="s">
        <v>460</v>
      </c>
      <c r="DR28" s="978"/>
      <c r="DS28" s="978"/>
      <c r="DT28" s="978"/>
      <c r="DU28" s="979"/>
      <c r="DV28" s="980"/>
      <c r="DW28" s="981"/>
      <c r="DX28" s="981"/>
      <c r="DY28" s="981"/>
      <c r="DZ28" s="982"/>
      <c r="EA28" s="191"/>
    </row>
    <row r="29" spans="1:131" s="192" customFormat="1" ht="26.25" customHeight="1">
      <c r="A29" s="211">
        <v>2</v>
      </c>
      <c r="B29" s="1031" t="s">
        <v>359</v>
      </c>
      <c r="C29" s="1032"/>
      <c r="D29" s="1032"/>
      <c r="E29" s="1032"/>
      <c r="F29" s="1032"/>
      <c r="G29" s="1032"/>
      <c r="H29" s="1032"/>
      <c r="I29" s="1032"/>
      <c r="J29" s="1032"/>
      <c r="K29" s="1032"/>
      <c r="L29" s="1032"/>
      <c r="M29" s="1032"/>
      <c r="N29" s="1032"/>
      <c r="O29" s="1032"/>
      <c r="P29" s="1033"/>
      <c r="Q29" s="1038">
        <v>496</v>
      </c>
      <c r="R29" s="1035"/>
      <c r="S29" s="1035"/>
      <c r="T29" s="1035"/>
      <c r="U29" s="1035"/>
      <c r="V29" s="1035">
        <v>690</v>
      </c>
      <c r="W29" s="1035"/>
      <c r="X29" s="1035"/>
      <c r="Y29" s="1035"/>
      <c r="Z29" s="1035"/>
      <c r="AA29" s="1035">
        <v>-194</v>
      </c>
      <c r="AB29" s="1035"/>
      <c r="AC29" s="1035"/>
      <c r="AD29" s="1035"/>
      <c r="AE29" s="1039"/>
      <c r="AF29" s="1034">
        <v>612</v>
      </c>
      <c r="AG29" s="1035"/>
      <c r="AH29" s="1035"/>
      <c r="AI29" s="1035"/>
      <c r="AJ29" s="1036"/>
      <c r="AK29" s="968">
        <v>267</v>
      </c>
      <c r="AL29" s="959"/>
      <c r="AM29" s="959"/>
      <c r="AN29" s="959"/>
      <c r="AO29" s="959"/>
      <c r="AP29" s="959">
        <v>5379</v>
      </c>
      <c r="AQ29" s="959"/>
      <c r="AR29" s="959"/>
      <c r="AS29" s="959"/>
      <c r="AT29" s="959"/>
      <c r="AU29" s="959" t="s">
        <v>460</v>
      </c>
      <c r="AV29" s="959"/>
      <c r="AW29" s="959"/>
      <c r="AX29" s="959"/>
      <c r="AY29" s="959"/>
      <c r="AZ29" s="1037" t="s">
        <v>460</v>
      </c>
      <c r="BA29" s="1037"/>
      <c r="BB29" s="1037"/>
      <c r="BC29" s="1037"/>
      <c r="BD29" s="1037"/>
      <c r="BE29" s="1029" t="s">
        <v>519</v>
      </c>
      <c r="BF29" s="1029"/>
      <c r="BG29" s="1029"/>
      <c r="BH29" s="1029"/>
      <c r="BI29" s="1030"/>
      <c r="BJ29" s="197"/>
      <c r="BK29" s="197"/>
      <c r="BL29" s="197"/>
      <c r="BM29" s="197"/>
      <c r="BN29" s="197"/>
      <c r="BO29" s="210"/>
      <c r="BP29" s="210"/>
      <c r="BQ29" s="207">
        <v>23</v>
      </c>
      <c r="BR29" s="208"/>
      <c r="BS29" s="1002" t="s">
        <v>545</v>
      </c>
      <c r="BT29" s="1003"/>
      <c r="BU29" s="1003"/>
      <c r="BV29" s="1003"/>
      <c r="BW29" s="1003"/>
      <c r="BX29" s="1003"/>
      <c r="BY29" s="1003"/>
      <c r="BZ29" s="1003"/>
      <c r="CA29" s="1003"/>
      <c r="CB29" s="1003"/>
      <c r="CC29" s="1003"/>
      <c r="CD29" s="1003"/>
      <c r="CE29" s="1003"/>
      <c r="CF29" s="1003"/>
      <c r="CG29" s="1004"/>
      <c r="CH29" s="977">
        <v>0</v>
      </c>
      <c r="CI29" s="978"/>
      <c r="CJ29" s="978"/>
      <c r="CK29" s="978"/>
      <c r="CL29" s="979"/>
      <c r="CM29" s="977">
        <v>603</v>
      </c>
      <c r="CN29" s="978"/>
      <c r="CO29" s="978"/>
      <c r="CP29" s="978"/>
      <c r="CQ29" s="979"/>
      <c r="CR29" s="977">
        <v>275</v>
      </c>
      <c r="CS29" s="978"/>
      <c r="CT29" s="978"/>
      <c r="CU29" s="978"/>
      <c r="CV29" s="979"/>
      <c r="CW29" s="977">
        <v>1</v>
      </c>
      <c r="CX29" s="978"/>
      <c r="CY29" s="978"/>
      <c r="CZ29" s="978"/>
      <c r="DA29" s="979"/>
      <c r="DB29" s="977" t="s">
        <v>460</v>
      </c>
      <c r="DC29" s="978"/>
      <c r="DD29" s="978"/>
      <c r="DE29" s="978"/>
      <c r="DF29" s="979"/>
      <c r="DG29" s="977" t="s">
        <v>460</v>
      </c>
      <c r="DH29" s="978"/>
      <c r="DI29" s="978"/>
      <c r="DJ29" s="978"/>
      <c r="DK29" s="979"/>
      <c r="DL29" s="977" t="s">
        <v>460</v>
      </c>
      <c r="DM29" s="978"/>
      <c r="DN29" s="978"/>
      <c r="DO29" s="978"/>
      <c r="DP29" s="979"/>
      <c r="DQ29" s="977" t="s">
        <v>460</v>
      </c>
      <c r="DR29" s="978"/>
      <c r="DS29" s="978"/>
      <c r="DT29" s="978"/>
      <c r="DU29" s="979"/>
      <c r="DV29" s="980"/>
      <c r="DW29" s="981"/>
      <c r="DX29" s="981"/>
      <c r="DY29" s="981"/>
      <c r="DZ29" s="982"/>
      <c r="EA29" s="191"/>
    </row>
    <row r="30" spans="1:131" s="192" customFormat="1" ht="26.25" customHeight="1">
      <c r="A30" s="211">
        <v>3</v>
      </c>
      <c r="B30" s="1031" t="s">
        <v>360</v>
      </c>
      <c r="C30" s="1032"/>
      <c r="D30" s="1032"/>
      <c r="E30" s="1032"/>
      <c r="F30" s="1032"/>
      <c r="G30" s="1032"/>
      <c r="H30" s="1032"/>
      <c r="I30" s="1032"/>
      <c r="J30" s="1032"/>
      <c r="K30" s="1032"/>
      <c r="L30" s="1032"/>
      <c r="M30" s="1032"/>
      <c r="N30" s="1032"/>
      <c r="O30" s="1032"/>
      <c r="P30" s="1033"/>
      <c r="Q30" s="1038">
        <v>21405</v>
      </c>
      <c r="R30" s="1035"/>
      <c r="S30" s="1035"/>
      <c r="T30" s="1035"/>
      <c r="U30" s="1035"/>
      <c r="V30" s="1035">
        <v>20983</v>
      </c>
      <c r="W30" s="1035"/>
      <c r="X30" s="1035"/>
      <c r="Y30" s="1035"/>
      <c r="Z30" s="1035"/>
      <c r="AA30" s="1035">
        <v>423</v>
      </c>
      <c r="AB30" s="1035"/>
      <c r="AC30" s="1035"/>
      <c r="AD30" s="1035"/>
      <c r="AE30" s="1039"/>
      <c r="AF30" s="1034">
        <v>10486</v>
      </c>
      <c r="AG30" s="1035"/>
      <c r="AH30" s="1035"/>
      <c r="AI30" s="1035"/>
      <c r="AJ30" s="1036"/>
      <c r="AK30" s="968">
        <v>2402</v>
      </c>
      <c r="AL30" s="959"/>
      <c r="AM30" s="959"/>
      <c r="AN30" s="959"/>
      <c r="AO30" s="959"/>
      <c r="AP30" s="959">
        <v>10839</v>
      </c>
      <c r="AQ30" s="959"/>
      <c r="AR30" s="959"/>
      <c r="AS30" s="959"/>
      <c r="AT30" s="959"/>
      <c r="AU30" s="959">
        <v>6449</v>
      </c>
      <c r="AV30" s="959"/>
      <c r="AW30" s="959"/>
      <c r="AX30" s="959"/>
      <c r="AY30" s="959"/>
      <c r="AZ30" s="1037" t="s">
        <v>460</v>
      </c>
      <c r="BA30" s="1037"/>
      <c r="BB30" s="1037"/>
      <c r="BC30" s="1037"/>
      <c r="BD30" s="1037"/>
      <c r="BE30" s="1029" t="s">
        <v>519</v>
      </c>
      <c r="BF30" s="1029"/>
      <c r="BG30" s="1029"/>
      <c r="BH30" s="1029"/>
      <c r="BI30" s="1030"/>
      <c r="BJ30" s="197"/>
      <c r="BK30" s="197"/>
      <c r="BL30" s="197"/>
      <c r="BM30" s="197"/>
      <c r="BN30" s="197"/>
      <c r="BO30" s="210"/>
      <c r="BP30" s="210"/>
      <c r="BQ30" s="207">
        <v>24</v>
      </c>
      <c r="BR30" s="208" t="s">
        <v>560</v>
      </c>
      <c r="BS30" s="1002" t="s">
        <v>546</v>
      </c>
      <c r="BT30" s="1003"/>
      <c r="BU30" s="1003"/>
      <c r="BV30" s="1003"/>
      <c r="BW30" s="1003"/>
      <c r="BX30" s="1003"/>
      <c r="BY30" s="1003"/>
      <c r="BZ30" s="1003"/>
      <c r="CA30" s="1003"/>
      <c r="CB30" s="1003"/>
      <c r="CC30" s="1003"/>
      <c r="CD30" s="1003"/>
      <c r="CE30" s="1003"/>
      <c r="CF30" s="1003"/>
      <c r="CG30" s="1004"/>
      <c r="CH30" s="977">
        <v>0</v>
      </c>
      <c r="CI30" s="978"/>
      <c r="CJ30" s="978"/>
      <c r="CK30" s="978"/>
      <c r="CL30" s="979"/>
      <c r="CM30" s="977">
        <v>82</v>
      </c>
      <c r="CN30" s="978"/>
      <c r="CO30" s="978"/>
      <c r="CP30" s="978"/>
      <c r="CQ30" s="979"/>
      <c r="CR30" s="977">
        <v>10</v>
      </c>
      <c r="CS30" s="978"/>
      <c r="CT30" s="978"/>
      <c r="CU30" s="978"/>
      <c r="CV30" s="979"/>
      <c r="CW30" s="977">
        <v>0</v>
      </c>
      <c r="CX30" s="978"/>
      <c r="CY30" s="978"/>
      <c r="CZ30" s="978"/>
      <c r="DA30" s="979"/>
      <c r="DB30" s="977" t="s">
        <v>460</v>
      </c>
      <c r="DC30" s="978"/>
      <c r="DD30" s="978"/>
      <c r="DE30" s="978"/>
      <c r="DF30" s="979"/>
      <c r="DG30" s="977" t="s">
        <v>460</v>
      </c>
      <c r="DH30" s="978"/>
      <c r="DI30" s="978"/>
      <c r="DJ30" s="978"/>
      <c r="DK30" s="979"/>
      <c r="DL30" s="977" t="s">
        <v>460</v>
      </c>
      <c r="DM30" s="978"/>
      <c r="DN30" s="978"/>
      <c r="DO30" s="978"/>
      <c r="DP30" s="979"/>
      <c r="DQ30" s="977" t="s">
        <v>460</v>
      </c>
      <c r="DR30" s="978"/>
      <c r="DS30" s="978"/>
      <c r="DT30" s="978"/>
      <c r="DU30" s="979"/>
      <c r="DV30" s="980"/>
      <c r="DW30" s="981"/>
      <c r="DX30" s="981"/>
      <c r="DY30" s="981"/>
      <c r="DZ30" s="982"/>
      <c r="EA30" s="191"/>
    </row>
    <row r="31" spans="1:131" s="192" customFormat="1" ht="26.25" customHeight="1">
      <c r="A31" s="211">
        <v>4</v>
      </c>
      <c r="B31" s="1031" t="s">
        <v>361</v>
      </c>
      <c r="C31" s="1032"/>
      <c r="D31" s="1032"/>
      <c r="E31" s="1032"/>
      <c r="F31" s="1032"/>
      <c r="G31" s="1032"/>
      <c r="H31" s="1032"/>
      <c r="I31" s="1032"/>
      <c r="J31" s="1032"/>
      <c r="K31" s="1032"/>
      <c r="L31" s="1032"/>
      <c r="M31" s="1032"/>
      <c r="N31" s="1032"/>
      <c r="O31" s="1032"/>
      <c r="P31" s="1033"/>
      <c r="Q31" s="1038">
        <v>344</v>
      </c>
      <c r="R31" s="1035"/>
      <c r="S31" s="1035"/>
      <c r="T31" s="1035"/>
      <c r="U31" s="1035"/>
      <c r="V31" s="1035">
        <v>440</v>
      </c>
      <c r="W31" s="1035"/>
      <c r="X31" s="1035"/>
      <c r="Y31" s="1035"/>
      <c r="Z31" s="1035"/>
      <c r="AA31" s="1035">
        <v>-96</v>
      </c>
      <c r="AB31" s="1035"/>
      <c r="AC31" s="1035"/>
      <c r="AD31" s="1035"/>
      <c r="AE31" s="1039"/>
      <c r="AF31" s="1034">
        <v>2283</v>
      </c>
      <c r="AG31" s="1035"/>
      <c r="AH31" s="1035"/>
      <c r="AI31" s="1035"/>
      <c r="AJ31" s="1036"/>
      <c r="AK31" s="968">
        <v>1</v>
      </c>
      <c r="AL31" s="959"/>
      <c r="AM31" s="959"/>
      <c r="AN31" s="959"/>
      <c r="AO31" s="959"/>
      <c r="AP31" s="959">
        <v>0</v>
      </c>
      <c r="AQ31" s="959"/>
      <c r="AR31" s="959"/>
      <c r="AS31" s="959"/>
      <c r="AT31" s="959"/>
      <c r="AU31" s="959" t="s">
        <v>460</v>
      </c>
      <c r="AV31" s="959"/>
      <c r="AW31" s="959"/>
      <c r="AX31" s="959"/>
      <c r="AY31" s="959"/>
      <c r="AZ31" s="1037" t="s">
        <v>460</v>
      </c>
      <c r="BA31" s="1037"/>
      <c r="BB31" s="1037"/>
      <c r="BC31" s="1037"/>
      <c r="BD31" s="1037"/>
      <c r="BE31" s="1029" t="s">
        <v>519</v>
      </c>
      <c r="BF31" s="1029"/>
      <c r="BG31" s="1029"/>
      <c r="BH31" s="1029"/>
      <c r="BI31" s="1030"/>
      <c r="BJ31" s="197"/>
      <c r="BK31" s="197"/>
      <c r="BL31" s="197"/>
      <c r="BM31" s="197"/>
      <c r="BN31" s="197"/>
      <c r="BO31" s="210"/>
      <c r="BP31" s="210"/>
      <c r="BQ31" s="207">
        <v>25</v>
      </c>
      <c r="BR31" s="208"/>
      <c r="BS31" s="1002" t="s">
        <v>547</v>
      </c>
      <c r="BT31" s="1003"/>
      <c r="BU31" s="1003"/>
      <c r="BV31" s="1003"/>
      <c r="BW31" s="1003"/>
      <c r="BX31" s="1003"/>
      <c r="BY31" s="1003"/>
      <c r="BZ31" s="1003"/>
      <c r="CA31" s="1003"/>
      <c r="CB31" s="1003"/>
      <c r="CC31" s="1003"/>
      <c r="CD31" s="1003"/>
      <c r="CE31" s="1003"/>
      <c r="CF31" s="1003"/>
      <c r="CG31" s="1004"/>
      <c r="CH31" s="977">
        <v>13</v>
      </c>
      <c r="CI31" s="978"/>
      <c r="CJ31" s="978"/>
      <c r="CK31" s="978"/>
      <c r="CL31" s="979"/>
      <c r="CM31" s="977">
        <v>-16</v>
      </c>
      <c r="CN31" s="978"/>
      <c r="CO31" s="978"/>
      <c r="CP31" s="978"/>
      <c r="CQ31" s="979"/>
      <c r="CR31" s="977">
        <v>4</v>
      </c>
      <c r="CS31" s="978"/>
      <c r="CT31" s="978"/>
      <c r="CU31" s="978"/>
      <c r="CV31" s="979"/>
      <c r="CW31" s="977" t="s">
        <v>460</v>
      </c>
      <c r="CX31" s="978"/>
      <c r="CY31" s="978"/>
      <c r="CZ31" s="978"/>
      <c r="DA31" s="979"/>
      <c r="DB31" s="977">
        <v>3401</v>
      </c>
      <c r="DC31" s="978"/>
      <c r="DD31" s="978"/>
      <c r="DE31" s="978"/>
      <c r="DF31" s="979"/>
      <c r="DG31" s="977" t="s">
        <v>460</v>
      </c>
      <c r="DH31" s="978"/>
      <c r="DI31" s="978"/>
      <c r="DJ31" s="978"/>
      <c r="DK31" s="979"/>
      <c r="DL31" s="977" t="s">
        <v>460</v>
      </c>
      <c r="DM31" s="978"/>
      <c r="DN31" s="978"/>
      <c r="DO31" s="978"/>
      <c r="DP31" s="979"/>
      <c r="DQ31" s="977" t="s">
        <v>460</v>
      </c>
      <c r="DR31" s="978"/>
      <c r="DS31" s="978"/>
      <c r="DT31" s="978"/>
      <c r="DU31" s="979"/>
      <c r="DV31" s="980"/>
      <c r="DW31" s="981"/>
      <c r="DX31" s="981"/>
      <c r="DY31" s="981"/>
      <c r="DZ31" s="982"/>
      <c r="EA31" s="191"/>
    </row>
    <row r="32" spans="1:131" s="192" customFormat="1" ht="26.25" customHeight="1">
      <c r="A32" s="211">
        <v>5</v>
      </c>
      <c r="B32" s="1031" t="s">
        <v>362</v>
      </c>
      <c r="C32" s="1032"/>
      <c r="D32" s="1032"/>
      <c r="E32" s="1032"/>
      <c r="F32" s="1032"/>
      <c r="G32" s="1032"/>
      <c r="H32" s="1032"/>
      <c r="I32" s="1032"/>
      <c r="J32" s="1032"/>
      <c r="K32" s="1032"/>
      <c r="L32" s="1032"/>
      <c r="M32" s="1032"/>
      <c r="N32" s="1032"/>
      <c r="O32" s="1032"/>
      <c r="P32" s="1033"/>
      <c r="Q32" s="1038">
        <v>1397</v>
      </c>
      <c r="R32" s="1035"/>
      <c r="S32" s="1035"/>
      <c r="T32" s="1035"/>
      <c r="U32" s="1035"/>
      <c r="V32" s="1035">
        <v>918</v>
      </c>
      <c r="W32" s="1035"/>
      <c r="X32" s="1035"/>
      <c r="Y32" s="1035"/>
      <c r="Z32" s="1035"/>
      <c r="AA32" s="1035">
        <v>479</v>
      </c>
      <c r="AB32" s="1035"/>
      <c r="AC32" s="1035"/>
      <c r="AD32" s="1035"/>
      <c r="AE32" s="1039"/>
      <c r="AF32" s="1034">
        <v>478</v>
      </c>
      <c r="AG32" s="1035"/>
      <c r="AH32" s="1035"/>
      <c r="AI32" s="1035"/>
      <c r="AJ32" s="1036"/>
      <c r="AK32" s="968">
        <v>4</v>
      </c>
      <c r="AL32" s="959"/>
      <c r="AM32" s="959"/>
      <c r="AN32" s="959"/>
      <c r="AO32" s="959"/>
      <c r="AP32" s="959">
        <v>1561</v>
      </c>
      <c r="AQ32" s="959"/>
      <c r="AR32" s="959"/>
      <c r="AS32" s="959"/>
      <c r="AT32" s="959"/>
      <c r="AU32" s="959" t="s">
        <v>460</v>
      </c>
      <c r="AV32" s="959"/>
      <c r="AW32" s="959"/>
      <c r="AX32" s="959"/>
      <c r="AY32" s="959"/>
      <c r="AZ32" s="1037" t="s">
        <v>460</v>
      </c>
      <c r="BA32" s="1037"/>
      <c r="BB32" s="1037"/>
      <c r="BC32" s="1037"/>
      <c r="BD32" s="1037"/>
      <c r="BE32" s="1029" t="s">
        <v>520</v>
      </c>
      <c r="BF32" s="1029"/>
      <c r="BG32" s="1029"/>
      <c r="BH32" s="1029"/>
      <c r="BI32" s="1030"/>
      <c r="BJ32" s="197"/>
      <c r="BK32" s="197"/>
      <c r="BL32" s="197"/>
      <c r="BM32" s="197"/>
      <c r="BN32" s="197"/>
      <c r="BO32" s="210"/>
      <c r="BP32" s="210"/>
      <c r="BQ32" s="207">
        <v>26</v>
      </c>
      <c r="BR32" s="208"/>
      <c r="BS32" s="1002" t="s">
        <v>548</v>
      </c>
      <c r="BT32" s="1003"/>
      <c r="BU32" s="1003"/>
      <c r="BV32" s="1003"/>
      <c r="BW32" s="1003"/>
      <c r="BX32" s="1003"/>
      <c r="BY32" s="1003"/>
      <c r="BZ32" s="1003"/>
      <c r="CA32" s="1003"/>
      <c r="CB32" s="1003"/>
      <c r="CC32" s="1003"/>
      <c r="CD32" s="1003"/>
      <c r="CE32" s="1003"/>
      <c r="CF32" s="1003"/>
      <c r="CG32" s="1004"/>
      <c r="CH32" s="977">
        <v>0</v>
      </c>
      <c r="CI32" s="978"/>
      <c r="CJ32" s="978"/>
      <c r="CK32" s="978"/>
      <c r="CL32" s="979"/>
      <c r="CM32" s="977">
        <v>473</v>
      </c>
      <c r="CN32" s="978"/>
      <c r="CO32" s="978"/>
      <c r="CP32" s="978"/>
      <c r="CQ32" s="979"/>
      <c r="CR32" s="977">
        <v>260</v>
      </c>
      <c r="CS32" s="978"/>
      <c r="CT32" s="978"/>
      <c r="CU32" s="978"/>
      <c r="CV32" s="979"/>
      <c r="CW32" s="977" t="s">
        <v>460</v>
      </c>
      <c r="CX32" s="978"/>
      <c r="CY32" s="978"/>
      <c r="CZ32" s="978"/>
      <c r="DA32" s="979"/>
      <c r="DB32" s="977" t="s">
        <v>460</v>
      </c>
      <c r="DC32" s="978"/>
      <c r="DD32" s="978"/>
      <c r="DE32" s="978"/>
      <c r="DF32" s="979"/>
      <c r="DG32" s="977" t="s">
        <v>460</v>
      </c>
      <c r="DH32" s="978"/>
      <c r="DI32" s="978"/>
      <c r="DJ32" s="978"/>
      <c r="DK32" s="979"/>
      <c r="DL32" s="977" t="s">
        <v>460</v>
      </c>
      <c r="DM32" s="978"/>
      <c r="DN32" s="978"/>
      <c r="DO32" s="978"/>
      <c r="DP32" s="979"/>
      <c r="DQ32" s="977" t="s">
        <v>460</v>
      </c>
      <c r="DR32" s="978"/>
      <c r="DS32" s="978"/>
      <c r="DT32" s="978"/>
      <c r="DU32" s="979"/>
      <c r="DV32" s="980"/>
      <c r="DW32" s="981"/>
      <c r="DX32" s="981"/>
      <c r="DY32" s="981"/>
      <c r="DZ32" s="982"/>
      <c r="EA32" s="191"/>
    </row>
    <row r="33" spans="1:131" s="192" customFormat="1" ht="26.25" customHeight="1">
      <c r="A33" s="211">
        <v>6</v>
      </c>
      <c r="B33" s="1031" t="s">
        <v>363</v>
      </c>
      <c r="C33" s="1032"/>
      <c r="D33" s="1032"/>
      <c r="E33" s="1032"/>
      <c r="F33" s="1032"/>
      <c r="G33" s="1032"/>
      <c r="H33" s="1032"/>
      <c r="I33" s="1032"/>
      <c r="J33" s="1032"/>
      <c r="K33" s="1032"/>
      <c r="L33" s="1032"/>
      <c r="M33" s="1032"/>
      <c r="N33" s="1032"/>
      <c r="O33" s="1032"/>
      <c r="P33" s="1033"/>
      <c r="Q33" s="1038">
        <v>277</v>
      </c>
      <c r="R33" s="1035"/>
      <c r="S33" s="1035"/>
      <c r="T33" s="1035"/>
      <c r="U33" s="1035"/>
      <c r="V33" s="1035">
        <v>253</v>
      </c>
      <c r="W33" s="1035"/>
      <c r="X33" s="1035"/>
      <c r="Y33" s="1035"/>
      <c r="Z33" s="1035"/>
      <c r="AA33" s="1035">
        <v>15</v>
      </c>
      <c r="AB33" s="1035"/>
      <c r="AC33" s="1035"/>
      <c r="AD33" s="1035"/>
      <c r="AE33" s="1039"/>
      <c r="AF33" s="1034">
        <v>15</v>
      </c>
      <c r="AG33" s="1035"/>
      <c r="AH33" s="1035"/>
      <c r="AI33" s="1035"/>
      <c r="AJ33" s="1036"/>
      <c r="AK33" s="968">
        <v>94</v>
      </c>
      <c r="AL33" s="959"/>
      <c r="AM33" s="959"/>
      <c r="AN33" s="959"/>
      <c r="AO33" s="959"/>
      <c r="AP33" s="959">
        <v>458</v>
      </c>
      <c r="AQ33" s="959"/>
      <c r="AR33" s="959"/>
      <c r="AS33" s="959"/>
      <c r="AT33" s="959"/>
      <c r="AU33" s="959">
        <v>281</v>
      </c>
      <c r="AV33" s="959"/>
      <c r="AW33" s="959"/>
      <c r="AX33" s="959"/>
      <c r="AY33" s="959"/>
      <c r="AZ33" s="1037" t="s">
        <v>460</v>
      </c>
      <c r="BA33" s="1037"/>
      <c r="BB33" s="1037"/>
      <c r="BC33" s="1037"/>
      <c r="BD33" s="1037"/>
      <c r="BE33" s="1029" t="s">
        <v>520</v>
      </c>
      <c r="BF33" s="1029"/>
      <c r="BG33" s="1029"/>
      <c r="BH33" s="1029"/>
      <c r="BI33" s="1030"/>
      <c r="BJ33" s="197"/>
      <c r="BK33" s="197"/>
      <c r="BL33" s="197"/>
      <c r="BM33" s="197"/>
      <c r="BN33" s="197"/>
      <c r="BO33" s="210"/>
      <c r="BP33" s="210"/>
      <c r="BQ33" s="207">
        <v>27</v>
      </c>
      <c r="BR33" s="208"/>
      <c r="BS33" s="1002" t="s">
        <v>549</v>
      </c>
      <c r="BT33" s="1003"/>
      <c r="BU33" s="1003"/>
      <c r="BV33" s="1003"/>
      <c r="BW33" s="1003"/>
      <c r="BX33" s="1003"/>
      <c r="BY33" s="1003"/>
      <c r="BZ33" s="1003"/>
      <c r="CA33" s="1003"/>
      <c r="CB33" s="1003"/>
      <c r="CC33" s="1003"/>
      <c r="CD33" s="1003"/>
      <c r="CE33" s="1003"/>
      <c r="CF33" s="1003"/>
      <c r="CG33" s="1004"/>
      <c r="CH33" s="977">
        <v>1</v>
      </c>
      <c r="CI33" s="978"/>
      <c r="CJ33" s="978"/>
      <c r="CK33" s="978"/>
      <c r="CL33" s="979"/>
      <c r="CM33" s="977">
        <v>18</v>
      </c>
      <c r="CN33" s="978"/>
      <c r="CO33" s="978"/>
      <c r="CP33" s="978"/>
      <c r="CQ33" s="979"/>
      <c r="CR33" s="977">
        <v>0</v>
      </c>
      <c r="CS33" s="978"/>
      <c r="CT33" s="978"/>
      <c r="CU33" s="978"/>
      <c r="CV33" s="979"/>
      <c r="CW33" s="977" t="s">
        <v>460</v>
      </c>
      <c r="CX33" s="978"/>
      <c r="CY33" s="978"/>
      <c r="CZ33" s="978"/>
      <c r="DA33" s="979"/>
      <c r="DB33" s="977" t="s">
        <v>460</v>
      </c>
      <c r="DC33" s="978"/>
      <c r="DD33" s="978"/>
      <c r="DE33" s="978"/>
      <c r="DF33" s="979"/>
      <c r="DG33" s="977" t="s">
        <v>460</v>
      </c>
      <c r="DH33" s="978"/>
      <c r="DI33" s="978"/>
      <c r="DJ33" s="978"/>
      <c r="DK33" s="979"/>
      <c r="DL33" s="977" t="s">
        <v>460</v>
      </c>
      <c r="DM33" s="978"/>
      <c r="DN33" s="978"/>
      <c r="DO33" s="978"/>
      <c r="DP33" s="979"/>
      <c r="DQ33" s="977" t="s">
        <v>460</v>
      </c>
      <c r="DR33" s="978"/>
      <c r="DS33" s="978"/>
      <c r="DT33" s="978"/>
      <c r="DU33" s="979"/>
      <c r="DV33" s="980"/>
      <c r="DW33" s="981"/>
      <c r="DX33" s="981"/>
      <c r="DY33" s="981"/>
      <c r="DZ33" s="982"/>
      <c r="EA33" s="191"/>
    </row>
    <row r="34" spans="1:131" s="192" customFormat="1" ht="26.25" customHeight="1">
      <c r="A34" s="211">
        <v>7</v>
      </c>
      <c r="B34" s="1031" t="s">
        <v>364</v>
      </c>
      <c r="C34" s="1032"/>
      <c r="D34" s="1032"/>
      <c r="E34" s="1032"/>
      <c r="F34" s="1032"/>
      <c r="G34" s="1032"/>
      <c r="H34" s="1032"/>
      <c r="I34" s="1032"/>
      <c r="J34" s="1032"/>
      <c r="K34" s="1032"/>
      <c r="L34" s="1032"/>
      <c r="M34" s="1032"/>
      <c r="N34" s="1032"/>
      <c r="O34" s="1032"/>
      <c r="P34" s="1033"/>
      <c r="Q34" s="1038">
        <v>126</v>
      </c>
      <c r="R34" s="1035"/>
      <c r="S34" s="1035"/>
      <c r="T34" s="1035"/>
      <c r="U34" s="1035"/>
      <c r="V34" s="1035">
        <v>125</v>
      </c>
      <c r="W34" s="1035"/>
      <c r="X34" s="1035"/>
      <c r="Y34" s="1035"/>
      <c r="Z34" s="1035"/>
      <c r="AA34" s="1035">
        <v>1</v>
      </c>
      <c r="AB34" s="1035"/>
      <c r="AC34" s="1035"/>
      <c r="AD34" s="1035"/>
      <c r="AE34" s="1039"/>
      <c r="AF34" s="1034" t="s">
        <v>365</v>
      </c>
      <c r="AG34" s="1035"/>
      <c r="AH34" s="1035"/>
      <c r="AI34" s="1035"/>
      <c r="AJ34" s="1036"/>
      <c r="AK34" s="968">
        <v>0</v>
      </c>
      <c r="AL34" s="959"/>
      <c r="AM34" s="959"/>
      <c r="AN34" s="959"/>
      <c r="AO34" s="959"/>
      <c r="AP34" s="959">
        <v>35</v>
      </c>
      <c r="AQ34" s="959"/>
      <c r="AR34" s="959"/>
      <c r="AS34" s="959"/>
      <c r="AT34" s="959"/>
      <c r="AU34" s="959" t="s">
        <v>460</v>
      </c>
      <c r="AV34" s="959"/>
      <c r="AW34" s="959"/>
      <c r="AX34" s="959"/>
      <c r="AY34" s="959"/>
      <c r="AZ34" s="1037" t="s">
        <v>460</v>
      </c>
      <c r="BA34" s="1037"/>
      <c r="BB34" s="1037"/>
      <c r="BC34" s="1037"/>
      <c r="BD34" s="1037"/>
      <c r="BE34" s="1029" t="s">
        <v>520</v>
      </c>
      <c r="BF34" s="1029"/>
      <c r="BG34" s="1029"/>
      <c r="BH34" s="1029"/>
      <c r="BI34" s="1030"/>
      <c r="BJ34" s="197"/>
      <c r="BK34" s="197"/>
      <c r="BL34" s="197"/>
      <c r="BM34" s="197"/>
      <c r="BN34" s="197"/>
      <c r="BO34" s="210"/>
      <c r="BP34" s="210"/>
      <c r="BQ34" s="207">
        <v>28</v>
      </c>
      <c r="BR34" s="208"/>
      <c r="BS34" s="1002" t="s">
        <v>550</v>
      </c>
      <c r="BT34" s="1003"/>
      <c r="BU34" s="1003"/>
      <c r="BV34" s="1003"/>
      <c r="BW34" s="1003"/>
      <c r="BX34" s="1003"/>
      <c r="BY34" s="1003"/>
      <c r="BZ34" s="1003"/>
      <c r="CA34" s="1003"/>
      <c r="CB34" s="1003"/>
      <c r="CC34" s="1003"/>
      <c r="CD34" s="1003"/>
      <c r="CE34" s="1003"/>
      <c r="CF34" s="1003"/>
      <c r="CG34" s="1004"/>
      <c r="CH34" s="977">
        <v>13</v>
      </c>
      <c r="CI34" s="978"/>
      <c r="CJ34" s="978"/>
      <c r="CK34" s="978"/>
      <c r="CL34" s="979"/>
      <c r="CM34" s="977">
        <v>1023</v>
      </c>
      <c r="CN34" s="978"/>
      <c r="CO34" s="978"/>
      <c r="CP34" s="978"/>
      <c r="CQ34" s="979"/>
      <c r="CR34" s="977">
        <v>1</v>
      </c>
      <c r="CS34" s="978"/>
      <c r="CT34" s="978"/>
      <c r="CU34" s="978"/>
      <c r="CV34" s="979"/>
      <c r="CW34" s="977">
        <v>128</v>
      </c>
      <c r="CX34" s="978"/>
      <c r="CY34" s="978"/>
      <c r="CZ34" s="978"/>
      <c r="DA34" s="979"/>
      <c r="DB34" s="977" t="s">
        <v>460</v>
      </c>
      <c r="DC34" s="978"/>
      <c r="DD34" s="978"/>
      <c r="DE34" s="978"/>
      <c r="DF34" s="979"/>
      <c r="DG34" s="977" t="s">
        <v>460</v>
      </c>
      <c r="DH34" s="978"/>
      <c r="DI34" s="978"/>
      <c r="DJ34" s="978"/>
      <c r="DK34" s="979"/>
      <c r="DL34" s="977" t="s">
        <v>460</v>
      </c>
      <c r="DM34" s="978"/>
      <c r="DN34" s="978"/>
      <c r="DO34" s="978"/>
      <c r="DP34" s="979"/>
      <c r="DQ34" s="977" t="s">
        <v>460</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t="s">
        <v>560</v>
      </c>
      <c r="BS35" s="1002" t="s">
        <v>551</v>
      </c>
      <c r="BT35" s="1003"/>
      <c r="BU35" s="1003"/>
      <c r="BV35" s="1003"/>
      <c r="BW35" s="1003"/>
      <c r="BX35" s="1003"/>
      <c r="BY35" s="1003"/>
      <c r="BZ35" s="1003"/>
      <c r="CA35" s="1003"/>
      <c r="CB35" s="1003"/>
      <c r="CC35" s="1003"/>
      <c r="CD35" s="1003"/>
      <c r="CE35" s="1003"/>
      <c r="CF35" s="1003"/>
      <c r="CG35" s="1004"/>
      <c r="CH35" s="977">
        <v>111</v>
      </c>
      <c r="CI35" s="978"/>
      <c r="CJ35" s="978"/>
      <c r="CK35" s="978"/>
      <c r="CL35" s="979"/>
      <c r="CM35" s="977">
        <v>2548</v>
      </c>
      <c r="CN35" s="978"/>
      <c r="CO35" s="978"/>
      <c r="CP35" s="978"/>
      <c r="CQ35" s="979"/>
      <c r="CR35" s="977">
        <v>3255</v>
      </c>
      <c r="CS35" s="978"/>
      <c r="CT35" s="978"/>
      <c r="CU35" s="978"/>
      <c r="CV35" s="979"/>
      <c r="CW35" s="977">
        <v>763</v>
      </c>
      <c r="CX35" s="978"/>
      <c r="CY35" s="978"/>
      <c r="CZ35" s="978"/>
      <c r="DA35" s="979"/>
      <c r="DB35" s="977" t="s">
        <v>460</v>
      </c>
      <c r="DC35" s="978"/>
      <c r="DD35" s="978"/>
      <c r="DE35" s="978"/>
      <c r="DF35" s="979"/>
      <c r="DG35" s="977" t="s">
        <v>460</v>
      </c>
      <c r="DH35" s="978"/>
      <c r="DI35" s="978"/>
      <c r="DJ35" s="978"/>
      <c r="DK35" s="979"/>
      <c r="DL35" s="977" t="s">
        <v>460</v>
      </c>
      <c r="DM35" s="978"/>
      <c r="DN35" s="978"/>
      <c r="DO35" s="978"/>
      <c r="DP35" s="979"/>
      <c r="DQ35" s="977" t="s">
        <v>460</v>
      </c>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552</v>
      </c>
      <c r="BT36" s="1003"/>
      <c r="BU36" s="1003"/>
      <c r="BV36" s="1003"/>
      <c r="BW36" s="1003"/>
      <c r="BX36" s="1003"/>
      <c r="BY36" s="1003"/>
      <c r="BZ36" s="1003"/>
      <c r="CA36" s="1003"/>
      <c r="CB36" s="1003"/>
      <c r="CC36" s="1003"/>
      <c r="CD36" s="1003"/>
      <c r="CE36" s="1003"/>
      <c r="CF36" s="1003"/>
      <c r="CG36" s="1004"/>
      <c r="CH36" s="977">
        <v>687</v>
      </c>
      <c r="CI36" s="978"/>
      <c r="CJ36" s="978"/>
      <c r="CK36" s="978"/>
      <c r="CL36" s="979"/>
      <c r="CM36" s="977">
        <v>3183</v>
      </c>
      <c r="CN36" s="978"/>
      <c r="CO36" s="978"/>
      <c r="CP36" s="978"/>
      <c r="CQ36" s="979"/>
      <c r="CR36" s="977">
        <v>19</v>
      </c>
      <c r="CS36" s="978"/>
      <c r="CT36" s="978"/>
      <c r="CU36" s="978"/>
      <c r="CV36" s="979"/>
      <c r="CW36" s="977" t="s">
        <v>460</v>
      </c>
      <c r="CX36" s="978"/>
      <c r="CY36" s="978"/>
      <c r="CZ36" s="978"/>
      <c r="DA36" s="979"/>
      <c r="DB36" s="977" t="s">
        <v>460</v>
      </c>
      <c r="DC36" s="978"/>
      <c r="DD36" s="978"/>
      <c r="DE36" s="978"/>
      <c r="DF36" s="979"/>
      <c r="DG36" s="977" t="s">
        <v>460</v>
      </c>
      <c r="DH36" s="978"/>
      <c r="DI36" s="978"/>
      <c r="DJ36" s="978"/>
      <c r="DK36" s="979"/>
      <c r="DL36" s="977" t="s">
        <v>460</v>
      </c>
      <c r="DM36" s="978"/>
      <c r="DN36" s="978"/>
      <c r="DO36" s="978"/>
      <c r="DP36" s="979"/>
      <c r="DQ36" s="977" t="s">
        <v>460</v>
      </c>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t="s">
        <v>560</v>
      </c>
      <c r="BS37" s="1002" t="s">
        <v>553</v>
      </c>
      <c r="BT37" s="1003"/>
      <c r="BU37" s="1003"/>
      <c r="BV37" s="1003"/>
      <c r="BW37" s="1003"/>
      <c r="BX37" s="1003"/>
      <c r="BY37" s="1003"/>
      <c r="BZ37" s="1003"/>
      <c r="CA37" s="1003"/>
      <c r="CB37" s="1003"/>
      <c r="CC37" s="1003"/>
      <c r="CD37" s="1003"/>
      <c r="CE37" s="1003"/>
      <c r="CF37" s="1003"/>
      <c r="CG37" s="1004"/>
      <c r="CH37" s="977">
        <v>207</v>
      </c>
      <c r="CI37" s="978"/>
      <c r="CJ37" s="978"/>
      <c r="CK37" s="978"/>
      <c r="CL37" s="979"/>
      <c r="CM37" s="977">
        <v>9099</v>
      </c>
      <c r="CN37" s="978"/>
      <c r="CO37" s="978"/>
      <c r="CP37" s="978"/>
      <c r="CQ37" s="979"/>
      <c r="CR37" s="977">
        <v>4168</v>
      </c>
      <c r="CS37" s="978"/>
      <c r="CT37" s="978"/>
      <c r="CU37" s="978"/>
      <c r="CV37" s="979"/>
      <c r="CW37" s="977">
        <v>520</v>
      </c>
      <c r="CX37" s="978"/>
      <c r="CY37" s="978"/>
      <c r="CZ37" s="978"/>
      <c r="DA37" s="979"/>
      <c r="DB37" s="977" t="s">
        <v>460</v>
      </c>
      <c r="DC37" s="978"/>
      <c r="DD37" s="978"/>
      <c r="DE37" s="978"/>
      <c r="DF37" s="979"/>
      <c r="DG37" s="977" t="s">
        <v>460</v>
      </c>
      <c r="DH37" s="978"/>
      <c r="DI37" s="978"/>
      <c r="DJ37" s="978"/>
      <c r="DK37" s="979"/>
      <c r="DL37" s="977" t="s">
        <v>460</v>
      </c>
      <c r="DM37" s="978"/>
      <c r="DN37" s="978"/>
      <c r="DO37" s="978"/>
      <c r="DP37" s="979"/>
      <c r="DQ37" s="977" t="s">
        <v>460</v>
      </c>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t="s">
        <v>554</v>
      </c>
      <c r="BT38" s="1003"/>
      <c r="BU38" s="1003"/>
      <c r="BV38" s="1003"/>
      <c r="BW38" s="1003"/>
      <c r="BX38" s="1003"/>
      <c r="BY38" s="1003"/>
      <c r="BZ38" s="1003"/>
      <c r="CA38" s="1003"/>
      <c r="CB38" s="1003"/>
      <c r="CC38" s="1003"/>
      <c r="CD38" s="1003"/>
      <c r="CE38" s="1003"/>
      <c r="CF38" s="1003"/>
      <c r="CG38" s="1004"/>
      <c r="CH38" s="977">
        <v>0</v>
      </c>
      <c r="CI38" s="978"/>
      <c r="CJ38" s="978"/>
      <c r="CK38" s="978"/>
      <c r="CL38" s="979"/>
      <c r="CM38" s="977">
        <v>10</v>
      </c>
      <c r="CN38" s="978"/>
      <c r="CO38" s="978"/>
      <c r="CP38" s="978"/>
      <c r="CQ38" s="979"/>
      <c r="CR38" s="977">
        <v>3</v>
      </c>
      <c r="CS38" s="978"/>
      <c r="CT38" s="978"/>
      <c r="CU38" s="978"/>
      <c r="CV38" s="979"/>
      <c r="CW38" s="977">
        <v>2</v>
      </c>
      <c r="CX38" s="978"/>
      <c r="CY38" s="978"/>
      <c r="CZ38" s="978"/>
      <c r="DA38" s="979"/>
      <c r="DB38" s="977" t="s">
        <v>460</v>
      </c>
      <c r="DC38" s="978"/>
      <c r="DD38" s="978"/>
      <c r="DE38" s="978"/>
      <c r="DF38" s="979"/>
      <c r="DG38" s="977" t="s">
        <v>460</v>
      </c>
      <c r="DH38" s="978"/>
      <c r="DI38" s="978"/>
      <c r="DJ38" s="978"/>
      <c r="DK38" s="979"/>
      <c r="DL38" s="977" t="s">
        <v>460</v>
      </c>
      <c r="DM38" s="978"/>
      <c r="DN38" s="978"/>
      <c r="DO38" s="978"/>
      <c r="DP38" s="979"/>
      <c r="DQ38" s="977" t="s">
        <v>460</v>
      </c>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t="s">
        <v>555</v>
      </c>
      <c r="BT39" s="1003"/>
      <c r="BU39" s="1003"/>
      <c r="BV39" s="1003"/>
      <c r="BW39" s="1003"/>
      <c r="BX39" s="1003"/>
      <c r="BY39" s="1003"/>
      <c r="BZ39" s="1003"/>
      <c r="CA39" s="1003"/>
      <c r="CB39" s="1003"/>
      <c r="CC39" s="1003"/>
      <c r="CD39" s="1003"/>
      <c r="CE39" s="1003"/>
      <c r="CF39" s="1003"/>
      <c r="CG39" s="1004"/>
      <c r="CH39" s="977">
        <v>81</v>
      </c>
      <c r="CI39" s="978"/>
      <c r="CJ39" s="978"/>
      <c r="CK39" s="978"/>
      <c r="CL39" s="979"/>
      <c r="CM39" s="977">
        <v>1165</v>
      </c>
      <c r="CN39" s="978"/>
      <c r="CO39" s="978"/>
      <c r="CP39" s="978"/>
      <c r="CQ39" s="979"/>
      <c r="CR39" s="977">
        <v>27</v>
      </c>
      <c r="CS39" s="978"/>
      <c r="CT39" s="978"/>
      <c r="CU39" s="978"/>
      <c r="CV39" s="979"/>
      <c r="CW39" s="977">
        <v>1</v>
      </c>
      <c r="CX39" s="978"/>
      <c r="CY39" s="978"/>
      <c r="CZ39" s="978"/>
      <c r="DA39" s="979"/>
      <c r="DB39" s="977">
        <v>305</v>
      </c>
      <c r="DC39" s="978"/>
      <c r="DD39" s="978"/>
      <c r="DE39" s="978"/>
      <c r="DF39" s="979"/>
      <c r="DG39" s="977" t="s">
        <v>460</v>
      </c>
      <c r="DH39" s="978"/>
      <c r="DI39" s="978"/>
      <c r="DJ39" s="978"/>
      <c r="DK39" s="979"/>
      <c r="DL39" s="977" t="s">
        <v>460</v>
      </c>
      <c r="DM39" s="978"/>
      <c r="DN39" s="978"/>
      <c r="DO39" s="978"/>
      <c r="DP39" s="979"/>
      <c r="DQ39" s="977" t="s">
        <v>460</v>
      </c>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t="s">
        <v>556</v>
      </c>
      <c r="BT40" s="1003"/>
      <c r="BU40" s="1003"/>
      <c r="BV40" s="1003"/>
      <c r="BW40" s="1003"/>
      <c r="BX40" s="1003"/>
      <c r="BY40" s="1003"/>
      <c r="BZ40" s="1003"/>
      <c r="CA40" s="1003"/>
      <c r="CB40" s="1003"/>
      <c r="CC40" s="1003"/>
      <c r="CD40" s="1003"/>
      <c r="CE40" s="1003"/>
      <c r="CF40" s="1003"/>
      <c r="CG40" s="1004"/>
      <c r="CH40" s="977">
        <v>0</v>
      </c>
      <c r="CI40" s="978"/>
      <c r="CJ40" s="978"/>
      <c r="CK40" s="978"/>
      <c r="CL40" s="979"/>
      <c r="CM40" s="977">
        <v>243</v>
      </c>
      <c r="CN40" s="978"/>
      <c r="CO40" s="978"/>
      <c r="CP40" s="978"/>
      <c r="CQ40" s="979"/>
      <c r="CR40" s="977">
        <v>40</v>
      </c>
      <c r="CS40" s="978"/>
      <c r="CT40" s="978"/>
      <c r="CU40" s="978"/>
      <c r="CV40" s="979"/>
      <c r="CW40" s="977">
        <v>90</v>
      </c>
      <c r="CX40" s="978"/>
      <c r="CY40" s="978"/>
      <c r="CZ40" s="978"/>
      <c r="DA40" s="979"/>
      <c r="DB40" s="977" t="s">
        <v>460</v>
      </c>
      <c r="DC40" s="978"/>
      <c r="DD40" s="978"/>
      <c r="DE40" s="978"/>
      <c r="DF40" s="979"/>
      <c r="DG40" s="977" t="s">
        <v>460</v>
      </c>
      <c r="DH40" s="978"/>
      <c r="DI40" s="978"/>
      <c r="DJ40" s="978"/>
      <c r="DK40" s="979"/>
      <c r="DL40" s="977" t="s">
        <v>460</v>
      </c>
      <c r="DM40" s="978"/>
      <c r="DN40" s="978"/>
      <c r="DO40" s="978"/>
      <c r="DP40" s="979"/>
      <c r="DQ40" s="977" t="s">
        <v>460</v>
      </c>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t="s">
        <v>557</v>
      </c>
      <c r="BT41" s="1003"/>
      <c r="BU41" s="1003"/>
      <c r="BV41" s="1003"/>
      <c r="BW41" s="1003"/>
      <c r="BX41" s="1003"/>
      <c r="BY41" s="1003"/>
      <c r="BZ41" s="1003"/>
      <c r="CA41" s="1003"/>
      <c r="CB41" s="1003"/>
      <c r="CC41" s="1003"/>
      <c r="CD41" s="1003"/>
      <c r="CE41" s="1003"/>
      <c r="CF41" s="1003"/>
      <c r="CG41" s="1004"/>
      <c r="CH41" s="977">
        <v>-1</v>
      </c>
      <c r="CI41" s="978"/>
      <c r="CJ41" s="978"/>
      <c r="CK41" s="978"/>
      <c r="CL41" s="979"/>
      <c r="CM41" s="977">
        <v>15</v>
      </c>
      <c r="CN41" s="978"/>
      <c r="CO41" s="978"/>
      <c r="CP41" s="978"/>
      <c r="CQ41" s="979"/>
      <c r="CR41" s="977">
        <v>0</v>
      </c>
      <c r="CS41" s="978"/>
      <c r="CT41" s="978"/>
      <c r="CU41" s="978"/>
      <c r="CV41" s="979"/>
      <c r="CW41" s="977">
        <v>11</v>
      </c>
      <c r="CX41" s="978"/>
      <c r="CY41" s="978"/>
      <c r="CZ41" s="978"/>
      <c r="DA41" s="979"/>
      <c r="DB41" s="977" t="s">
        <v>460</v>
      </c>
      <c r="DC41" s="978"/>
      <c r="DD41" s="978"/>
      <c r="DE41" s="978"/>
      <c r="DF41" s="979"/>
      <c r="DG41" s="977" t="s">
        <v>460</v>
      </c>
      <c r="DH41" s="978"/>
      <c r="DI41" s="978"/>
      <c r="DJ41" s="978"/>
      <c r="DK41" s="979"/>
      <c r="DL41" s="977" t="s">
        <v>460</v>
      </c>
      <c r="DM41" s="978"/>
      <c r="DN41" s="978"/>
      <c r="DO41" s="978"/>
      <c r="DP41" s="979"/>
      <c r="DQ41" s="977" t="s">
        <v>460</v>
      </c>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t="s">
        <v>558</v>
      </c>
      <c r="BT42" s="1003"/>
      <c r="BU42" s="1003"/>
      <c r="BV42" s="1003"/>
      <c r="BW42" s="1003"/>
      <c r="BX42" s="1003"/>
      <c r="BY42" s="1003"/>
      <c r="BZ42" s="1003"/>
      <c r="CA42" s="1003"/>
      <c r="CB42" s="1003"/>
      <c r="CC42" s="1003"/>
      <c r="CD42" s="1003"/>
      <c r="CE42" s="1003"/>
      <c r="CF42" s="1003"/>
      <c r="CG42" s="1004"/>
      <c r="CH42" s="977">
        <v>-52</v>
      </c>
      <c r="CI42" s="978"/>
      <c r="CJ42" s="978"/>
      <c r="CK42" s="978"/>
      <c r="CL42" s="979"/>
      <c r="CM42" s="977">
        <v>1</v>
      </c>
      <c r="CN42" s="978"/>
      <c r="CO42" s="978"/>
      <c r="CP42" s="978"/>
      <c r="CQ42" s="979"/>
      <c r="CR42" s="977">
        <v>30</v>
      </c>
      <c r="CS42" s="978"/>
      <c r="CT42" s="978"/>
      <c r="CU42" s="978"/>
      <c r="CV42" s="979"/>
      <c r="CW42" s="977">
        <v>14</v>
      </c>
      <c r="CX42" s="978"/>
      <c r="CY42" s="978"/>
      <c r="CZ42" s="978"/>
      <c r="DA42" s="979"/>
      <c r="DB42" s="977" t="s">
        <v>460</v>
      </c>
      <c r="DC42" s="978"/>
      <c r="DD42" s="978"/>
      <c r="DE42" s="978"/>
      <c r="DF42" s="979"/>
      <c r="DG42" s="977" t="s">
        <v>460</v>
      </c>
      <c r="DH42" s="978"/>
      <c r="DI42" s="978"/>
      <c r="DJ42" s="978"/>
      <c r="DK42" s="979"/>
      <c r="DL42" s="977" t="s">
        <v>460</v>
      </c>
      <c r="DM42" s="978"/>
      <c r="DN42" s="978"/>
      <c r="DO42" s="978"/>
      <c r="DP42" s="979"/>
      <c r="DQ42" s="977" t="s">
        <v>460</v>
      </c>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t="s">
        <v>559</v>
      </c>
      <c r="BT43" s="1003"/>
      <c r="BU43" s="1003"/>
      <c r="BV43" s="1003"/>
      <c r="BW43" s="1003"/>
      <c r="BX43" s="1003"/>
      <c r="BY43" s="1003"/>
      <c r="BZ43" s="1003"/>
      <c r="CA43" s="1003"/>
      <c r="CB43" s="1003"/>
      <c r="CC43" s="1003"/>
      <c r="CD43" s="1003"/>
      <c r="CE43" s="1003"/>
      <c r="CF43" s="1003"/>
      <c r="CG43" s="1004"/>
      <c r="CH43" s="977">
        <v>0</v>
      </c>
      <c r="CI43" s="978"/>
      <c r="CJ43" s="978"/>
      <c r="CK43" s="978"/>
      <c r="CL43" s="979"/>
      <c r="CM43" s="977">
        <v>46</v>
      </c>
      <c r="CN43" s="978"/>
      <c r="CO43" s="978"/>
      <c r="CP43" s="978"/>
      <c r="CQ43" s="979"/>
      <c r="CR43" s="977">
        <v>12</v>
      </c>
      <c r="CS43" s="978"/>
      <c r="CT43" s="978"/>
      <c r="CU43" s="978"/>
      <c r="CV43" s="979"/>
      <c r="CW43" s="977">
        <v>1</v>
      </c>
      <c r="CX43" s="978"/>
      <c r="CY43" s="978"/>
      <c r="CZ43" s="978"/>
      <c r="DA43" s="979"/>
      <c r="DB43" s="977" t="s">
        <v>460</v>
      </c>
      <c r="DC43" s="978"/>
      <c r="DD43" s="978"/>
      <c r="DE43" s="978"/>
      <c r="DF43" s="979"/>
      <c r="DG43" s="977" t="s">
        <v>460</v>
      </c>
      <c r="DH43" s="978"/>
      <c r="DI43" s="978"/>
      <c r="DJ43" s="978"/>
      <c r="DK43" s="979"/>
      <c r="DL43" s="977" t="s">
        <v>460</v>
      </c>
      <c r="DM43" s="978"/>
      <c r="DN43" s="978"/>
      <c r="DO43" s="978"/>
      <c r="DP43" s="979"/>
      <c r="DQ43" s="977" t="s">
        <v>460</v>
      </c>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366</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346</v>
      </c>
      <c r="B63" s="932" t="s">
        <v>367</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16398</v>
      </c>
      <c r="AG63" s="947"/>
      <c r="AH63" s="947"/>
      <c r="AI63" s="947"/>
      <c r="AJ63" s="1017"/>
      <c r="AK63" s="1018"/>
      <c r="AL63" s="951"/>
      <c r="AM63" s="951"/>
      <c r="AN63" s="951"/>
      <c r="AO63" s="951"/>
      <c r="AP63" s="947">
        <v>24139</v>
      </c>
      <c r="AQ63" s="947"/>
      <c r="AR63" s="947"/>
      <c r="AS63" s="947"/>
      <c r="AT63" s="947"/>
      <c r="AU63" s="947">
        <v>6730</v>
      </c>
      <c r="AV63" s="947"/>
      <c r="AW63" s="947"/>
      <c r="AX63" s="947"/>
      <c r="AY63" s="947"/>
      <c r="AZ63" s="1012"/>
      <c r="BA63" s="1012"/>
      <c r="BB63" s="1012"/>
      <c r="BC63" s="1012"/>
      <c r="BD63" s="1012"/>
      <c r="BE63" s="948"/>
      <c r="BF63" s="948"/>
      <c r="BG63" s="948"/>
      <c r="BH63" s="948"/>
      <c r="BI63" s="949"/>
      <c r="BJ63" s="1013" t="s">
        <v>102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369</v>
      </c>
      <c r="B66" s="984"/>
      <c r="C66" s="984"/>
      <c r="D66" s="984"/>
      <c r="E66" s="984"/>
      <c r="F66" s="984"/>
      <c r="G66" s="984"/>
      <c r="H66" s="984"/>
      <c r="I66" s="984"/>
      <c r="J66" s="984"/>
      <c r="K66" s="984"/>
      <c r="L66" s="984"/>
      <c r="M66" s="984"/>
      <c r="N66" s="984"/>
      <c r="O66" s="984"/>
      <c r="P66" s="985"/>
      <c r="Q66" s="989" t="s">
        <v>350</v>
      </c>
      <c r="R66" s="990"/>
      <c r="S66" s="990"/>
      <c r="T66" s="990"/>
      <c r="U66" s="991"/>
      <c r="V66" s="989" t="s">
        <v>351</v>
      </c>
      <c r="W66" s="990"/>
      <c r="X66" s="990"/>
      <c r="Y66" s="990"/>
      <c r="Z66" s="991"/>
      <c r="AA66" s="989" t="s">
        <v>352</v>
      </c>
      <c r="AB66" s="990"/>
      <c r="AC66" s="990"/>
      <c r="AD66" s="990"/>
      <c r="AE66" s="991"/>
      <c r="AF66" s="995" t="s">
        <v>353</v>
      </c>
      <c r="AG66" s="996"/>
      <c r="AH66" s="996"/>
      <c r="AI66" s="996"/>
      <c r="AJ66" s="997"/>
      <c r="AK66" s="989" t="s">
        <v>354</v>
      </c>
      <c r="AL66" s="984"/>
      <c r="AM66" s="984"/>
      <c r="AN66" s="984"/>
      <c r="AO66" s="985"/>
      <c r="AP66" s="989" t="s">
        <v>355</v>
      </c>
      <c r="AQ66" s="990"/>
      <c r="AR66" s="990"/>
      <c r="AS66" s="990"/>
      <c r="AT66" s="991"/>
      <c r="AU66" s="989" t="s">
        <v>370</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521</v>
      </c>
      <c r="C68" s="974"/>
      <c r="D68" s="974"/>
      <c r="E68" s="974"/>
      <c r="F68" s="974"/>
      <c r="G68" s="974"/>
      <c r="H68" s="974"/>
      <c r="I68" s="974"/>
      <c r="J68" s="974"/>
      <c r="K68" s="974"/>
      <c r="L68" s="974"/>
      <c r="M68" s="974"/>
      <c r="N68" s="974"/>
      <c r="O68" s="974"/>
      <c r="P68" s="975"/>
      <c r="Q68" s="976">
        <v>3415</v>
      </c>
      <c r="R68" s="970"/>
      <c r="S68" s="970"/>
      <c r="T68" s="970"/>
      <c r="U68" s="970"/>
      <c r="V68" s="970">
        <v>3293</v>
      </c>
      <c r="W68" s="970"/>
      <c r="X68" s="970"/>
      <c r="Y68" s="970"/>
      <c r="Z68" s="970"/>
      <c r="AA68" s="970">
        <v>122</v>
      </c>
      <c r="AB68" s="970"/>
      <c r="AC68" s="970"/>
      <c r="AD68" s="970"/>
      <c r="AE68" s="970"/>
      <c r="AF68" s="970">
        <v>122</v>
      </c>
      <c r="AG68" s="970"/>
      <c r="AH68" s="970"/>
      <c r="AI68" s="970"/>
      <c r="AJ68" s="970"/>
      <c r="AK68" s="970">
        <v>0</v>
      </c>
      <c r="AL68" s="970"/>
      <c r="AM68" s="970"/>
      <c r="AN68" s="970"/>
      <c r="AO68" s="970"/>
      <c r="AP68" s="970">
        <v>9439</v>
      </c>
      <c r="AQ68" s="970"/>
      <c r="AR68" s="970"/>
      <c r="AS68" s="970"/>
      <c r="AT68" s="970"/>
      <c r="AU68" s="970">
        <v>7188</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t="s">
        <v>522</v>
      </c>
      <c r="C69" s="963"/>
      <c r="D69" s="963"/>
      <c r="E69" s="963"/>
      <c r="F69" s="963"/>
      <c r="G69" s="963"/>
      <c r="H69" s="963"/>
      <c r="I69" s="963"/>
      <c r="J69" s="963"/>
      <c r="K69" s="963"/>
      <c r="L69" s="963"/>
      <c r="M69" s="963"/>
      <c r="N69" s="963"/>
      <c r="O69" s="963"/>
      <c r="P69" s="964"/>
      <c r="Q69" s="965">
        <v>1018</v>
      </c>
      <c r="R69" s="959"/>
      <c r="S69" s="959"/>
      <c r="T69" s="959"/>
      <c r="U69" s="959"/>
      <c r="V69" s="959">
        <v>1001</v>
      </c>
      <c r="W69" s="959"/>
      <c r="X69" s="959"/>
      <c r="Y69" s="959"/>
      <c r="Z69" s="959"/>
      <c r="AA69" s="959">
        <v>17</v>
      </c>
      <c r="AB69" s="959"/>
      <c r="AC69" s="959"/>
      <c r="AD69" s="959"/>
      <c r="AE69" s="959"/>
      <c r="AF69" s="959">
        <v>17</v>
      </c>
      <c r="AG69" s="959"/>
      <c r="AH69" s="959"/>
      <c r="AI69" s="959"/>
      <c r="AJ69" s="959"/>
      <c r="AK69" s="959">
        <v>305</v>
      </c>
      <c r="AL69" s="959"/>
      <c r="AM69" s="959"/>
      <c r="AN69" s="959"/>
      <c r="AO69" s="959"/>
      <c r="AP69" s="959">
        <v>5585</v>
      </c>
      <c r="AQ69" s="959"/>
      <c r="AR69" s="959"/>
      <c r="AS69" s="959"/>
      <c r="AT69" s="959"/>
      <c r="AU69" s="959">
        <v>5582</v>
      </c>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346</v>
      </c>
      <c r="B88" s="932" t="s">
        <v>371</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139</v>
      </c>
      <c r="AG88" s="947"/>
      <c r="AH88" s="947"/>
      <c r="AI88" s="947"/>
      <c r="AJ88" s="947"/>
      <c r="AK88" s="951"/>
      <c r="AL88" s="951"/>
      <c r="AM88" s="951"/>
      <c r="AN88" s="951"/>
      <c r="AO88" s="951"/>
      <c r="AP88" s="947">
        <v>15024</v>
      </c>
      <c r="AQ88" s="947"/>
      <c r="AR88" s="947"/>
      <c r="AS88" s="947"/>
      <c r="AT88" s="947"/>
      <c r="AU88" s="947">
        <v>12770</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932" t="s">
        <v>372</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12766</v>
      </c>
      <c r="CS102" s="939"/>
      <c r="CT102" s="939"/>
      <c r="CU102" s="939"/>
      <c r="CV102" s="940"/>
      <c r="CW102" s="938">
        <v>2693</v>
      </c>
      <c r="CX102" s="939"/>
      <c r="CY102" s="939"/>
      <c r="CZ102" s="939"/>
      <c r="DA102" s="940"/>
      <c r="DB102" s="938">
        <v>36477</v>
      </c>
      <c r="DC102" s="939"/>
      <c r="DD102" s="939"/>
      <c r="DE102" s="939"/>
      <c r="DF102" s="940"/>
      <c r="DG102" s="938">
        <v>0</v>
      </c>
      <c r="DH102" s="939"/>
      <c r="DI102" s="939"/>
      <c r="DJ102" s="939"/>
      <c r="DK102" s="940"/>
      <c r="DL102" s="938">
        <v>6110</v>
      </c>
      <c r="DM102" s="939"/>
      <c r="DN102" s="939"/>
      <c r="DO102" s="939"/>
      <c r="DP102" s="940"/>
      <c r="DQ102" s="938">
        <v>5495</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375</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376</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380</v>
      </c>
      <c r="AB109" s="882"/>
      <c r="AC109" s="882"/>
      <c r="AD109" s="882"/>
      <c r="AE109" s="883"/>
      <c r="AF109" s="884" t="s">
        <v>277</v>
      </c>
      <c r="AG109" s="882"/>
      <c r="AH109" s="882"/>
      <c r="AI109" s="882"/>
      <c r="AJ109" s="883"/>
      <c r="AK109" s="884" t="s">
        <v>276</v>
      </c>
      <c r="AL109" s="882"/>
      <c r="AM109" s="882"/>
      <c r="AN109" s="882"/>
      <c r="AO109" s="883"/>
      <c r="AP109" s="884" t="s">
        <v>381</v>
      </c>
      <c r="AQ109" s="882"/>
      <c r="AR109" s="882"/>
      <c r="AS109" s="882"/>
      <c r="AT109" s="913"/>
      <c r="AU109" s="881" t="s">
        <v>379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380</v>
      </c>
      <c r="BR109" s="882"/>
      <c r="BS109" s="882"/>
      <c r="BT109" s="882"/>
      <c r="BU109" s="883"/>
      <c r="BV109" s="884" t="s">
        <v>277</v>
      </c>
      <c r="BW109" s="882"/>
      <c r="BX109" s="882"/>
      <c r="BY109" s="882"/>
      <c r="BZ109" s="883"/>
      <c r="CA109" s="884" t="s">
        <v>276</v>
      </c>
      <c r="CB109" s="882"/>
      <c r="CC109" s="882"/>
      <c r="CD109" s="882"/>
      <c r="CE109" s="883"/>
      <c r="CF109" s="920" t="s">
        <v>381</v>
      </c>
      <c r="CG109" s="920"/>
      <c r="CH109" s="920"/>
      <c r="CI109" s="920"/>
      <c r="CJ109" s="920"/>
      <c r="CK109" s="884" t="s">
        <v>382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380</v>
      </c>
      <c r="DH109" s="882"/>
      <c r="DI109" s="882"/>
      <c r="DJ109" s="882"/>
      <c r="DK109" s="883"/>
      <c r="DL109" s="884" t="s">
        <v>277</v>
      </c>
      <c r="DM109" s="882"/>
      <c r="DN109" s="882"/>
      <c r="DO109" s="882"/>
      <c r="DP109" s="883"/>
      <c r="DQ109" s="884" t="s">
        <v>276</v>
      </c>
      <c r="DR109" s="882"/>
      <c r="DS109" s="882"/>
      <c r="DT109" s="882"/>
      <c r="DU109" s="883"/>
      <c r="DV109" s="884" t="s">
        <v>381</v>
      </c>
      <c r="DW109" s="882"/>
      <c r="DX109" s="882"/>
      <c r="DY109" s="882"/>
      <c r="DZ109" s="913"/>
    </row>
    <row r="110" spans="1:131" s="191" customFormat="1" ht="26.25" customHeight="1">
      <c r="A110" s="782" t="s">
        <v>383</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61319457</v>
      </c>
      <c r="AB110" s="875"/>
      <c r="AC110" s="875"/>
      <c r="AD110" s="875"/>
      <c r="AE110" s="876"/>
      <c r="AF110" s="877">
        <v>61929552</v>
      </c>
      <c r="AG110" s="875"/>
      <c r="AH110" s="875"/>
      <c r="AI110" s="875"/>
      <c r="AJ110" s="876"/>
      <c r="AK110" s="877">
        <v>62903526</v>
      </c>
      <c r="AL110" s="875"/>
      <c r="AM110" s="875"/>
      <c r="AN110" s="875"/>
      <c r="AO110" s="876"/>
      <c r="AP110" s="878">
        <v>36.200000000000003</v>
      </c>
      <c r="AQ110" s="879"/>
      <c r="AR110" s="879"/>
      <c r="AS110" s="879"/>
      <c r="AT110" s="880"/>
      <c r="AU110" s="914" t="s">
        <v>59</v>
      </c>
      <c r="AV110" s="915"/>
      <c r="AW110" s="915"/>
      <c r="AX110" s="915"/>
      <c r="AY110" s="915"/>
      <c r="AZ110" s="837" t="s">
        <v>384</v>
      </c>
      <c r="BA110" s="783"/>
      <c r="BB110" s="783"/>
      <c r="BC110" s="783"/>
      <c r="BD110" s="783"/>
      <c r="BE110" s="783"/>
      <c r="BF110" s="783"/>
      <c r="BG110" s="783"/>
      <c r="BH110" s="783"/>
      <c r="BI110" s="783"/>
      <c r="BJ110" s="783"/>
      <c r="BK110" s="783"/>
      <c r="BL110" s="783"/>
      <c r="BM110" s="783"/>
      <c r="BN110" s="783"/>
      <c r="BO110" s="783"/>
      <c r="BP110" s="784"/>
      <c r="BQ110" s="838">
        <v>671570125</v>
      </c>
      <c r="BR110" s="820"/>
      <c r="BS110" s="820"/>
      <c r="BT110" s="820"/>
      <c r="BU110" s="820"/>
      <c r="BV110" s="820">
        <v>660836748</v>
      </c>
      <c r="BW110" s="820"/>
      <c r="BX110" s="820"/>
      <c r="BY110" s="820"/>
      <c r="BZ110" s="820"/>
      <c r="CA110" s="820">
        <v>652276733</v>
      </c>
      <c r="CB110" s="820"/>
      <c r="CC110" s="820"/>
      <c r="CD110" s="820"/>
      <c r="CE110" s="820"/>
      <c r="CF110" s="847">
        <v>374.9</v>
      </c>
      <c r="CG110" s="848"/>
      <c r="CH110" s="848"/>
      <c r="CI110" s="848"/>
      <c r="CJ110" s="848"/>
      <c r="CK110" s="910" t="s">
        <v>385</v>
      </c>
      <c r="CL110" s="794"/>
      <c r="CM110" s="871" t="s">
        <v>386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102</v>
      </c>
      <c r="DH110" s="820"/>
      <c r="DI110" s="820"/>
      <c r="DJ110" s="820"/>
      <c r="DK110" s="820"/>
      <c r="DL110" s="820" t="s">
        <v>102</v>
      </c>
      <c r="DM110" s="820"/>
      <c r="DN110" s="820"/>
      <c r="DO110" s="820"/>
      <c r="DP110" s="820"/>
      <c r="DQ110" s="820" t="s">
        <v>102</v>
      </c>
      <c r="DR110" s="820"/>
      <c r="DS110" s="820"/>
      <c r="DT110" s="820"/>
      <c r="DU110" s="820"/>
      <c r="DV110" s="821" t="s">
        <v>102</v>
      </c>
      <c r="DW110" s="821"/>
      <c r="DX110" s="821"/>
      <c r="DY110" s="821"/>
      <c r="DZ110" s="822"/>
    </row>
    <row r="111" spans="1:131" s="191" customFormat="1" ht="26.25" customHeight="1">
      <c r="A111" s="749" t="s">
        <v>387</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102</v>
      </c>
      <c r="AB111" s="904"/>
      <c r="AC111" s="904"/>
      <c r="AD111" s="904"/>
      <c r="AE111" s="905"/>
      <c r="AF111" s="906" t="s">
        <v>102</v>
      </c>
      <c r="AG111" s="904"/>
      <c r="AH111" s="904"/>
      <c r="AI111" s="904"/>
      <c r="AJ111" s="905"/>
      <c r="AK111" s="906" t="s">
        <v>102</v>
      </c>
      <c r="AL111" s="904"/>
      <c r="AM111" s="904"/>
      <c r="AN111" s="904"/>
      <c r="AO111" s="905"/>
      <c r="AP111" s="907" t="s">
        <v>102</v>
      </c>
      <c r="AQ111" s="908"/>
      <c r="AR111" s="908"/>
      <c r="AS111" s="908"/>
      <c r="AT111" s="909"/>
      <c r="AU111" s="916"/>
      <c r="AV111" s="917"/>
      <c r="AW111" s="917"/>
      <c r="AX111" s="917"/>
      <c r="AY111" s="917"/>
      <c r="AZ111" s="790" t="s">
        <v>388</v>
      </c>
      <c r="BA111" s="725"/>
      <c r="BB111" s="725"/>
      <c r="BC111" s="725"/>
      <c r="BD111" s="725"/>
      <c r="BE111" s="725"/>
      <c r="BF111" s="725"/>
      <c r="BG111" s="725"/>
      <c r="BH111" s="725"/>
      <c r="BI111" s="725"/>
      <c r="BJ111" s="725"/>
      <c r="BK111" s="725"/>
      <c r="BL111" s="725"/>
      <c r="BM111" s="725"/>
      <c r="BN111" s="725"/>
      <c r="BO111" s="725"/>
      <c r="BP111" s="726"/>
      <c r="BQ111" s="791">
        <v>1365399</v>
      </c>
      <c r="BR111" s="792"/>
      <c r="BS111" s="792"/>
      <c r="BT111" s="792"/>
      <c r="BU111" s="792"/>
      <c r="BV111" s="792">
        <v>986044</v>
      </c>
      <c r="BW111" s="792"/>
      <c r="BX111" s="792"/>
      <c r="BY111" s="792"/>
      <c r="BZ111" s="792"/>
      <c r="CA111" s="792">
        <v>718048</v>
      </c>
      <c r="CB111" s="792"/>
      <c r="CC111" s="792"/>
      <c r="CD111" s="792"/>
      <c r="CE111" s="792"/>
      <c r="CF111" s="856">
        <v>0.4</v>
      </c>
      <c r="CG111" s="857"/>
      <c r="CH111" s="857"/>
      <c r="CI111" s="857"/>
      <c r="CJ111" s="857"/>
      <c r="CK111" s="911"/>
      <c r="CL111" s="796"/>
      <c r="CM111" s="799" t="s">
        <v>389</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102</v>
      </c>
      <c r="DH111" s="792"/>
      <c r="DI111" s="792"/>
      <c r="DJ111" s="792"/>
      <c r="DK111" s="792"/>
      <c r="DL111" s="792" t="s">
        <v>102</v>
      </c>
      <c r="DM111" s="792"/>
      <c r="DN111" s="792"/>
      <c r="DO111" s="792"/>
      <c r="DP111" s="792"/>
      <c r="DQ111" s="792" t="s">
        <v>102</v>
      </c>
      <c r="DR111" s="792"/>
      <c r="DS111" s="792"/>
      <c r="DT111" s="792"/>
      <c r="DU111" s="792"/>
      <c r="DV111" s="769" t="s">
        <v>102</v>
      </c>
      <c r="DW111" s="769"/>
      <c r="DX111" s="769"/>
      <c r="DY111" s="769"/>
      <c r="DZ111" s="770"/>
    </row>
    <row r="112" spans="1:131" s="191" customFormat="1" ht="26.25" customHeight="1">
      <c r="A112" s="896" t="s">
        <v>390</v>
      </c>
      <c r="B112" s="897"/>
      <c r="C112" s="725" t="s">
        <v>391</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515171</v>
      </c>
      <c r="AB112" s="755"/>
      <c r="AC112" s="755"/>
      <c r="AD112" s="755"/>
      <c r="AE112" s="756"/>
      <c r="AF112" s="757">
        <v>470105</v>
      </c>
      <c r="AG112" s="755"/>
      <c r="AH112" s="755"/>
      <c r="AI112" s="755"/>
      <c r="AJ112" s="756"/>
      <c r="AK112" s="757">
        <v>426671</v>
      </c>
      <c r="AL112" s="755"/>
      <c r="AM112" s="755"/>
      <c r="AN112" s="755"/>
      <c r="AO112" s="756"/>
      <c r="AP112" s="802">
        <v>0.2</v>
      </c>
      <c r="AQ112" s="803"/>
      <c r="AR112" s="803"/>
      <c r="AS112" s="803"/>
      <c r="AT112" s="804"/>
      <c r="AU112" s="916"/>
      <c r="AV112" s="917"/>
      <c r="AW112" s="917"/>
      <c r="AX112" s="917"/>
      <c r="AY112" s="917"/>
      <c r="AZ112" s="790" t="s">
        <v>392</v>
      </c>
      <c r="BA112" s="725"/>
      <c r="BB112" s="725"/>
      <c r="BC112" s="725"/>
      <c r="BD112" s="725"/>
      <c r="BE112" s="725"/>
      <c r="BF112" s="725"/>
      <c r="BG112" s="725"/>
      <c r="BH112" s="725"/>
      <c r="BI112" s="725"/>
      <c r="BJ112" s="725"/>
      <c r="BK112" s="725"/>
      <c r="BL112" s="725"/>
      <c r="BM112" s="725"/>
      <c r="BN112" s="725"/>
      <c r="BO112" s="725"/>
      <c r="BP112" s="726"/>
      <c r="BQ112" s="791">
        <v>6840499</v>
      </c>
      <c r="BR112" s="792"/>
      <c r="BS112" s="792"/>
      <c r="BT112" s="792"/>
      <c r="BU112" s="792"/>
      <c r="BV112" s="792">
        <v>6427387</v>
      </c>
      <c r="BW112" s="792"/>
      <c r="BX112" s="792"/>
      <c r="BY112" s="792"/>
      <c r="BZ112" s="792"/>
      <c r="CA112" s="792">
        <v>6729826</v>
      </c>
      <c r="CB112" s="792"/>
      <c r="CC112" s="792"/>
      <c r="CD112" s="792"/>
      <c r="CE112" s="792"/>
      <c r="CF112" s="856">
        <v>3.9</v>
      </c>
      <c r="CG112" s="857"/>
      <c r="CH112" s="857"/>
      <c r="CI112" s="857"/>
      <c r="CJ112" s="857"/>
      <c r="CK112" s="911"/>
      <c r="CL112" s="796"/>
      <c r="CM112" s="799" t="s">
        <v>393</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693016</v>
      </c>
      <c r="DH112" s="792"/>
      <c r="DI112" s="792"/>
      <c r="DJ112" s="792"/>
      <c r="DK112" s="792"/>
      <c r="DL112" s="792">
        <v>421373</v>
      </c>
      <c r="DM112" s="792"/>
      <c r="DN112" s="792"/>
      <c r="DO112" s="792"/>
      <c r="DP112" s="792"/>
      <c r="DQ112" s="792">
        <v>241018</v>
      </c>
      <c r="DR112" s="792"/>
      <c r="DS112" s="792"/>
      <c r="DT112" s="792"/>
      <c r="DU112" s="792"/>
      <c r="DV112" s="769">
        <v>0.1</v>
      </c>
      <c r="DW112" s="769"/>
      <c r="DX112" s="769"/>
      <c r="DY112" s="769"/>
      <c r="DZ112" s="770"/>
    </row>
    <row r="113" spans="1:130" s="191" customFormat="1" ht="26.25" customHeight="1">
      <c r="A113" s="898"/>
      <c r="B113" s="899"/>
      <c r="C113" s="725" t="s">
        <v>394</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1013101</v>
      </c>
      <c r="AB113" s="755"/>
      <c r="AC113" s="755"/>
      <c r="AD113" s="755"/>
      <c r="AE113" s="756"/>
      <c r="AF113" s="757">
        <v>964532</v>
      </c>
      <c r="AG113" s="755"/>
      <c r="AH113" s="755"/>
      <c r="AI113" s="755"/>
      <c r="AJ113" s="756"/>
      <c r="AK113" s="757">
        <v>973657</v>
      </c>
      <c r="AL113" s="755"/>
      <c r="AM113" s="755"/>
      <c r="AN113" s="755"/>
      <c r="AO113" s="756"/>
      <c r="AP113" s="802">
        <v>0.6</v>
      </c>
      <c r="AQ113" s="803"/>
      <c r="AR113" s="803"/>
      <c r="AS113" s="803"/>
      <c r="AT113" s="804"/>
      <c r="AU113" s="916"/>
      <c r="AV113" s="917"/>
      <c r="AW113" s="917"/>
      <c r="AX113" s="917"/>
      <c r="AY113" s="917"/>
      <c r="AZ113" s="790" t="s">
        <v>395</v>
      </c>
      <c r="BA113" s="725"/>
      <c r="BB113" s="725"/>
      <c r="BC113" s="725"/>
      <c r="BD113" s="725"/>
      <c r="BE113" s="725"/>
      <c r="BF113" s="725"/>
      <c r="BG113" s="725"/>
      <c r="BH113" s="725"/>
      <c r="BI113" s="725"/>
      <c r="BJ113" s="725"/>
      <c r="BK113" s="725"/>
      <c r="BL113" s="725"/>
      <c r="BM113" s="725"/>
      <c r="BN113" s="725"/>
      <c r="BO113" s="725"/>
      <c r="BP113" s="726"/>
      <c r="BQ113" s="791">
        <v>13275939</v>
      </c>
      <c r="BR113" s="792"/>
      <c r="BS113" s="792"/>
      <c r="BT113" s="792"/>
      <c r="BU113" s="792"/>
      <c r="BV113" s="792">
        <v>12951589</v>
      </c>
      <c r="BW113" s="792"/>
      <c r="BX113" s="792"/>
      <c r="BY113" s="792"/>
      <c r="BZ113" s="792"/>
      <c r="CA113" s="792">
        <v>12770108</v>
      </c>
      <c r="CB113" s="792"/>
      <c r="CC113" s="792"/>
      <c r="CD113" s="792"/>
      <c r="CE113" s="792"/>
      <c r="CF113" s="856">
        <v>7.3</v>
      </c>
      <c r="CG113" s="857"/>
      <c r="CH113" s="857"/>
      <c r="CI113" s="857"/>
      <c r="CJ113" s="857"/>
      <c r="CK113" s="911"/>
      <c r="CL113" s="796"/>
      <c r="CM113" s="799" t="s">
        <v>396</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618134</v>
      </c>
      <c r="DH113" s="792"/>
      <c r="DI113" s="792"/>
      <c r="DJ113" s="792"/>
      <c r="DK113" s="792"/>
      <c r="DL113" s="792">
        <v>509376</v>
      </c>
      <c r="DM113" s="792"/>
      <c r="DN113" s="792"/>
      <c r="DO113" s="792"/>
      <c r="DP113" s="792"/>
      <c r="DQ113" s="792">
        <v>423287</v>
      </c>
      <c r="DR113" s="792"/>
      <c r="DS113" s="792"/>
      <c r="DT113" s="792"/>
      <c r="DU113" s="792"/>
      <c r="DV113" s="769">
        <v>0.2</v>
      </c>
      <c r="DW113" s="769"/>
      <c r="DX113" s="769"/>
      <c r="DY113" s="769"/>
      <c r="DZ113" s="770"/>
    </row>
    <row r="114" spans="1:130" s="191" customFormat="1" ht="26.25" customHeight="1">
      <c r="A114" s="898"/>
      <c r="B114" s="899"/>
      <c r="C114" s="725" t="s">
        <v>397</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v>1204229</v>
      </c>
      <c r="AB114" s="755"/>
      <c r="AC114" s="755"/>
      <c r="AD114" s="755"/>
      <c r="AE114" s="756"/>
      <c r="AF114" s="757">
        <v>1184438</v>
      </c>
      <c r="AG114" s="755"/>
      <c r="AH114" s="755"/>
      <c r="AI114" s="755"/>
      <c r="AJ114" s="756"/>
      <c r="AK114" s="757">
        <v>1152794</v>
      </c>
      <c r="AL114" s="755"/>
      <c r="AM114" s="755"/>
      <c r="AN114" s="755"/>
      <c r="AO114" s="756"/>
      <c r="AP114" s="802">
        <v>0.7</v>
      </c>
      <c r="AQ114" s="803"/>
      <c r="AR114" s="803"/>
      <c r="AS114" s="803"/>
      <c r="AT114" s="804"/>
      <c r="AU114" s="916"/>
      <c r="AV114" s="917"/>
      <c r="AW114" s="917"/>
      <c r="AX114" s="917"/>
      <c r="AY114" s="917"/>
      <c r="AZ114" s="790" t="s">
        <v>398</v>
      </c>
      <c r="BA114" s="725"/>
      <c r="BB114" s="725"/>
      <c r="BC114" s="725"/>
      <c r="BD114" s="725"/>
      <c r="BE114" s="725"/>
      <c r="BF114" s="725"/>
      <c r="BG114" s="725"/>
      <c r="BH114" s="725"/>
      <c r="BI114" s="725"/>
      <c r="BJ114" s="725"/>
      <c r="BK114" s="725"/>
      <c r="BL114" s="725"/>
      <c r="BM114" s="725"/>
      <c r="BN114" s="725"/>
      <c r="BO114" s="725"/>
      <c r="BP114" s="726"/>
      <c r="BQ114" s="791">
        <v>78528030</v>
      </c>
      <c r="BR114" s="792"/>
      <c r="BS114" s="792"/>
      <c r="BT114" s="792"/>
      <c r="BU114" s="792"/>
      <c r="BV114" s="792">
        <v>77844013</v>
      </c>
      <c r="BW114" s="792"/>
      <c r="BX114" s="792"/>
      <c r="BY114" s="792"/>
      <c r="BZ114" s="792"/>
      <c r="CA114" s="792">
        <v>78002523</v>
      </c>
      <c r="CB114" s="792"/>
      <c r="CC114" s="792"/>
      <c r="CD114" s="792"/>
      <c r="CE114" s="792"/>
      <c r="CF114" s="856">
        <v>44.8</v>
      </c>
      <c r="CG114" s="857"/>
      <c r="CH114" s="857"/>
      <c r="CI114" s="857"/>
      <c r="CJ114" s="857"/>
      <c r="CK114" s="911"/>
      <c r="CL114" s="796"/>
      <c r="CM114" s="799" t="s">
        <v>399</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102</v>
      </c>
      <c r="DH114" s="792"/>
      <c r="DI114" s="792"/>
      <c r="DJ114" s="792"/>
      <c r="DK114" s="792"/>
      <c r="DL114" s="792" t="s">
        <v>102</v>
      </c>
      <c r="DM114" s="792"/>
      <c r="DN114" s="792"/>
      <c r="DO114" s="792"/>
      <c r="DP114" s="792"/>
      <c r="DQ114" s="792" t="s">
        <v>102</v>
      </c>
      <c r="DR114" s="792"/>
      <c r="DS114" s="792"/>
      <c r="DT114" s="792"/>
      <c r="DU114" s="792"/>
      <c r="DV114" s="769" t="s">
        <v>102</v>
      </c>
      <c r="DW114" s="769"/>
      <c r="DX114" s="769"/>
      <c r="DY114" s="769"/>
      <c r="DZ114" s="770"/>
    </row>
    <row r="115" spans="1:130" s="191" customFormat="1" ht="26.25" customHeight="1">
      <c r="A115" s="898"/>
      <c r="B115" s="899"/>
      <c r="C115" s="725" t="s">
        <v>400</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929298</v>
      </c>
      <c r="AB115" s="755"/>
      <c r="AC115" s="755"/>
      <c r="AD115" s="755"/>
      <c r="AE115" s="756"/>
      <c r="AF115" s="757">
        <v>487454</v>
      </c>
      <c r="AG115" s="755"/>
      <c r="AH115" s="755"/>
      <c r="AI115" s="755"/>
      <c r="AJ115" s="756"/>
      <c r="AK115" s="757">
        <v>354765</v>
      </c>
      <c r="AL115" s="755"/>
      <c r="AM115" s="755"/>
      <c r="AN115" s="755"/>
      <c r="AO115" s="756"/>
      <c r="AP115" s="802">
        <v>0.2</v>
      </c>
      <c r="AQ115" s="803"/>
      <c r="AR115" s="803"/>
      <c r="AS115" s="803"/>
      <c r="AT115" s="804"/>
      <c r="AU115" s="916"/>
      <c r="AV115" s="917"/>
      <c r="AW115" s="917"/>
      <c r="AX115" s="917"/>
      <c r="AY115" s="917"/>
      <c r="AZ115" s="790" t="s">
        <v>401</v>
      </c>
      <c r="BA115" s="725"/>
      <c r="BB115" s="725"/>
      <c r="BC115" s="725"/>
      <c r="BD115" s="725"/>
      <c r="BE115" s="725"/>
      <c r="BF115" s="725"/>
      <c r="BG115" s="725"/>
      <c r="BH115" s="725"/>
      <c r="BI115" s="725"/>
      <c r="BJ115" s="725"/>
      <c r="BK115" s="725"/>
      <c r="BL115" s="725"/>
      <c r="BM115" s="725"/>
      <c r="BN115" s="725"/>
      <c r="BO115" s="725"/>
      <c r="BP115" s="726"/>
      <c r="BQ115" s="791">
        <v>5996130</v>
      </c>
      <c r="BR115" s="792"/>
      <c r="BS115" s="792"/>
      <c r="BT115" s="792"/>
      <c r="BU115" s="792"/>
      <c r="BV115" s="792">
        <v>5893569</v>
      </c>
      <c r="BW115" s="792"/>
      <c r="BX115" s="792"/>
      <c r="BY115" s="792"/>
      <c r="BZ115" s="792"/>
      <c r="CA115" s="792">
        <v>6057685</v>
      </c>
      <c r="CB115" s="792"/>
      <c r="CC115" s="792"/>
      <c r="CD115" s="792"/>
      <c r="CE115" s="792"/>
      <c r="CF115" s="856">
        <v>3.5</v>
      </c>
      <c r="CG115" s="857"/>
      <c r="CH115" s="857"/>
      <c r="CI115" s="857"/>
      <c r="CJ115" s="857"/>
      <c r="CK115" s="911"/>
      <c r="CL115" s="796"/>
      <c r="CM115" s="790" t="s">
        <v>402</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102</v>
      </c>
      <c r="DH115" s="792"/>
      <c r="DI115" s="792"/>
      <c r="DJ115" s="792"/>
      <c r="DK115" s="792"/>
      <c r="DL115" s="792" t="s">
        <v>102</v>
      </c>
      <c r="DM115" s="792"/>
      <c r="DN115" s="792"/>
      <c r="DO115" s="792"/>
      <c r="DP115" s="792"/>
      <c r="DQ115" s="792" t="s">
        <v>102</v>
      </c>
      <c r="DR115" s="792"/>
      <c r="DS115" s="792"/>
      <c r="DT115" s="792"/>
      <c r="DU115" s="792"/>
      <c r="DV115" s="769" t="s">
        <v>102</v>
      </c>
      <c r="DW115" s="769"/>
      <c r="DX115" s="769"/>
      <c r="DY115" s="769"/>
      <c r="DZ115" s="770"/>
    </row>
    <row r="116" spans="1:130" s="191" customFormat="1" ht="26.25" customHeight="1">
      <c r="A116" s="900"/>
      <c r="B116" s="901"/>
      <c r="C116" s="861" t="s">
        <v>403</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18647</v>
      </c>
      <c r="AB116" s="755"/>
      <c r="AC116" s="755"/>
      <c r="AD116" s="755"/>
      <c r="AE116" s="756"/>
      <c r="AF116" s="757">
        <v>16044</v>
      </c>
      <c r="AG116" s="755"/>
      <c r="AH116" s="755"/>
      <c r="AI116" s="755"/>
      <c r="AJ116" s="756"/>
      <c r="AK116" s="757">
        <v>4314</v>
      </c>
      <c r="AL116" s="755"/>
      <c r="AM116" s="755"/>
      <c r="AN116" s="755"/>
      <c r="AO116" s="756"/>
      <c r="AP116" s="802">
        <v>0</v>
      </c>
      <c r="AQ116" s="803"/>
      <c r="AR116" s="803"/>
      <c r="AS116" s="803"/>
      <c r="AT116" s="804"/>
      <c r="AU116" s="916"/>
      <c r="AV116" s="917"/>
      <c r="AW116" s="917"/>
      <c r="AX116" s="917"/>
      <c r="AY116" s="917"/>
      <c r="AZ116" s="844" t="s">
        <v>404</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405</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v>7473</v>
      </c>
      <c r="DH116" s="792"/>
      <c r="DI116" s="792"/>
      <c r="DJ116" s="792"/>
      <c r="DK116" s="792"/>
      <c r="DL116" s="792">
        <v>5897</v>
      </c>
      <c r="DM116" s="792"/>
      <c r="DN116" s="792"/>
      <c r="DO116" s="792"/>
      <c r="DP116" s="792"/>
      <c r="DQ116" s="792">
        <v>4529</v>
      </c>
      <c r="DR116" s="792"/>
      <c r="DS116" s="792"/>
      <c r="DT116" s="792"/>
      <c r="DU116" s="792"/>
      <c r="DV116" s="769">
        <v>0</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406</v>
      </c>
      <c r="Z117" s="883"/>
      <c r="AA117" s="888">
        <v>64999903</v>
      </c>
      <c r="AB117" s="889"/>
      <c r="AC117" s="889"/>
      <c r="AD117" s="889"/>
      <c r="AE117" s="890"/>
      <c r="AF117" s="891">
        <v>65052125</v>
      </c>
      <c r="AG117" s="889"/>
      <c r="AH117" s="889"/>
      <c r="AI117" s="889"/>
      <c r="AJ117" s="890"/>
      <c r="AK117" s="891">
        <v>65815727</v>
      </c>
      <c r="AL117" s="889"/>
      <c r="AM117" s="889"/>
      <c r="AN117" s="889"/>
      <c r="AO117" s="890"/>
      <c r="AP117" s="892"/>
      <c r="AQ117" s="893"/>
      <c r="AR117" s="893"/>
      <c r="AS117" s="893"/>
      <c r="AT117" s="894"/>
      <c r="AU117" s="916"/>
      <c r="AV117" s="917"/>
      <c r="AW117" s="917"/>
      <c r="AX117" s="917"/>
      <c r="AY117" s="917"/>
      <c r="AZ117" s="790" t="s">
        <v>407</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408</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382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380</v>
      </c>
      <c r="AB118" s="882"/>
      <c r="AC118" s="882"/>
      <c r="AD118" s="882"/>
      <c r="AE118" s="883"/>
      <c r="AF118" s="884" t="s">
        <v>277</v>
      </c>
      <c r="AG118" s="882"/>
      <c r="AH118" s="882"/>
      <c r="AI118" s="882"/>
      <c r="AJ118" s="883"/>
      <c r="AK118" s="884" t="s">
        <v>276</v>
      </c>
      <c r="AL118" s="882"/>
      <c r="AM118" s="882"/>
      <c r="AN118" s="882"/>
      <c r="AO118" s="883"/>
      <c r="AP118" s="885" t="s">
        <v>381</v>
      </c>
      <c r="AQ118" s="886"/>
      <c r="AR118" s="886"/>
      <c r="AS118" s="886"/>
      <c r="AT118" s="887"/>
      <c r="AU118" s="916"/>
      <c r="AV118" s="917"/>
      <c r="AW118" s="917"/>
      <c r="AX118" s="917"/>
      <c r="AY118" s="917"/>
      <c r="AZ118" s="860" t="s">
        <v>409</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410</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385</v>
      </c>
      <c r="B119" s="794"/>
      <c r="C119" s="871" t="s">
        <v>386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102</v>
      </c>
      <c r="AB119" s="875"/>
      <c r="AC119" s="875"/>
      <c r="AD119" s="875"/>
      <c r="AE119" s="876"/>
      <c r="AF119" s="877" t="s">
        <v>102</v>
      </c>
      <c r="AG119" s="875"/>
      <c r="AH119" s="875"/>
      <c r="AI119" s="875"/>
      <c r="AJ119" s="876"/>
      <c r="AK119" s="877" t="s">
        <v>102</v>
      </c>
      <c r="AL119" s="875"/>
      <c r="AM119" s="875"/>
      <c r="AN119" s="875"/>
      <c r="AO119" s="876"/>
      <c r="AP119" s="878" t="s">
        <v>102</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411</v>
      </c>
      <c r="BP119" s="859"/>
      <c r="BQ119" s="843">
        <v>777576122</v>
      </c>
      <c r="BR119" s="823"/>
      <c r="BS119" s="823"/>
      <c r="BT119" s="823"/>
      <c r="BU119" s="823"/>
      <c r="BV119" s="823">
        <v>764939350</v>
      </c>
      <c r="BW119" s="823"/>
      <c r="BX119" s="823"/>
      <c r="BY119" s="823"/>
      <c r="BZ119" s="823"/>
      <c r="CA119" s="823">
        <v>756554923</v>
      </c>
      <c r="CB119" s="823"/>
      <c r="CC119" s="823"/>
      <c r="CD119" s="823"/>
      <c r="CE119" s="823"/>
      <c r="CF119" s="721"/>
      <c r="CG119" s="722"/>
      <c r="CH119" s="722"/>
      <c r="CI119" s="722"/>
      <c r="CJ119" s="812"/>
      <c r="CK119" s="912"/>
      <c r="CL119" s="798"/>
      <c r="CM119" s="816" t="s">
        <v>412</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46776</v>
      </c>
      <c r="DH119" s="792"/>
      <c r="DI119" s="792"/>
      <c r="DJ119" s="792"/>
      <c r="DK119" s="792"/>
      <c r="DL119" s="792">
        <v>49398</v>
      </c>
      <c r="DM119" s="792"/>
      <c r="DN119" s="792"/>
      <c r="DO119" s="792"/>
      <c r="DP119" s="792"/>
      <c r="DQ119" s="792">
        <v>49214</v>
      </c>
      <c r="DR119" s="792"/>
      <c r="DS119" s="792"/>
      <c r="DT119" s="792"/>
      <c r="DU119" s="792"/>
      <c r="DV119" s="769">
        <v>0</v>
      </c>
      <c r="DW119" s="769"/>
      <c r="DX119" s="769"/>
      <c r="DY119" s="769"/>
      <c r="DZ119" s="770"/>
    </row>
    <row r="120" spans="1:130" s="191" customFormat="1" ht="26.25" customHeight="1">
      <c r="A120" s="795"/>
      <c r="B120" s="796"/>
      <c r="C120" s="799" t="s">
        <v>389</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413</v>
      </c>
      <c r="AB120" s="755"/>
      <c r="AC120" s="755"/>
      <c r="AD120" s="755"/>
      <c r="AE120" s="756"/>
      <c r="AF120" s="757" t="s">
        <v>413</v>
      </c>
      <c r="AG120" s="755"/>
      <c r="AH120" s="755"/>
      <c r="AI120" s="755"/>
      <c r="AJ120" s="756"/>
      <c r="AK120" s="757" t="s">
        <v>413</v>
      </c>
      <c r="AL120" s="755"/>
      <c r="AM120" s="755"/>
      <c r="AN120" s="755"/>
      <c r="AO120" s="756"/>
      <c r="AP120" s="802" t="s">
        <v>413</v>
      </c>
      <c r="AQ120" s="803"/>
      <c r="AR120" s="803"/>
      <c r="AS120" s="803"/>
      <c r="AT120" s="804"/>
      <c r="AU120" s="863" t="s">
        <v>414</v>
      </c>
      <c r="AV120" s="864"/>
      <c r="AW120" s="864"/>
      <c r="AX120" s="864"/>
      <c r="AY120" s="865"/>
      <c r="AZ120" s="837" t="s">
        <v>415</v>
      </c>
      <c r="BA120" s="783"/>
      <c r="BB120" s="783"/>
      <c r="BC120" s="783"/>
      <c r="BD120" s="783"/>
      <c r="BE120" s="783"/>
      <c r="BF120" s="783"/>
      <c r="BG120" s="783"/>
      <c r="BH120" s="783"/>
      <c r="BI120" s="783"/>
      <c r="BJ120" s="783"/>
      <c r="BK120" s="783"/>
      <c r="BL120" s="783"/>
      <c r="BM120" s="783"/>
      <c r="BN120" s="783"/>
      <c r="BO120" s="783"/>
      <c r="BP120" s="784"/>
      <c r="BQ120" s="838">
        <v>82156928</v>
      </c>
      <c r="BR120" s="820"/>
      <c r="BS120" s="820"/>
      <c r="BT120" s="820"/>
      <c r="BU120" s="820"/>
      <c r="BV120" s="820">
        <v>77053899</v>
      </c>
      <c r="BW120" s="820"/>
      <c r="BX120" s="820"/>
      <c r="BY120" s="820"/>
      <c r="BZ120" s="820"/>
      <c r="CA120" s="820">
        <v>66615629</v>
      </c>
      <c r="CB120" s="820"/>
      <c r="CC120" s="820"/>
      <c r="CD120" s="820"/>
      <c r="CE120" s="820"/>
      <c r="CF120" s="847">
        <v>38.299999999999997</v>
      </c>
      <c r="CG120" s="848"/>
      <c r="CH120" s="848"/>
      <c r="CI120" s="848"/>
      <c r="CJ120" s="848"/>
      <c r="CK120" s="849" t="s">
        <v>416</v>
      </c>
      <c r="CL120" s="829"/>
      <c r="CM120" s="829"/>
      <c r="CN120" s="829"/>
      <c r="CO120" s="830"/>
      <c r="CP120" s="853" t="s">
        <v>417</v>
      </c>
      <c r="CQ120" s="854"/>
      <c r="CR120" s="854"/>
      <c r="CS120" s="854"/>
      <c r="CT120" s="854"/>
      <c r="CU120" s="854"/>
      <c r="CV120" s="854"/>
      <c r="CW120" s="854"/>
      <c r="CX120" s="854"/>
      <c r="CY120" s="854"/>
      <c r="CZ120" s="854"/>
      <c r="DA120" s="854"/>
      <c r="DB120" s="854"/>
      <c r="DC120" s="854"/>
      <c r="DD120" s="854"/>
      <c r="DE120" s="854"/>
      <c r="DF120" s="855"/>
      <c r="DG120" s="838">
        <v>6468772</v>
      </c>
      <c r="DH120" s="820"/>
      <c r="DI120" s="820"/>
      <c r="DJ120" s="820"/>
      <c r="DK120" s="820"/>
      <c r="DL120" s="820">
        <v>6105546</v>
      </c>
      <c r="DM120" s="820"/>
      <c r="DN120" s="820"/>
      <c r="DO120" s="820"/>
      <c r="DP120" s="820"/>
      <c r="DQ120" s="820">
        <v>6449061</v>
      </c>
      <c r="DR120" s="820"/>
      <c r="DS120" s="820"/>
      <c r="DT120" s="820"/>
      <c r="DU120" s="820"/>
      <c r="DV120" s="821">
        <v>3.7</v>
      </c>
      <c r="DW120" s="821"/>
      <c r="DX120" s="821"/>
      <c r="DY120" s="821"/>
      <c r="DZ120" s="822"/>
    </row>
    <row r="121" spans="1:130" s="191" customFormat="1" ht="26.25" customHeight="1">
      <c r="A121" s="795"/>
      <c r="B121" s="796"/>
      <c r="C121" s="844" t="s">
        <v>418</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831064</v>
      </c>
      <c r="AB121" s="755"/>
      <c r="AC121" s="755"/>
      <c r="AD121" s="755"/>
      <c r="AE121" s="756"/>
      <c r="AF121" s="757">
        <v>402697</v>
      </c>
      <c r="AG121" s="755"/>
      <c r="AH121" s="755"/>
      <c r="AI121" s="755"/>
      <c r="AJ121" s="756"/>
      <c r="AK121" s="757">
        <v>282664</v>
      </c>
      <c r="AL121" s="755"/>
      <c r="AM121" s="755"/>
      <c r="AN121" s="755"/>
      <c r="AO121" s="756"/>
      <c r="AP121" s="802">
        <v>0.2</v>
      </c>
      <c r="AQ121" s="803"/>
      <c r="AR121" s="803"/>
      <c r="AS121" s="803"/>
      <c r="AT121" s="804"/>
      <c r="AU121" s="866"/>
      <c r="AV121" s="867"/>
      <c r="AW121" s="867"/>
      <c r="AX121" s="867"/>
      <c r="AY121" s="868"/>
      <c r="AZ121" s="790" t="s">
        <v>419</v>
      </c>
      <c r="BA121" s="725"/>
      <c r="BB121" s="725"/>
      <c r="BC121" s="725"/>
      <c r="BD121" s="725"/>
      <c r="BE121" s="725"/>
      <c r="BF121" s="725"/>
      <c r="BG121" s="725"/>
      <c r="BH121" s="725"/>
      <c r="BI121" s="725"/>
      <c r="BJ121" s="725"/>
      <c r="BK121" s="725"/>
      <c r="BL121" s="725"/>
      <c r="BM121" s="725"/>
      <c r="BN121" s="725"/>
      <c r="BO121" s="725"/>
      <c r="BP121" s="726"/>
      <c r="BQ121" s="791">
        <v>10102776</v>
      </c>
      <c r="BR121" s="792"/>
      <c r="BS121" s="792"/>
      <c r="BT121" s="792"/>
      <c r="BU121" s="792"/>
      <c r="BV121" s="792">
        <v>10238357</v>
      </c>
      <c r="BW121" s="792"/>
      <c r="BX121" s="792"/>
      <c r="BY121" s="792"/>
      <c r="BZ121" s="792"/>
      <c r="CA121" s="792">
        <v>12335613</v>
      </c>
      <c r="CB121" s="792"/>
      <c r="CC121" s="792"/>
      <c r="CD121" s="792"/>
      <c r="CE121" s="792"/>
      <c r="CF121" s="856">
        <v>7.1</v>
      </c>
      <c r="CG121" s="857"/>
      <c r="CH121" s="857"/>
      <c r="CI121" s="857"/>
      <c r="CJ121" s="857"/>
      <c r="CK121" s="850"/>
      <c r="CL121" s="832"/>
      <c r="CM121" s="832"/>
      <c r="CN121" s="832"/>
      <c r="CO121" s="833"/>
      <c r="CP121" s="813" t="s">
        <v>420</v>
      </c>
      <c r="CQ121" s="814"/>
      <c r="CR121" s="814"/>
      <c r="CS121" s="814"/>
      <c r="CT121" s="814"/>
      <c r="CU121" s="814"/>
      <c r="CV121" s="814"/>
      <c r="CW121" s="814"/>
      <c r="CX121" s="814"/>
      <c r="CY121" s="814"/>
      <c r="CZ121" s="814"/>
      <c r="DA121" s="814"/>
      <c r="DB121" s="814"/>
      <c r="DC121" s="814"/>
      <c r="DD121" s="814"/>
      <c r="DE121" s="814"/>
      <c r="DF121" s="815"/>
      <c r="DG121" s="791">
        <v>371727</v>
      </c>
      <c r="DH121" s="792"/>
      <c r="DI121" s="792"/>
      <c r="DJ121" s="792"/>
      <c r="DK121" s="792"/>
      <c r="DL121" s="792">
        <v>321841</v>
      </c>
      <c r="DM121" s="792"/>
      <c r="DN121" s="792"/>
      <c r="DO121" s="792"/>
      <c r="DP121" s="792"/>
      <c r="DQ121" s="792">
        <v>280765</v>
      </c>
      <c r="DR121" s="792"/>
      <c r="DS121" s="792"/>
      <c r="DT121" s="792"/>
      <c r="DU121" s="792"/>
      <c r="DV121" s="769">
        <v>0.2</v>
      </c>
      <c r="DW121" s="769"/>
      <c r="DX121" s="769"/>
      <c r="DY121" s="769"/>
      <c r="DZ121" s="770"/>
    </row>
    <row r="122" spans="1:130" s="191" customFormat="1" ht="26.25" customHeight="1">
      <c r="A122" s="795"/>
      <c r="B122" s="796"/>
      <c r="C122" s="799" t="s">
        <v>399</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413</v>
      </c>
      <c r="AB122" s="755"/>
      <c r="AC122" s="755"/>
      <c r="AD122" s="755"/>
      <c r="AE122" s="756"/>
      <c r="AF122" s="757" t="s">
        <v>413</v>
      </c>
      <c r="AG122" s="755"/>
      <c r="AH122" s="755"/>
      <c r="AI122" s="755"/>
      <c r="AJ122" s="756"/>
      <c r="AK122" s="757" t="s">
        <v>413</v>
      </c>
      <c r="AL122" s="755"/>
      <c r="AM122" s="755"/>
      <c r="AN122" s="755"/>
      <c r="AO122" s="756"/>
      <c r="AP122" s="802" t="s">
        <v>413</v>
      </c>
      <c r="AQ122" s="803"/>
      <c r="AR122" s="803"/>
      <c r="AS122" s="803"/>
      <c r="AT122" s="804"/>
      <c r="AU122" s="866"/>
      <c r="AV122" s="867"/>
      <c r="AW122" s="867"/>
      <c r="AX122" s="867"/>
      <c r="AY122" s="868"/>
      <c r="AZ122" s="860" t="s">
        <v>421</v>
      </c>
      <c r="BA122" s="861"/>
      <c r="BB122" s="861"/>
      <c r="BC122" s="861"/>
      <c r="BD122" s="861"/>
      <c r="BE122" s="861"/>
      <c r="BF122" s="861"/>
      <c r="BG122" s="861"/>
      <c r="BH122" s="861"/>
      <c r="BI122" s="861"/>
      <c r="BJ122" s="861"/>
      <c r="BK122" s="861"/>
      <c r="BL122" s="861"/>
      <c r="BM122" s="861"/>
      <c r="BN122" s="861"/>
      <c r="BO122" s="861"/>
      <c r="BP122" s="862"/>
      <c r="BQ122" s="843">
        <v>498666943</v>
      </c>
      <c r="BR122" s="823"/>
      <c r="BS122" s="823"/>
      <c r="BT122" s="823"/>
      <c r="BU122" s="823"/>
      <c r="BV122" s="823">
        <v>490443757</v>
      </c>
      <c r="BW122" s="823"/>
      <c r="BX122" s="823"/>
      <c r="BY122" s="823"/>
      <c r="BZ122" s="823"/>
      <c r="CA122" s="823">
        <v>481721150</v>
      </c>
      <c r="CB122" s="823"/>
      <c r="CC122" s="823"/>
      <c r="CD122" s="823"/>
      <c r="CE122" s="823"/>
      <c r="CF122" s="824">
        <v>276.8</v>
      </c>
      <c r="CG122" s="825"/>
      <c r="CH122" s="825"/>
      <c r="CI122" s="825"/>
      <c r="CJ122" s="825"/>
      <c r="CK122" s="850"/>
      <c r="CL122" s="832"/>
      <c r="CM122" s="832"/>
      <c r="CN122" s="832"/>
      <c r="CO122" s="833"/>
      <c r="CP122" s="813" t="s">
        <v>359</v>
      </c>
      <c r="CQ122" s="814"/>
      <c r="CR122" s="814"/>
      <c r="CS122" s="814"/>
      <c r="CT122" s="814"/>
      <c r="CU122" s="814"/>
      <c r="CV122" s="814"/>
      <c r="CW122" s="814"/>
      <c r="CX122" s="814"/>
      <c r="CY122" s="814"/>
      <c r="CZ122" s="814"/>
      <c r="DA122" s="814"/>
      <c r="DB122" s="814"/>
      <c r="DC122" s="814"/>
      <c r="DD122" s="814"/>
      <c r="DE122" s="814"/>
      <c r="DF122" s="815"/>
      <c r="DG122" s="791" t="s">
        <v>102</v>
      </c>
      <c r="DH122" s="792"/>
      <c r="DI122" s="792"/>
      <c r="DJ122" s="792"/>
      <c r="DK122" s="792"/>
      <c r="DL122" s="792" t="s">
        <v>102</v>
      </c>
      <c r="DM122" s="792"/>
      <c r="DN122" s="792"/>
      <c r="DO122" s="792"/>
      <c r="DP122" s="792"/>
      <c r="DQ122" s="792" t="s">
        <v>102</v>
      </c>
      <c r="DR122" s="792"/>
      <c r="DS122" s="792"/>
      <c r="DT122" s="792"/>
      <c r="DU122" s="792"/>
      <c r="DV122" s="769" t="s">
        <v>102</v>
      </c>
      <c r="DW122" s="769"/>
      <c r="DX122" s="769"/>
      <c r="DY122" s="769"/>
      <c r="DZ122" s="770"/>
    </row>
    <row r="123" spans="1:130" s="191" customFormat="1" ht="26.25" customHeight="1">
      <c r="A123" s="795"/>
      <c r="B123" s="796"/>
      <c r="C123" s="799" t="s">
        <v>405</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v>52130</v>
      </c>
      <c r="AB123" s="755"/>
      <c r="AC123" s="755"/>
      <c r="AD123" s="755"/>
      <c r="AE123" s="756"/>
      <c r="AF123" s="757">
        <v>41869</v>
      </c>
      <c r="AG123" s="755"/>
      <c r="AH123" s="755"/>
      <c r="AI123" s="755"/>
      <c r="AJ123" s="756"/>
      <c r="AK123" s="757">
        <v>32122</v>
      </c>
      <c r="AL123" s="755"/>
      <c r="AM123" s="755"/>
      <c r="AN123" s="755"/>
      <c r="AO123" s="756"/>
      <c r="AP123" s="802">
        <v>0</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422</v>
      </c>
      <c r="BP123" s="859"/>
      <c r="BQ123" s="810">
        <v>590926647</v>
      </c>
      <c r="BR123" s="811"/>
      <c r="BS123" s="811"/>
      <c r="BT123" s="811"/>
      <c r="BU123" s="811"/>
      <c r="BV123" s="811">
        <v>577736013</v>
      </c>
      <c r="BW123" s="811"/>
      <c r="BX123" s="811"/>
      <c r="BY123" s="811"/>
      <c r="BZ123" s="811"/>
      <c r="CA123" s="811">
        <v>560672392</v>
      </c>
      <c r="CB123" s="811"/>
      <c r="CC123" s="811"/>
      <c r="CD123" s="811"/>
      <c r="CE123" s="811"/>
      <c r="CF123" s="721"/>
      <c r="CG123" s="722"/>
      <c r="CH123" s="722"/>
      <c r="CI123" s="722"/>
      <c r="CJ123" s="812"/>
      <c r="CK123" s="850"/>
      <c r="CL123" s="832"/>
      <c r="CM123" s="832"/>
      <c r="CN123" s="832"/>
      <c r="CO123" s="833"/>
      <c r="CP123" s="813" t="s">
        <v>423</v>
      </c>
      <c r="CQ123" s="814"/>
      <c r="CR123" s="814"/>
      <c r="CS123" s="814"/>
      <c r="CT123" s="814"/>
      <c r="CU123" s="814"/>
      <c r="CV123" s="814"/>
      <c r="CW123" s="814"/>
      <c r="CX123" s="814"/>
      <c r="CY123" s="814"/>
      <c r="CZ123" s="814"/>
      <c r="DA123" s="814"/>
      <c r="DB123" s="814"/>
      <c r="DC123" s="814"/>
      <c r="DD123" s="814"/>
      <c r="DE123" s="814"/>
      <c r="DF123" s="815"/>
      <c r="DG123" s="791" t="s">
        <v>365</v>
      </c>
      <c r="DH123" s="792"/>
      <c r="DI123" s="792"/>
      <c r="DJ123" s="792"/>
      <c r="DK123" s="792"/>
      <c r="DL123" s="792" t="s">
        <v>365</v>
      </c>
      <c r="DM123" s="792"/>
      <c r="DN123" s="792"/>
      <c r="DO123" s="792"/>
      <c r="DP123" s="792"/>
      <c r="DQ123" s="792" t="s">
        <v>365</v>
      </c>
      <c r="DR123" s="792"/>
      <c r="DS123" s="792"/>
      <c r="DT123" s="792"/>
      <c r="DU123" s="792"/>
      <c r="DV123" s="769" t="s">
        <v>365</v>
      </c>
      <c r="DW123" s="769"/>
      <c r="DX123" s="769"/>
      <c r="DY123" s="769"/>
      <c r="DZ123" s="770"/>
    </row>
    <row r="124" spans="1:130" s="191" customFormat="1" ht="26.25" customHeight="1" thickBot="1">
      <c r="A124" s="795"/>
      <c r="B124" s="796"/>
      <c r="C124" s="799" t="s">
        <v>408</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365</v>
      </c>
      <c r="AB124" s="755"/>
      <c r="AC124" s="755"/>
      <c r="AD124" s="755"/>
      <c r="AE124" s="756"/>
      <c r="AF124" s="757" t="s">
        <v>365</v>
      </c>
      <c r="AG124" s="755"/>
      <c r="AH124" s="755"/>
      <c r="AI124" s="755"/>
      <c r="AJ124" s="756"/>
      <c r="AK124" s="757" t="s">
        <v>365</v>
      </c>
      <c r="AL124" s="755"/>
      <c r="AM124" s="755"/>
      <c r="AN124" s="755"/>
      <c r="AO124" s="756"/>
      <c r="AP124" s="802" t="s">
        <v>365</v>
      </c>
      <c r="AQ124" s="803"/>
      <c r="AR124" s="803"/>
      <c r="AS124" s="803"/>
      <c r="AT124" s="804"/>
      <c r="AU124" s="805" t="s">
        <v>424</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107.2</v>
      </c>
      <c r="BR124" s="809"/>
      <c r="BS124" s="809"/>
      <c r="BT124" s="809"/>
      <c r="BU124" s="809"/>
      <c r="BV124" s="809">
        <v>105.6</v>
      </c>
      <c r="BW124" s="809"/>
      <c r="BX124" s="809"/>
      <c r="BY124" s="809"/>
      <c r="BZ124" s="809"/>
      <c r="CA124" s="809">
        <v>112.5</v>
      </c>
      <c r="CB124" s="809"/>
      <c r="CC124" s="809"/>
      <c r="CD124" s="809"/>
      <c r="CE124" s="809"/>
      <c r="CF124" s="699"/>
      <c r="CG124" s="700"/>
      <c r="CH124" s="700"/>
      <c r="CI124" s="700"/>
      <c r="CJ124" s="839"/>
      <c r="CK124" s="851"/>
      <c r="CL124" s="851"/>
      <c r="CM124" s="851"/>
      <c r="CN124" s="851"/>
      <c r="CO124" s="852"/>
      <c r="CP124" s="840" t="s">
        <v>425</v>
      </c>
      <c r="CQ124" s="841"/>
      <c r="CR124" s="841"/>
      <c r="CS124" s="841"/>
      <c r="CT124" s="841"/>
      <c r="CU124" s="841"/>
      <c r="CV124" s="841"/>
      <c r="CW124" s="841"/>
      <c r="CX124" s="841"/>
      <c r="CY124" s="841"/>
      <c r="CZ124" s="841"/>
      <c r="DA124" s="841"/>
      <c r="DB124" s="841"/>
      <c r="DC124" s="841"/>
      <c r="DD124" s="841"/>
      <c r="DE124" s="841"/>
      <c r="DF124" s="842"/>
      <c r="DG124" s="843" t="s">
        <v>365</v>
      </c>
      <c r="DH124" s="823"/>
      <c r="DI124" s="823"/>
      <c r="DJ124" s="823"/>
      <c r="DK124" s="823"/>
      <c r="DL124" s="823" t="s">
        <v>365</v>
      </c>
      <c r="DM124" s="823"/>
      <c r="DN124" s="823"/>
      <c r="DO124" s="823"/>
      <c r="DP124" s="823"/>
      <c r="DQ124" s="823" t="s">
        <v>365</v>
      </c>
      <c r="DR124" s="823"/>
      <c r="DS124" s="823"/>
      <c r="DT124" s="823"/>
      <c r="DU124" s="823"/>
      <c r="DV124" s="826" t="s">
        <v>365</v>
      </c>
      <c r="DW124" s="826"/>
      <c r="DX124" s="826"/>
      <c r="DY124" s="826"/>
      <c r="DZ124" s="827"/>
    </row>
    <row r="125" spans="1:130" s="191" customFormat="1" ht="26.25" customHeight="1">
      <c r="A125" s="795"/>
      <c r="B125" s="796"/>
      <c r="C125" s="799" t="s">
        <v>410</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426</v>
      </c>
      <c r="CL125" s="829"/>
      <c r="CM125" s="829"/>
      <c r="CN125" s="829"/>
      <c r="CO125" s="830"/>
      <c r="CP125" s="837" t="s">
        <v>427</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412</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t="s">
        <v>102</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428</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429</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46104</v>
      </c>
      <c r="AB127" s="755"/>
      <c r="AC127" s="755"/>
      <c r="AD127" s="755"/>
      <c r="AE127" s="756"/>
      <c r="AF127" s="757">
        <v>42888</v>
      </c>
      <c r="AG127" s="755"/>
      <c r="AH127" s="755"/>
      <c r="AI127" s="755"/>
      <c r="AJ127" s="756"/>
      <c r="AK127" s="757">
        <v>39979</v>
      </c>
      <c r="AL127" s="755"/>
      <c r="AM127" s="755"/>
      <c r="AN127" s="755"/>
      <c r="AO127" s="756"/>
      <c r="AP127" s="802">
        <v>0</v>
      </c>
      <c r="AQ127" s="803"/>
      <c r="AR127" s="803"/>
      <c r="AS127" s="803"/>
      <c r="AT127" s="804"/>
      <c r="AU127" s="227"/>
      <c r="AV127" s="227"/>
      <c r="AW127" s="227"/>
      <c r="AX127" s="819" t="s">
        <v>430</v>
      </c>
      <c r="AY127" s="787"/>
      <c r="AZ127" s="787"/>
      <c r="BA127" s="787"/>
      <c r="BB127" s="787"/>
      <c r="BC127" s="787"/>
      <c r="BD127" s="787"/>
      <c r="BE127" s="788"/>
      <c r="BF127" s="786" t="s">
        <v>431</v>
      </c>
      <c r="BG127" s="787"/>
      <c r="BH127" s="787"/>
      <c r="BI127" s="787"/>
      <c r="BJ127" s="787"/>
      <c r="BK127" s="787"/>
      <c r="BL127" s="788"/>
      <c r="BM127" s="786" t="s">
        <v>432</v>
      </c>
      <c r="BN127" s="787"/>
      <c r="BO127" s="787"/>
      <c r="BP127" s="787"/>
      <c r="BQ127" s="787"/>
      <c r="BR127" s="787"/>
      <c r="BS127" s="788"/>
      <c r="BT127" s="786" t="s">
        <v>433</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434</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435</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436</v>
      </c>
      <c r="X128" s="773"/>
      <c r="Y128" s="773"/>
      <c r="Z128" s="774"/>
      <c r="AA128" s="775">
        <v>485330</v>
      </c>
      <c r="AB128" s="776"/>
      <c r="AC128" s="776"/>
      <c r="AD128" s="776"/>
      <c r="AE128" s="777"/>
      <c r="AF128" s="778">
        <v>451561</v>
      </c>
      <c r="AG128" s="776"/>
      <c r="AH128" s="776"/>
      <c r="AI128" s="776"/>
      <c r="AJ128" s="777"/>
      <c r="AK128" s="778">
        <v>455256</v>
      </c>
      <c r="AL128" s="776"/>
      <c r="AM128" s="776"/>
      <c r="AN128" s="776"/>
      <c r="AO128" s="777"/>
      <c r="AP128" s="779"/>
      <c r="AQ128" s="780"/>
      <c r="AR128" s="780"/>
      <c r="AS128" s="780"/>
      <c r="AT128" s="781"/>
      <c r="AU128" s="227"/>
      <c r="AV128" s="227"/>
      <c r="AW128" s="227"/>
      <c r="AX128" s="782" t="s">
        <v>437</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438</v>
      </c>
      <c r="CQ128" s="703"/>
      <c r="CR128" s="703"/>
      <c r="CS128" s="703"/>
      <c r="CT128" s="703"/>
      <c r="CU128" s="703"/>
      <c r="CV128" s="703"/>
      <c r="CW128" s="703"/>
      <c r="CX128" s="703"/>
      <c r="CY128" s="703"/>
      <c r="CZ128" s="703"/>
      <c r="DA128" s="703"/>
      <c r="DB128" s="703"/>
      <c r="DC128" s="703"/>
      <c r="DD128" s="703"/>
      <c r="DE128" s="703"/>
      <c r="DF128" s="704"/>
      <c r="DG128" s="765">
        <v>5996130</v>
      </c>
      <c r="DH128" s="766"/>
      <c r="DI128" s="766"/>
      <c r="DJ128" s="766"/>
      <c r="DK128" s="766"/>
      <c r="DL128" s="766">
        <v>5893569</v>
      </c>
      <c r="DM128" s="766"/>
      <c r="DN128" s="766"/>
      <c r="DO128" s="766"/>
      <c r="DP128" s="766"/>
      <c r="DQ128" s="766">
        <v>6057685</v>
      </c>
      <c r="DR128" s="766"/>
      <c r="DS128" s="766"/>
      <c r="DT128" s="766"/>
      <c r="DU128" s="766"/>
      <c r="DV128" s="767">
        <v>3.5</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439</v>
      </c>
      <c r="X129" s="752"/>
      <c r="Y129" s="752"/>
      <c r="Z129" s="753"/>
      <c r="AA129" s="754">
        <v>216217986</v>
      </c>
      <c r="AB129" s="755"/>
      <c r="AC129" s="755"/>
      <c r="AD129" s="755"/>
      <c r="AE129" s="756"/>
      <c r="AF129" s="757">
        <v>220729213</v>
      </c>
      <c r="AG129" s="755"/>
      <c r="AH129" s="755"/>
      <c r="AI129" s="755"/>
      <c r="AJ129" s="756"/>
      <c r="AK129" s="757">
        <v>217052271</v>
      </c>
      <c r="AL129" s="755"/>
      <c r="AM129" s="755"/>
      <c r="AN129" s="755"/>
      <c r="AO129" s="756"/>
      <c r="AP129" s="758"/>
      <c r="AQ129" s="759"/>
      <c r="AR129" s="759"/>
      <c r="AS129" s="759"/>
      <c r="AT129" s="760"/>
      <c r="AU129" s="229"/>
      <c r="AV129" s="229"/>
      <c r="AW129" s="229"/>
      <c r="AX129" s="724" t="s">
        <v>440</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441</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442</v>
      </c>
      <c r="X130" s="752"/>
      <c r="Y130" s="752"/>
      <c r="Z130" s="753"/>
      <c r="AA130" s="754">
        <v>42189049</v>
      </c>
      <c r="AB130" s="755"/>
      <c r="AC130" s="755"/>
      <c r="AD130" s="755"/>
      <c r="AE130" s="756"/>
      <c r="AF130" s="757">
        <v>43567951</v>
      </c>
      <c r="AG130" s="755"/>
      <c r="AH130" s="755"/>
      <c r="AI130" s="755"/>
      <c r="AJ130" s="756"/>
      <c r="AK130" s="757">
        <v>43046922</v>
      </c>
      <c r="AL130" s="755"/>
      <c r="AM130" s="755"/>
      <c r="AN130" s="755"/>
      <c r="AO130" s="756"/>
      <c r="AP130" s="758"/>
      <c r="AQ130" s="759"/>
      <c r="AR130" s="759"/>
      <c r="AS130" s="759"/>
      <c r="AT130" s="760"/>
      <c r="AU130" s="229"/>
      <c r="AV130" s="229"/>
      <c r="AW130" s="229"/>
      <c r="AX130" s="724" t="s">
        <v>443</v>
      </c>
      <c r="AY130" s="725"/>
      <c r="AZ130" s="725"/>
      <c r="BA130" s="725"/>
      <c r="BB130" s="725"/>
      <c r="BC130" s="725"/>
      <c r="BD130" s="725"/>
      <c r="BE130" s="726"/>
      <c r="BF130" s="727">
        <v>12.5</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444</v>
      </c>
      <c r="X131" s="735"/>
      <c r="Y131" s="735"/>
      <c r="Z131" s="736"/>
      <c r="AA131" s="737">
        <v>174028937</v>
      </c>
      <c r="AB131" s="738"/>
      <c r="AC131" s="738"/>
      <c r="AD131" s="738"/>
      <c r="AE131" s="739"/>
      <c r="AF131" s="740">
        <v>177161262</v>
      </c>
      <c r="AG131" s="738"/>
      <c r="AH131" s="738"/>
      <c r="AI131" s="738"/>
      <c r="AJ131" s="739"/>
      <c r="AK131" s="740">
        <v>174005349</v>
      </c>
      <c r="AL131" s="738"/>
      <c r="AM131" s="738"/>
      <c r="AN131" s="738"/>
      <c r="AO131" s="739"/>
      <c r="AP131" s="741"/>
      <c r="AQ131" s="742"/>
      <c r="AR131" s="742"/>
      <c r="AS131" s="742"/>
      <c r="AT131" s="743"/>
      <c r="AU131" s="229"/>
      <c r="AV131" s="229"/>
      <c r="AW131" s="229"/>
      <c r="AX131" s="702" t="s">
        <v>445</v>
      </c>
      <c r="AY131" s="703"/>
      <c r="AZ131" s="703"/>
      <c r="BA131" s="703"/>
      <c r="BB131" s="703"/>
      <c r="BC131" s="703"/>
      <c r="BD131" s="703"/>
      <c r="BE131" s="704"/>
      <c r="BF131" s="705">
        <v>112.5</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446</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447</v>
      </c>
      <c r="W132" s="715"/>
      <c r="X132" s="715"/>
      <c r="Y132" s="715"/>
      <c r="Z132" s="716"/>
      <c r="AA132" s="717">
        <v>12.82862746</v>
      </c>
      <c r="AB132" s="718"/>
      <c r="AC132" s="718"/>
      <c r="AD132" s="718"/>
      <c r="AE132" s="719"/>
      <c r="AF132" s="720">
        <v>11.872015749999999</v>
      </c>
      <c r="AG132" s="718"/>
      <c r="AH132" s="718"/>
      <c r="AI132" s="718"/>
      <c r="AJ132" s="719"/>
      <c r="AK132" s="720">
        <v>12.823484519999999</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448</v>
      </c>
      <c r="W133" s="694"/>
      <c r="X133" s="694"/>
      <c r="Y133" s="694"/>
      <c r="Z133" s="695"/>
      <c r="AA133" s="696">
        <v>12.7</v>
      </c>
      <c r="AB133" s="697"/>
      <c r="AC133" s="697"/>
      <c r="AD133" s="697"/>
      <c r="AE133" s="698"/>
      <c r="AF133" s="696">
        <v>12.4</v>
      </c>
      <c r="AG133" s="697"/>
      <c r="AH133" s="697"/>
      <c r="AI133" s="697"/>
      <c r="AJ133" s="698"/>
      <c r="AK133" s="696">
        <v>12.5</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449</v>
      </c>
      <c r="B5" s="240"/>
      <c r="C5" s="240"/>
      <c r="D5" s="240"/>
      <c r="E5" s="240"/>
      <c r="F5" s="240"/>
      <c r="G5" s="240"/>
      <c r="H5" s="240"/>
      <c r="I5" s="240"/>
      <c r="J5" s="240"/>
      <c r="K5" s="240"/>
      <c r="L5" s="240"/>
      <c r="M5" s="240"/>
      <c r="N5" s="240"/>
      <c r="O5" s="241"/>
    </row>
    <row r="6" spans="1:16" ht="13.2">
      <c r="A6" s="242"/>
      <c r="B6" s="238"/>
      <c r="C6" s="238"/>
      <c r="D6" s="238"/>
      <c r="E6" s="238"/>
      <c r="F6" s="238"/>
      <c r="G6" s="243" t="s">
        <v>450</v>
      </c>
      <c r="H6" s="243"/>
      <c r="I6" s="243"/>
      <c r="J6" s="243"/>
      <c r="K6" s="238"/>
      <c r="L6" s="238"/>
      <c r="M6" s="238"/>
      <c r="N6" s="238"/>
    </row>
    <row r="7" spans="1:16" ht="13.2">
      <c r="A7" s="242"/>
      <c r="B7" s="238"/>
      <c r="C7" s="238"/>
      <c r="D7" s="238"/>
      <c r="E7" s="238"/>
      <c r="F7" s="238"/>
      <c r="G7" s="245"/>
      <c r="H7" s="246"/>
      <c r="I7" s="246"/>
      <c r="J7" s="247"/>
      <c r="K7" s="1141" t="s">
        <v>451</v>
      </c>
      <c r="L7" s="248"/>
      <c r="M7" s="249" t="s">
        <v>452</v>
      </c>
      <c r="N7" s="250"/>
    </row>
    <row r="8" spans="1:16" ht="13.2">
      <c r="A8" s="242"/>
      <c r="B8" s="238"/>
      <c r="C8" s="238"/>
      <c r="D8" s="238"/>
      <c r="E8" s="238"/>
      <c r="F8" s="238"/>
      <c r="G8" s="251"/>
      <c r="H8" s="252"/>
      <c r="I8" s="252"/>
      <c r="J8" s="253"/>
      <c r="K8" s="1142"/>
      <c r="L8" s="254" t="s">
        <v>453</v>
      </c>
      <c r="M8" s="255" t="s">
        <v>454</v>
      </c>
      <c r="N8" s="256" t="s">
        <v>455</v>
      </c>
    </row>
    <row r="9" spans="1:16" ht="13.2">
      <c r="A9" s="242"/>
      <c r="B9" s="238"/>
      <c r="C9" s="238"/>
      <c r="D9" s="238"/>
      <c r="E9" s="238"/>
      <c r="F9" s="238"/>
      <c r="G9" s="1135" t="s">
        <v>456</v>
      </c>
      <c r="H9" s="1136"/>
      <c r="I9" s="1136"/>
      <c r="J9" s="1137"/>
      <c r="K9" s="257">
        <v>88993128</v>
      </c>
      <c r="L9" s="258">
        <v>154700</v>
      </c>
      <c r="M9" s="259">
        <v>161345</v>
      </c>
      <c r="N9" s="260">
        <v>-4.0999999999999996</v>
      </c>
    </row>
    <row r="10" spans="1:16" ht="13.2">
      <c r="A10" s="242"/>
      <c r="B10" s="238"/>
      <c r="C10" s="238"/>
      <c r="D10" s="238"/>
      <c r="E10" s="238"/>
      <c r="F10" s="238"/>
      <c r="G10" s="1135" t="s">
        <v>457</v>
      </c>
      <c r="H10" s="1136"/>
      <c r="I10" s="1136"/>
      <c r="J10" s="1137"/>
      <c r="K10" s="257">
        <v>74569</v>
      </c>
      <c r="L10" s="258">
        <v>130</v>
      </c>
      <c r="M10" s="259">
        <v>699</v>
      </c>
      <c r="N10" s="260">
        <v>-81.400000000000006</v>
      </c>
    </row>
    <row r="11" spans="1:16" ht="13.5" customHeight="1">
      <c r="A11" s="242"/>
      <c r="B11" s="238"/>
      <c r="C11" s="238"/>
      <c r="D11" s="238"/>
      <c r="E11" s="238"/>
      <c r="F11" s="238"/>
      <c r="G11" s="1135" t="s">
        <v>458</v>
      </c>
      <c r="H11" s="1136"/>
      <c r="I11" s="1136"/>
      <c r="J11" s="1137"/>
      <c r="K11" s="257">
        <v>26767</v>
      </c>
      <c r="L11" s="258">
        <v>47</v>
      </c>
      <c r="M11" s="259">
        <v>1041</v>
      </c>
      <c r="N11" s="260">
        <v>-95.5</v>
      </c>
    </row>
    <row r="12" spans="1:16" ht="13.5" customHeight="1">
      <c r="A12" s="242"/>
      <c r="B12" s="238"/>
      <c r="C12" s="238"/>
      <c r="D12" s="238"/>
      <c r="E12" s="238"/>
      <c r="F12" s="238"/>
      <c r="G12" s="1135" t="s">
        <v>459</v>
      </c>
      <c r="H12" s="1136"/>
      <c r="I12" s="1136"/>
      <c r="J12" s="1137"/>
      <c r="K12" s="257" t="s">
        <v>460</v>
      </c>
      <c r="L12" s="258" t="s">
        <v>460</v>
      </c>
      <c r="M12" s="259" t="s">
        <v>460</v>
      </c>
      <c r="N12" s="260" t="s">
        <v>460</v>
      </c>
    </row>
    <row r="13" spans="1:16" ht="13.5" customHeight="1">
      <c r="A13" s="242"/>
      <c r="B13" s="238"/>
      <c r="C13" s="238"/>
      <c r="D13" s="238"/>
      <c r="E13" s="238"/>
      <c r="F13" s="238"/>
      <c r="G13" s="1135" t="s">
        <v>461</v>
      </c>
      <c r="H13" s="1136"/>
      <c r="I13" s="1136"/>
      <c r="J13" s="1137"/>
      <c r="K13" s="257" t="s">
        <v>460</v>
      </c>
      <c r="L13" s="258" t="s">
        <v>460</v>
      </c>
      <c r="M13" s="259">
        <v>30</v>
      </c>
      <c r="N13" s="260" t="s">
        <v>460</v>
      </c>
    </row>
    <row r="14" spans="1:16" ht="13.5" customHeight="1">
      <c r="A14" s="242"/>
      <c r="B14" s="238"/>
      <c r="C14" s="238"/>
      <c r="D14" s="238"/>
      <c r="E14" s="238"/>
      <c r="F14" s="238"/>
      <c r="G14" s="1135" t="s">
        <v>462</v>
      </c>
      <c r="H14" s="1136"/>
      <c r="I14" s="1136"/>
      <c r="J14" s="1137"/>
      <c r="K14" s="257">
        <v>3466650</v>
      </c>
      <c r="L14" s="258">
        <v>6026</v>
      </c>
      <c r="M14" s="259">
        <v>4653</v>
      </c>
      <c r="N14" s="260">
        <v>29.5</v>
      </c>
    </row>
    <row r="15" spans="1:16" ht="13.2">
      <c r="A15" s="242"/>
      <c r="B15" s="238"/>
      <c r="C15" s="238"/>
      <c r="D15" s="238"/>
      <c r="E15" s="238"/>
      <c r="F15" s="238"/>
      <c r="G15" s="1135" t="s">
        <v>463</v>
      </c>
      <c r="H15" s="1136"/>
      <c r="I15" s="1136"/>
      <c r="J15" s="1137"/>
      <c r="K15" s="257">
        <v>-7195268</v>
      </c>
      <c r="L15" s="258">
        <v>-12508</v>
      </c>
      <c r="M15" s="259">
        <v>-15646</v>
      </c>
      <c r="N15" s="260">
        <v>-20.100000000000001</v>
      </c>
    </row>
    <row r="16" spans="1:16" ht="13.2">
      <c r="A16" s="242"/>
      <c r="B16" s="238"/>
      <c r="C16" s="238"/>
      <c r="D16" s="238"/>
      <c r="E16" s="238"/>
      <c r="F16" s="238"/>
      <c r="G16" s="1127" t="s">
        <v>138</v>
      </c>
      <c r="H16" s="1128"/>
      <c r="I16" s="1128"/>
      <c r="J16" s="1129"/>
      <c r="K16" s="258">
        <v>85365846</v>
      </c>
      <c r="L16" s="258">
        <v>148394</v>
      </c>
      <c r="M16" s="259">
        <v>152122</v>
      </c>
      <c r="N16" s="260">
        <v>-2.5</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464</v>
      </c>
      <c r="H19" s="238"/>
      <c r="I19" s="238"/>
      <c r="J19" s="238"/>
      <c r="K19" s="238"/>
      <c r="L19" s="238"/>
      <c r="M19" s="238"/>
      <c r="N19" s="238"/>
    </row>
    <row r="20" spans="1:16" ht="13.2">
      <c r="A20" s="242"/>
      <c r="B20" s="238"/>
      <c r="C20" s="238"/>
      <c r="D20" s="238"/>
      <c r="E20" s="238"/>
      <c r="F20" s="238"/>
      <c r="G20" s="265"/>
      <c r="H20" s="266"/>
      <c r="I20" s="266"/>
      <c r="J20" s="267"/>
      <c r="K20" s="268" t="s">
        <v>465</v>
      </c>
      <c r="L20" s="269" t="s">
        <v>466</v>
      </c>
      <c r="M20" s="270" t="s">
        <v>467</v>
      </c>
      <c r="N20" s="271"/>
    </row>
    <row r="21" spans="1:16" s="277" customFormat="1" ht="13.2">
      <c r="A21" s="272"/>
      <c r="B21" s="243"/>
      <c r="C21" s="243"/>
      <c r="D21" s="243"/>
      <c r="E21" s="243"/>
      <c r="F21" s="243"/>
      <c r="G21" s="1138" t="s">
        <v>468</v>
      </c>
      <c r="H21" s="1139"/>
      <c r="I21" s="1139"/>
      <c r="J21" s="1140"/>
      <c r="K21" s="273">
        <v>1781.27</v>
      </c>
      <c r="L21" s="274">
        <v>1773.84</v>
      </c>
      <c r="M21" s="275">
        <v>7.43</v>
      </c>
      <c r="N21" s="243"/>
      <c r="O21" s="276"/>
      <c r="P21" s="272"/>
    </row>
    <row r="22" spans="1:16" s="277" customFormat="1" ht="13.2">
      <c r="A22" s="272"/>
      <c r="B22" s="243"/>
      <c r="C22" s="243"/>
      <c r="D22" s="243"/>
      <c r="E22" s="243"/>
      <c r="F22" s="243"/>
      <c r="G22" s="1138" t="s">
        <v>469</v>
      </c>
      <c r="H22" s="1139"/>
      <c r="I22" s="1139"/>
      <c r="J22" s="1140"/>
      <c r="K22" s="278">
        <v>94.8</v>
      </c>
      <c r="L22" s="279">
        <v>97.2</v>
      </c>
      <c r="M22" s="280">
        <v>-2.4</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470</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471</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472</v>
      </c>
      <c r="H29" s="243"/>
      <c r="I29" s="243"/>
      <c r="J29" s="243"/>
      <c r="K29" s="238"/>
      <c r="L29" s="238"/>
      <c r="M29" s="238"/>
      <c r="N29" s="238"/>
      <c r="O29" s="286"/>
    </row>
    <row r="30" spans="1:16" ht="13.2">
      <c r="A30" s="242"/>
      <c r="B30" s="238"/>
      <c r="C30" s="238"/>
      <c r="D30" s="238"/>
      <c r="E30" s="238"/>
      <c r="F30" s="238"/>
      <c r="G30" s="245"/>
      <c r="H30" s="246"/>
      <c r="I30" s="246"/>
      <c r="J30" s="247"/>
      <c r="K30" s="1141" t="s">
        <v>451</v>
      </c>
      <c r="L30" s="248"/>
      <c r="M30" s="249" t="s">
        <v>452</v>
      </c>
      <c r="N30" s="250"/>
    </row>
    <row r="31" spans="1:16" ht="13.2">
      <c r="A31" s="242"/>
      <c r="B31" s="238"/>
      <c r="C31" s="238"/>
      <c r="D31" s="238"/>
      <c r="E31" s="238"/>
      <c r="F31" s="238"/>
      <c r="G31" s="251"/>
      <c r="H31" s="252"/>
      <c r="I31" s="252"/>
      <c r="J31" s="253"/>
      <c r="K31" s="1142"/>
      <c r="L31" s="254" t="s">
        <v>453</v>
      </c>
      <c r="M31" s="255" t="s">
        <v>454</v>
      </c>
      <c r="N31" s="256" t="s">
        <v>455</v>
      </c>
    </row>
    <row r="32" spans="1:16" ht="27" customHeight="1">
      <c r="A32" s="242"/>
      <c r="B32" s="238"/>
      <c r="C32" s="238"/>
      <c r="D32" s="238"/>
      <c r="E32" s="238"/>
      <c r="F32" s="238"/>
      <c r="G32" s="1124" t="s">
        <v>473</v>
      </c>
      <c r="H32" s="1125"/>
      <c r="I32" s="1125"/>
      <c r="J32" s="1126"/>
      <c r="K32" s="258">
        <v>62903526</v>
      </c>
      <c r="L32" s="258">
        <v>109347</v>
      </c>
      <c r="M32" s="259">
        <v>96766</v>
      </c>
      <c r="N32" s="260">
        <v>13</v>
      </c>
    </row>
    <row r="33" spans="1:16" ht="13.5" customHeight="1">
      <c r="A33" s="242"/>
      <c r="B33" s="238"/>
      <c r="C33" s="238"/>
      <c r="D33" s="238"/>
      <c r="E33" s="238"/>
      <c r="F33" s="238"/>
      <c r="G33" s="1124" t="s">
        <v>474</v>
      </c>
      <c r="H33" s="1125"/>
      <c r="I33" s="1125"/>
      <c r="J33" s="1126"/>
      <c r="K33" s="258" t="s">
        <v>460</v>
      </c>
      <c r="L33" s="258" t="s">
        <v>460</v>
      </c>
      <c r="M33" s="259">
        <v>302</v>
      </c>
      <c r="N33" s="260" t="s">
        <v>460</v>
      </c>
    </row>
    <row r="34" spans="1:16" ht="27" customHeight="1">
      <c r="A34" s="242"/>
      <c r="B34" s="238"/>
      <c r="C34" s="238"/>
      <c r="D34" s="238"/>
      <c r="E34" s="238"/>
      <c r="F34" s="238"/>
      <c r="G34" s="1124" t="s">
        <v>475</v>
      </c>
      <c r="H34" s="1125"/>
      <c r="I34" s="1125"/>
      <c r="J34" s="1126"/>
      <c r="K34" s="258">
        <v>426671</v>
      </c>
      <c r="L34" s="258">
        <v>742</v>
      </c>
      <c r="M34" s="259">
        <v>7386</v>
      </c>
      <c r="N34" s="260">
        <v>-90</v>
      </c>
    </row>
    <row r="35" spans="1:16" ht="27" customHeight="1">
      <c r="A35" s="242"/>
      <c r="B35" s="238"/>
      <c r="C35" s="238"/>
      <c r="D35" s="238"/>
      <c r="E35" s="238"/>
      <c r="F35" s="238"/>
      <c r="G35" s="1124" t="s">
        <v>476</v>
      </c>
      <c r="H35" s="1125"/>
      <c r="I35" s="1125"/>
      <c r="J35" s="1126"/>
      <c r="K35" s="258">
        <v>973657</v>
      </c>
      <c r="L35" s="258">
        <v>1693</v>
      </c>
      <c r="M35" s="259">
        <v>2426</v>
      </c>
      <c r="N35" s="260">
        <v>-30.2</v>
      </c>
    </row>
    <row r="36" spans="1:16" ht="27" customHeight="1">
      <c r="A36" s="242"/>
      <c r="B36" s="238"/>
      <c r="C36" s="238"/>
      <c r="D36" s="238"/>
      <c r="E36" s="238"/>
      <c r="F36" s="238"/>
      <c r="G36" s="1124" t="s">
        <v>477</v>
      </c>
      <c r="H36" s="1125"/>
      <c r="I36" s="1125"/>
      <c r="J36" s="1126"/>
      <c r="K36" s="258">
        <v>1152794</v>
      </c>
      <c r="L36" s="258">
        <v>2004</v>
      </c>
      <c r="M36" s="259">
        <v>1288</v>
      </c>
      <c r="N36" s="260">
        <v>55.6</v>
      </c>
    </row>
    <row r="37" spans="1:16" ht="13.5" customHeight="1">
      <c r="A37" s="242"/>
      <c r="B37" s="238"/>
      <c r="C37" s="238"/>
      <c r="D37" s="238"/>
      <c r="E37" s="238"/>
      <c r="F37" s="238"/>
      <c r="G37" s="1124" t="s">
        <v>478</v>
      </c>
      <c r="H37" s="1125"/>
      <c r="I37" s="1125"/>
      <c r="J37" s="1126"/>
      <c r="K37" s="258">
        <v>354765</v>
      </c>
      <c r="L37" s="258">
        <v>617</v>
      </c>
      <c r="M37" s="259">
        <v>1185</v>
      </c>
      <c r="N37" s="260">
        <v>-47.9</v>
      </c>
    </row>
    <row r="38" spans="1:16" ht="27" customHeight="1">
      <c r="A38" s="242"/>
      <c r="B38" s="238"/>
      <c r="C38" s="238"/>
      <c r="D38" s="238"/>
      <c r="E38" s="238"/>
      <c r="F38" s="238"/>
      <c r="G38" s="1121" t="s">
        <v>479</v>
      </c>
      <c r="H38" s="1122"/>
      <c r="I38" s="1122"/>
      <c r="J38" s="1123"/>
      <c r="K38" s="287">
        <v>4314</v>
      </c>
      <c r="L38" s="287">
        <v>7</v>
      </c>
      <c r="M38" s="288">
        <v>7</v>
      </c>
      <c r="N38" s="289">
        <v>0</v>
      </c>
      <c r="O38" s="286"/>
    </row>
    <row r="39" spans="1:16" ht="13.2">
      <c r="A39" s="242"/>
      <c r="B39" s="238"/>
      <c r="C39" s="238"/>
      <c r="D39" s="238"/>
      <c r="E39" s="238"/>
      <c r="F39" s="238"/>
      <c r="G39" s="1121" t="s">
        <v>480</v>
      </c>
      <c r="H39" s="1122"/>
      <c r="I39" s="1122"/>
      <c r="J39" s="1123"/>
      <c r="K39" s="257">
        <v>-455256</v>
      </c>
      <c r="L39" s="257">
        <v>-791</v>
      </c>
      <c r="M39" s="290">
        <v>-1292</v>
      </c>
      <c r="N39" s="291">
        <v>-38.799999999999997</v>
      </c>
      <c r="O39" s="286"/>
    </row>
    <row r="40" spans="1:16" ht="27" customHeight="1">
      <c r="A40" s="242"/>
      <c r="B40" s="238"/>
      <c r="C40" s="238"/>
      <c r="D40" s="238"/>
      <c r="E40" s="238"/>
      <c r="F40" s="238"/>
      <c r="G40" s="1124" t="s">
        <v>481</v>
      </c>
      <c r="H40" s="1125"/>
      <c r="I40" s="1125"/>
      <c r="J40" s="1126"/>
      <c r="K40" s="257">
        <v>-43046922</v>
      </c>
      <c r="L40" s="257">
        <v>-74830</v>
      </c>
      <c r="M40" s="290">
        <v>-80975</v>
      </c>
      <c r="N40" s="291">
        <v>-7.6</v>
      </c>
      <c r="O40" s="286"/>
    </row>
    <row r="41" spans="1:16" ht="13.2">
      <c r="A41" s="242"/>
      <c r="B41" s="238"/>
      <c r="C41" s="238"/>
      <c r="D41" s="238"/>
      <c r="E41" s="238"/>
      <c r="F41" s="238"/>
      <c r="G41" s="1127" t="s">
        <v>482</v>
      </c>
      <c r="H41" s="1128"/>
      <c r="I41" s="1128"/>
      <c r="J41" s="1129"/>
      <c r="K41" s="258">
        <v>22313549</v>
      </c>
      <c r="L41" s="257">
        <v>38788</v>
      </c>
      <c r="M41" s="290">
        <v>27093</v>
      </c>
      <c r="N41" s="291">
        <v>43.2</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483</v>
      </c>
      <c r="B47" s="238"/>
      <c r="C47" s="238"/>
      <c r="D47" s="238"/>
      <c r="E47" s="238"/>
      <c r="F47" s="238"/>
      <c r="G47" s="238"/>
      <c r="H47" s="238"/>
      <c r="I47" s="238"/>
      <c r="J47" s="238"/>
      <c r="K47" s="238"/>
      <c r="L47" s="238"/>
      <c r="M47" s="238"/>
      <c r="N47" s="238"/>
    </row>
    <row r="48" spans="1:16" ht="13.2">
      <c r="A48" s="242"/>
      <c r="B48" s="238"/>
      <c r="C48" s="238"/>
      <c r="D48" s="238"/>
      <c r="E48" s="238"/>
      <c r="F48" s="238"/>
      <c r="G48" s="296" t="s">
        <v>484</v>
      </c>
      <c r="H48" s="296"/>
      <c r="I48" s="296"/>
      <c r="J48" s="296"/>
      <c r="K48" s="296"/>
      <c r="L48" s="296"/>
      <c r="M48" s="297"/>
      <c r="N48" s="296"/>
    </row>
    <row r="49" spans="1:14" ht="13.5" customHeight="1">
      <c r="A49" s="242"/>
      <c r="B49" s="238"/>
      <c r="C49" s="238"/>
      <c r="D49" s="238"/>
      <c r="E49" s="238"/>
      <c r="F49" s="238"/>
      <c r="G49" s="298"/>
      <c r="H49" s="299"/>
      <c r="I49" s="1130" t="s">
        <v>451</v>
      </c>
      <c r="J49" s="1132" t="s">
        <v>485</v>
      </c>
      <c r="K49" s="1133"/>
      <c r="L49" s="1133"/>
      <c r="M49" s="1133"/>
      <c r="N49" s="1134"/>
    </row>
    <row r="50" spans="1:14" ht="13.2">
      <c r="A50" s="242"/>
      <c r="B50" s="238"/>
      <c r="C50" s="238"/>
      <c r="D50" s="238"/>
      <c r="E50" s="238"/>
      <c r="F50" s="238"/>
      <c r="G50" s="300"/>
      <c r="H50" s="301"/>
      <c r="I50" s="1131"/>
      <c r="J50" s="302" t="s">
        <v>486</v>
      </c>
      <c r="K50" s="303" t="s">
        <v>487</v>
      </c>
      <c r="L50" s="304" t="s">
        <v>488</v>
      </c>
      <c r="M50" s="305" t="s">
        <v>489</v>
      </c>
      <c r="N50" s="306" t="s">
        <v>490</v>
      </c>
    </row>
    <row r="51" spans="1:14" ht="13.2">
      <c r="A51" s="242"/>
      <c r="B51" s="238"/>
      <c r="C51" s="238"/>
      <c r="D51" s="238"/>
      <c r="E51" s="238"/>
      <c r="F51" s="238"/>
      <c r="G51" s="298" t="s">
        <v>491</v>
      </c>
      <c r="H51" s="299"/>
      <c r="I51" s="307">
        <v>59248881</v>
      </c>
      <c r="J51" s="308">
        <v>100676</v>
      </c>
      <c r="K51" s="309">
        <v>-11.6</v>
      </c>
      <c r="L51" s="310">
        <v>98957</v>
      </c>
      <c r="M51" s="311">
        <v>-8.1</v>
      </c>
      <c r="N51" s="312">
        <v>-3.5</v>
      </c>
    </row>
    <row r="52" spans="1:14" ht="13.2">
      <c r="A52" s="242"/>
      <c r="B52" s="238"/>
      <c r="C52" s="238"/>
      <c r="D52" s="238"/>
      <c r="E52" s="238"/>
      <c r="F52" s="238"/>
      <c r="G52" s="313"/>
      <c r="H52" s="314" t="s">
        <v>492</v>
      </c>
      <c r="I52" s="315">
        <v>15401697</v>
      </c>
      <c r="J52" s="316">
        <v>26171</v>
      </c>
      <c r="K52" s="317">
        <v>-7</v>
      </c>
      <c r="L52" s="318">
        <v>24884</v>
      </c>
      <c r="M52" s="319">
        <v>-19.3</v>
      </c>
      <c r="N52" s="320">
        <v>12.3</v>
      </c>
    </row>
    <row r="53" spans="1:14" ht="13.2">
      <c r="A53" s="242"/>
      <c r="B53" s="238"/>
      <c r="C53" s="238"/>
      <c r="D53" s="238"/>
      <c r="E53" s="238"/>
      <c r="F53" s="238"/>
      <c r="G53" s="298" t="s">
        <v>493</v>
      </c>
      <c r="H53" s="299"/>
      <c r="I53" s="307">
        <v>74208452</v>
      </c>
      <c r="J53" s="308">
        <v>126405</v>
      </c>
      <c r="K53" s="309">
        <v>25.6</v>
      </c>
      <c r="L53" s="310">
        <v>114030</v>
      </c>
      <c r="M53" s="311">
        <v>15.2</v>
      </c>
      <c r="N53" s="312">
        <v>10.4</v>
      </c>
    </row>
    <row r="54" spans="1:14" ht="13.2">
      <c r="A54" s="242"/>
      <c r="B54" s="238"/>
      <c r="C54" s="238"/>
      <c r="D54" s="238"/>
      <c r="E54" s="238"/>
      <c r="F54" s="238"/>
      <c r="G54" s="313"/>
      <c r="H54" s="314" t="s">
        <v>492</v>
      </c>
      <c r="I54" s="315">
        <v>16648031</v>
      </c>
      <c r="J54" s="316">
        <v>28358</v>
      </c>
      <c r="K54" s="317">
        <v>8.4</v>
      </c>
      <c r="L54" s="318">
        <v>24881</v>
      </c>
      <c r="M54" s="319">
        <v>0</v>
      </c>
      <c r="N54" s="320">
        <v>8.4</v>
      </c>
    </row>
    <row r="55" spans="1:14" ht="13.2">
      <c r="A55" s="242"/>
      <c r="B55" s="238"/>
      <c r="C55" s="238"/>
      <c r="D55" s="238"/>
      <c r="E55" s="238"/>
      <c r="F55" s="238"/>
      <c r="G55" s="298" t="s">
        <v>494</v>
      </c>
      <c r="H55" s="299"/>
      <c r="I55" s="307">
        <v>72978870</v>
      </c>
      <c r="J55" s="308">
        <v>125103</v>
      </c>
      <c r="K55" s="309">
        <v>-1</v>
      </c>
      <c r="L55" s="310">
        <v>123663</v>
      </c>
      <c r="M55" s="311">
        <v>8.4</v>
      </c>
      <c r="N55" s="312">
        <v>-9.4</v>
      </c>
    </row>
    <row r="56" spans="1:14" ht="13.2">
      <c r="A56" s="242"/>
      <c r="B56" s="238"/>
      <c r="C56" s="238"/>
      <c r="D56" s="238"/>
      <c r="E56" s="238"/>
      <c r="F56" s="238"/>
      <c r="G56" s="313"/>
      <c r="H56" s="314" t="s">
        <v>492</v>
      </c>
      <c r="I56" s="315">
        <v>19375750</v>
      </c>
      <c r="J56" s="316">
        <v>33215</v>
      </c>
      <c r="K56" s="317">
        <v>17.100000000000001</v>
      </c>
      <c r="L56" s="318">
        <v>28854</v>
      </c>
      <c r="M56" s="319">
        <v>16</v>
      </c>
      <c r="N56" s="320">
        <v>1.1000000000000001</v>
      </c>
    </row>
    <row r="57" spans="1:14" ht="13.2">
      <c r="A57" s="242"/>
      <c r="B57" s="238"/>
      <c r="C57" s="238"/>
      <c r="D57" s="238"/>
      <c r="E57" s="238"/>
      <c r="F57" s="238"/>
      <c r="G57" s="298" t="s">
        <v>495</v>
      </c>
      <c r="H57" s="299"/>
      <c r="I57" s="307">
        <v>64351958</v>
      </c>
      <c r="J57" s="308">
        <v>111084</v>
      </c>
      <c r="K57" s="309">
        <v>-11.2</v>
      </c>
      <c r="L57" s="310">
        <v>119378</v>
      </c>
      <c r="M57" s="311">
        <v>-3.5</v>
      </c>
      <c r="N57" s="312">
        <v>-7.7</v>
      </c>
    </row>
    <row r="58" spans="1:14" ht="13.2">
      <c r="A58" s="242"/>
      <c r="B58" s="238"/>
      <c r="C58" s="238"/>
      <c r="D58" s="238"/>
      <c r="E58" s="238"/>
      <c r="F58" s="238"/>
      <c r="G58" s="313"/>
      <c r="H58" s="314" t="s">
        <v>492</v>
      </c>
      <c r="I58" s="315">
        <v>15800287</v>
      </c>
      <c r="J58" s="316">
        <v>27274</v>
      </c>
      <c r="K58" s="317">
        <v>-17.899999999999999</v>
      </c>
      <c r="L58" s="318">
        <v>35801</v>
      </c>
      <c r="M58" s="319">
        <v>24.1</v>
      </c>
      <c r="N58" s="320">
        <v>-42</v>
      </c>
    </row>
    <row r="59" spans="1:14" ht="13.2">
      <c r="A59" s="242"/>
      <c r="B59" s="238"/>
      <c r="C59" s="238"/>
      <c r="D59" s="238"/>
      <c r="E59" s="238"/>
      <c r="F59" s="238"/>
      <c r="G59" s="298" t="s">
        <v>496</v>
      </c>
      <c r="H59" s="299"/>
      <c r="I59" s="307">
        <v>69261757</v>
      </c>
      <c r="J59" s="308">
        <v>120400</v>
      </c>
      <c r="K59" s="309">
        <v>8.4</v>
      </c>
      <c r="L59" s="310">
        <v>135728</v>
      </c>
      <c r="M59" s="311">
        <v>13.7</v>
      </c>
      <c r="N59" s="312">
        <v>-5.3</v>
      </c>
    </row>
    <row r="60" spans="1:14" ht="13.2">
      <c r="A60" s="242"/>
      <c r="B60" s="238"/>
      <c r="C60" s="238"/>
      <c r="D60" s="238"/>
      <c r="E60" s="238"/>
      <c r="F60" s="238"/>
      <c r="G60" s="313"/>
      <c r="H60" s="314" t="s">
        <v>492</v>
      </c>
      <c r="I60" s="321">
        <v>19992572</v>
      </c>
      <c r="J60" s="316">
        <v>34754</v>
      </c>
      <c r="K60" s="317">
        <v>27.4</v>
      </c>
      <c r="L60" s="318">
        <v>40699</v>
      </c>
      <c r="M60" s="319">
        <v>13.7</v>
      </c>
      <c r="N60" s="320">
        <v>13.7</v>
      </c>
    </row>
    <row r="61" spans="1:14" ht="13.2">
      <c r="A61" s="242"/>
      <c r="B61" s="238"/>
      <c r="C61" s="238"/>
      <c r="D61" s="238"/>
      <c r="E61" s="238"/>
      <c r="F61" s="238"/>
      <c r="G61" s="298" t="s">
        <v>497</v>
      </c>
      <c r="H61" s="322"/>
      <c r="I61" s="323">
        <v>68009984</v>
      </c>
      <c r="J61" s="324">
        <v>116734</v>
      </c>
      <c r="K61" s="325">
        <v>2</v>
      </c>
      <c r="L61" s="326">
        <v>118351</v>
      </c>
      <c r="M61" s="327">
        <v>5.0999999999999996</v>
      </c>
      <c r="N61" s="312">
        <v>-3.1</v>
      </c>
    </row>
    <row r="62" spans="1:14" ht="13.2">
      <c r="A62" s="242"/>
      <c r="B62" s="238"/>
      <c r="C62" s="238"/>
      <c r="D62" s="238"/>
      <c r="E62" s="238"/>
      <c r="F62" s="238"/>
      <c r="G62" s="313"/>
      <c r="H62" s="314" t="s">
        <v>492</v>
      </c>
      <c r="I62" s="315">
        <v>17443667</v>
      </c>
      <c r="J62" s="316">
        <v>29954</v>
      </c>
      <c r="K62" s="317">
        <v>5.6</v>
      </c>
      <c r="L62" s="318">
        <v>31024</v>
      </c>
      <c r="M62" s="319">
        <v>6.9</v>
      </c>
      <c r="N62" s="320">
        <v>-1.3</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498</v>
      </c>
      <c r="G46" s="331" t="s">
        <v>499</v>
      </c>
      <c r="H46" s="331" t="s">
        <v>500</v>
      </c>
      <c r="I46" s="331" t="s">
        <v>501</v>
      </c>
      <c r="J46" s="332" t="s">
        <v>502</v>
      </c>
    </row>
    <row r="47" spans="2:10" ht="57.75" customHeight="1">
      <c r="B47" s="7"/>
      <c r="C47" s="1143" t="s">
        <v>3</v>
      </c>
      <c r="D47" s="1143"/>
      <c r="E47" s="1144"/>
      <c r="F47" s="333">
        <v>1.85</v>
      </c>
      <c r="G47" s="334">
        <v>1.85</v>
      </c>
      <c r="H47" s="334">
        <v>1.85</v>
      </c>
      <c r="I47" s="334">
        <v>1.81</v>
      </c>
      <c r="J47" s="335">
        <v>1.84</v>
      </c>
    </row>
    <row r="48" spans="2:10" ht="57.75" customHeight="1">
      <c r="B48" s="8"/>
      <c r="C48" s="1145" t="s">
        <v>4</v>
      </c>
      <c r="D48" s="1145"/>
      <c r="E48" s="1146"/>
      <c r="F48" s="336">
        <v>5.52</v>
      </c>
      <c r="G48" s="337">
        <v>4.0199999999999996</v>
      </c>
      <c r="H48" s="337">
        <v>3.92</v>
      </c>
      <c r="I48" s="337">
        <v>4.6500000000000004</v>
      </c>
      <c r="J48" s="338">
        <v>1.69</v>
      </c>
    </row>
    <row r="49" spans="2:10" ht="57.75" customHeight="1" thickBot="1">
      <c r="B49" s="9"/>
      <c r="C49" s="1147" t="s">
        <v>5</v>
      </c>
      <c r="D49" s="1147"/>
      <c r="E49" s="1148"/>
      <c r="F49" s="339" t="s">
        <v>503</v>
      </c>
      <c r="G49" s="340" t="s">
        <v>504</v>
      </c>
      <c r="H49" s="340" t="s">
        <v>505</v>
      </c>
      <c r="I49" s="340">
        <v>0.81</v>
      </c>
      <c r="J49" s="341" t="s">
        <v>506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498</v>
      </c>
      <c r="G33" s="17" t="s">
        <v>499</v>
      </c>
      <c r="H33" s="17" t="s">
        <v>500</v>
      </c>
      <c r="I33" s="17" t="s">
        <v>501</v>
      </c>
      <c r="J33" s="18" t="s">
        <v>502</v>
      </c>
      <c r="K33" s="10"/>
      <c r="L33" s="10"/>
      <c r="M33" s="10"/>
      <c r="N33" s="10"/>
      <c r="O33" s="10"/>
      <c r="P33" s="10"/>
    </row>
    <row r="34" spans="1:16" ht="39" customHeight="1">
      <c r="A34" s="10"/>
      <c r="B34" s="19"/>
      <c r="C34" s="1155" t="s">
        <v>507</v>
      </c>
      <c r="D34" s="1155"/>
      <c r="E34" s="1156"/>
      <c r="F34" s="20">
        <v>3.26</v>
      </c>
      <c r="G34" s="21">
        <v>3.22</v>
      </c>
      <c r="H34" s="21">
        <v>1.72</v>
      </c>
      <c r="I34" s="21">
        <v>3.46</v>
      </c>
      <c r="J34" s="22">
        <v>4.83</v>
      </c>
      <c r="K34" s="10"/>
      <c r="L34" s="10"/>
      <c r="M34" s="10"/>
      <c r="N34" s="10"/>
      <c r="O34" s="10"/>
      <c r="P34" s="10"/>
    </row>
    <row r="35" spans="1:16" ht="39" customHeight="1">
      <c r="A35" s="10"/>
      <c r="B35" s="23"/>
      <c r="C35" s="1149" t="s">
        <v>508</v>
      </c>
      <c r="D35" s="1150"/>
      <c r="E35" s="1151"/>
      <c r="F35" s="24">
        <v>5.24</v>
      </c>
      <c r="G35" s="25">
        <v>3.92</v>
      </c>
      <c r="H35" s="25">
        <v>3.82</v>
      </c>
      <c r="I35" s="25">
        <v>4.47</v>
      </c>
      <c r="J35" s="26">
        <v>1.55</v>
      </c>
      <c r="K35" s="10"/>
      <c r="L35" s="10"/>
      <c r="M35" s="10"/>
      <c r="N35" s="10"/>
      <c r="O35" s="10"/>
      <c r="P35" s="10"/>
    </row>
    <row r="36" spans="1:16" ht="39" customHeight="1">
      <c r="A36" s="10"/>
      <c r="B36" s="23"/>
      <c r="C36" s="1149" t="s">
        <v>509</v>
      </c>
      <c r="D36" s="1150"/>
      <c r="E36" s="1151"/>
      <c r="F36" s="24">
        <v>0.56999999999999995</v>
      </c>
      <c r="G36" s="25">
        <v>0.72</v>
      </c>
      <c r="H36" s="25">
        <v>0.99</v>
      </c>
      <c r="I36" s="25">
        <v>1.07</v>
      </c>
      <c r="J36" s="26">
        <v>1.1599999999999999</v>
      </c>
      <c r="K36" s="10"/>
      <c r="L36" s="10"/>
      <c r="M36" s="10"/>
      <c r="N36" s="10"/>
      <c r="O36" s="10"/>
      <c r="P36" s="10"/>
    </row>
    <row r="37" spans="1:16" ht="39" customHeight="1">
      <c r="A37" s="10"/>
      <c r="B37" s="23"/>
      <c r="C37" s="1149" t="s">
        <v>510</v>
      </c>
      <c r="D37" s="1150"/>
      <c r="E37" s="1151"/>
      <c r="F37" s="24">
        <v>0</v>
      </c>
      <c r="G37" s="25">
        <v>0</v>
      </c>
      <c r="H37" s="25">
        <v>1.24</v>
      </c>
      <c r="I37" s="25">
        <v>1.1599999999999999</v>
      </c>
      <c r="J37" s="26">
        <v>1.05</v>
      </c>
      <c r="K37" s="10"/>
      <c r="L37" s="10"/>
      <c r="M37" s="10"/>
      <c r="N37" s="10"/>
      <c r="O37" s="10"/>
      <c r="P37" s="10"/>
    </row>
    <row r="38" spans="1:16" ht="39" customHeight="1">
      <c r="A38" s="10"/>
      <c r="B38" s="23"/>
      <c r="C38" s="1149" t="s">
        <v>511</v>
      </c>
      <c r="D38" s="1150"/>
      <c r="E38" s="1151"/>
      <c r="F38" s="24">
        <v>0.44</v>
      </c>
      <c r="G38" s="25">
        <v>0.4</v>
      </c>
      <c r="H38" s="25">
        <v>0.13</v>
      </c>
      <c r="I38" s="25">
        <v>0.1</v>
      </c>
      <c r="J38" s="26">
        <v>0.28000000000000003</v>
      </c>
      <c r="K38" s="10"/>
      <c r="L38" s="10"/>
      <c r="M38" s="10"/>
      <c r="N38" s="10"/>
      <c r="O38" s="10"/>
      <c r="P38" s="10"/>
    </row>
    <row r="39" spans="1:16" ht="39" customHeight="1">
      <c r="A39" s="10"/>
      <c r="B39" s="23"/>
      <c r="C39" s="1149" t="s">
        <v>512</v>
      </c>
      <c r="D39" s="1150"/>
      <c r="E39" s="1151"/>
      <c r="F39" s="24">
        <v>0.28999999999999998</v>
      </c>
      <c r="G39" s="25">
        <v>0.26</v>
      </c>
      <c r="H39" s="25">
        <v>0.25</v>
      </c>
      <c r="I39" s="25">
        <v>0.23</v>
      </c>
      <c r="J39" s="26">
        <v>0.22</v>
      </c>
      <c r="K39" s="10"/>
      <c r="L39" s="10"/>
      <c r="M39" s="10"/>
      <c r="N39" s="10"/>
      <c r="O39" s="10"/>
      <c r="P39" s="10"/>
    </row>
    <row r="40" spans="1:16" ht="39" customHeight="1">
      <c r="A40" s="10"/>
      <c r="B40" s="23"/>
      <c r="C40" s="1149" t="s">
        <v>513</v>
      </c>
      <c r="D40" s="1150"/>
      <c r="E40" s="1151"/>
      <c r="F40" s="24">
        <v>0.23</v>
      </c>
      <c r="G40" s="25">
        <v>0.06</v>
      </c>
      <c r="H40" s="25">
        <v>7.0000000000000007E-2</v>
      </c>
      <c r="I40" s="25">
        <v>0.08</v>
      </c>
      <c r="J40" s="26">
        <v>0.09</v>
      </c>
      <c r="K40" s="10"/>
      <c r="L40" s="10"/>
      <c r="M40" s="10"/>
      <c r="N40" s="10"/>
      <c r="O40" s="10"/>
      <c r="P40" s="10"/>
    </row>
    <row r="41" spans="1:16" ht="39" customHeight="1">
      <c r="A41" s="10"/>
      <c r="B41" s="23"/>
      <c r="C41" s="1149" t="s">
        <v>514</v>
      </c>
      <c r="D41" s="1150"/>
      <c r="E41" s="1151"/>
      <c r="F41" s="24">
        <v>0.03</v>
      </c>
      <c r="G41" s="25">
        <v>0.01</v>
      </c>
      <c r="H41" s="25">
        <v>0.01</v>
      </c>
      <c r="I41" s="25">
        <v>0.01</v>
      </c>
      <c r="J41" s="26">
        <v>0.02</v>
      </c>
      <c r="K41" s="10"/>
      <c r="L41" s="10"/>
      <c r="M41" s="10"/>
      <c r="N41" s="10"/>
      <c r="O41" s="10"/>
      <c r="P41" s="10"/>
    </row>
    <row r="42" spans="1:16" ht="39" customHeight="1">
      <c r="A42" s="10"/>
      <c r="B42" s="27"/>
      <c r="C42" s="1149" t="s">
        <v>515</v>
      </c>
      <c r="D42" s="1150"/>
      <c r="E42" s="1151"/>
      <c r="F42" s="24" t="s">
        <v>460</v>
      </c>
      <c r="G42" s="25" t="s">
        <v>460</v>
      </c>
      <c r="H42" s="25" t="s">
        <v>460</v>
      </c>
      <c r="I42" s="25" t="s">
        <v>460</v>
      </c>
      <c r="J42" s="26" t="s">
        <v>460</v>
      </c>
      <c r="K42" s="10"/>
      <c r="L42" s="10"/>
      <c r="M42" s="10"/>
      <c r="N42" s="10"/>
      <c r="O42" s="10"/>
      <c r="P42" s="10"/>
    </row>
    <row r="43" spans="1:16" ht="39" customHeight="1" thickBot="1">
      <c r="A43" s="10"/>
      <c r="B43" s="28"/>
      <c r="C43" s="1152" t="s">
        <v>516</v>
      </c>
      <c r="D43" s="1153"/>
      <c r="E43" s="1154"/>
      <c r="F43" s="29">
        <v>0.01</v>
      </c>
      <c r="G43" s="30">
        <v>0.01</v>
      </c>
      <c r="H43" s="30">
        <v>0</v>
      </c>
      <c r="I43" s="30">
        <v>0.08</v>
      </c>
      <c r="J43" s="31">
        <v>0.02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498</v>
      </c>
      <c r="L44" s="44" t="s">
        <v>499</v>
      </c>
      <c r="M44" s="44" t="s">
        <v>500</v>
      </c>
      <c r="N44" s="44" t="s">
        <v>501</v>
      </c>
      <c r="O44" s="45" t="s">
        <v>502</v>
      </c>
      <c r="P44" s="36"/>
      <c r="Q44" s="36"/>
      <c r="R44" s="36"/>
      <c r="S44" s="36"/>
      <c r="T44" s="36"/>
      <c r="U44" s="36"/>
    </row>
    <row r="45" spans="1:21" ht="30.75" customHeight="1">
      <c r="A45" s="36"/>
      <c r="B45" s="1165" t="s">
        <v>10</v>
      </c>
      <c r="C45" s="1166"/>
      <c r="D45" s="46"/>
      <c r="E45" s="1171" t="s">
        <v>11</v>
      </c>
      <c r="F45" s="1171"/>
      <c r="G45" s="1171"/>
      <c r="H45" s="1171"/>
      <c r="I45" s="1171"/>
      <c r="J45" s="1172"/>
      <c r="K45" s="47">
        <v>57237</v>
      </c>
      <c r="L45" s="48">
        <v>58974</v>
      </c>
      <c r="M45" s="48">
        <v>61319</v>
      </c>
      <c r="N45" s="48">
        <v>61930</v>
      </c>
      <c r="O45" s="49">
        <v>62904</v>
      </c>
      <c r="P45" s="36"/>
      <c r="Q45" s="36"/>
      <c r="R45" s="36"/>
      <c r="S45" s="36"/>
      <c r="T45" s="36"/>
      <c r="U45" s="36"/>
    </row>
    <row r="46" spans="1:21" ht="30.75" customHeight="1">
      <c r="A46" s="36"/>
      <c r="B46" s="1167"/>
      <c r="C46" s="1168"/>
      <c r="D46" s="50"/>
      <c r="E46" s="1159" t="s">
        <v>12</v>
      </c>
      <c r="F46" s="1159"/>
      <c r="G46" s="1159"/>
      <c r="H46" s="1159"/>
      <c r="I46" s="1159"/>
      <c r="J46" s="1160"/>
      <c r="K46" s="51" t="s">
        <v>460</v>
      </c>
      <c r="L46" s="52" t="s">
        <v>460</v>
      </c>
      <c r="M46" s="52" t="s">
        <v>460</v>
      </c>
      <c r="N46" s="52" t="s">
        <v>460</v>
      </c>
      <c r="O46" s="53" t="s">
        <v>460</v>
      </c>
      <c r="P46" s="36"/>
      <c r="Q46" s="36"/>
      <c r="R46" s="36"/>
      <c r="S46" s="36"/>
      <c r="T46" s="36"/>
      <c r="U46" s="36"/>
    </row>
    <row r="47" spans="1:21" ht="30.75" customHeight="1">
      <c r="A47" s="36"/>
      <c r="B47" s="1167"/>
      <c r="C47" s="1168"/>
      <c r="D47" s="50"/>
      <c r="E47" s="1159" t="s">
        <v>13</v>
      </c>
      <c r="F47" s="1159"/>
      <c r="G47" s="1159"/>
      <c r="H47" s="1159"/>
      <c r="I47" s="1159"/>
      <c r="J47" s="1160"/>
      <c r="K47" s="51">
        <v>616</v>
      </c>
      <c r="L47" s="52">
        <v>532</v>
      </c>
      <c r="M47" s="52">
        <v>515</v>
      </c>
      <c r="N47" s="52">
        <v>470</v>
      </c>
      <c r="O47" s="53">
        <v>427</v>
      </c>
      <c r="P47" s="36"/>
      <c r="Q47" s="36"/>
      <c r="R47" s="36"/>
      <c r="S47" s="36"/>
      <c r="T47" s="36"/>
      <c r="U47" s="36"/>
    </row>
    <row r="48" spans="1:21" ht="30.75" customHeight="1">
      <c r="A48" s="36"/>
      <c r="B48" s="1167"/>
      <c r="C48" s="1168"/>
      <c r="D48" s="50"/>
      <c r="E48" s="1159" t="s">
        <v>14</v>
      </c>
      <c r="F48" s="1159"/>
      <c r="G48" s="1159"/>
      <c r="H48" s="1159"/>
      <c r="I48" s="1159"/>
      <c r="J48" s="1160"/>
      <c r="K48" s="51">
        <v>897</v>
      </c>
      <c r="L48" s="52">
        <v>975</v>
      </c>
      <c r="M48" s="52">
        <v>1013</v>
      </c>
      <c r="N48" s="52">
        <v>965</v>
      </c>
      <c r="O48" s="53">
        <v>974</v>
      </c>
      <c r="P48" s="36"/>
      <c r="Q48" s="36"/>
      <c r="R48" s="36"/>
      <c r="S48" s="36"/>
      <c r="T48" s="36"/>
      <c r="U48" s="36"/>
    </row>
    <row r="49" spans="1:21" ht="30.75" customHeight="1">
      <c r="A49" s="36"/>
      <c r="B49" s="1167"/>
      <c r="C49" s="1168"/>
      <c r="D49" s="50"/>
      <c r="E49" s="1159" t="s">
        <v>15</v>
      </c>
      <c r="F49" s="1159"/>
      <c r="G49" s="1159"/>
      <c r="H49" s="1159"/>
      <c r="I49" s="1159"/>
      <c r="J49" s="1160"/>
      <c r="K49" s="51">
        <v>1281</v>
      </c>
      <c r="L49" s="52">
        <v>1329</v>
      </c>
      <c r="M49" s="52">
        <v>1204</v>
      </c>
      <c r="N49" s="52">
        <v>1184</v>
      </c>
      <c r="O49" s="53">
        <v>1153</v>
      </c>
      <c r="P49" s="36"/>
      <c r="Q49" s="36"/>
      <c r="R49" s="36"/>
      <c r="S49" s="36"/>
      <c r="T49" s="36"/>
      <c r="U49" s="36"/>
    </row>
    <row r="50" spans="1:21" ht="30.75" customHeight="1">
      <c r="A50" s="36"/>
      <c r="B50" s="1167"/>
      <c r="C50" s="1168"/>
      <c r="D50" s="50"/>
      <c r="E50" s="1159" t="s">
        <v>16</v>
      </c>
      <c r="F50" s="1159"/>
      <c r="G50" s="1159"/>
      <c r="H50" s="1159"/>
      <c r="I50" s="1159"/>
      <c r="J50" s="1160"/>
      <c r="K50" s="51">
        <v>1495</v>
      </c>
      <c r="L50" s="52">
        <v>1216</v>
      </c>
      <c r="M50" s="52">
        <v>929</v>
      </c>
      <c r="N50" s="52">
        <v>487</v>
      </c>
      <c r="O50" s="53">
        <v>355</v>
      </c>
      <c r="P50" s="36"/>
      <c r="Q50" s="36"/>
      <c r="R50" s="36"/>
      <c r="S50" s="36"/>
      <c r="T50" s="36"/>
      <c r="U50" s="36"/>
    </row>
    <row r="51" spans="1:21" ht="30.75" customHeight="1">
      <c r="A51" s="36"/>
      <c r="B51" s="1169"/>
      <c r="C51" s="1170"/>
      <c r="D51" s="54"/>
      <c r="E51" s="1159" t="s">
        <v>17</v>
      </c>
      <c r="F51" s="1159"/>
      <c r="G51" s="1159"/>
      <c r="H51" s="1159"/>
      <c r="I51" s="1159"/>
      <c r="J51" s="1160"/>
      <c r="K51" s="51">
        <v>46</v>
      </c>
      <c r="L51" s="52">
        <v>41</v>
      </c>
      <c r="M51" s="52">
        <v>19</v>
      </c>
      <c r="N51" s="52">
        <v>16</v>
      </c>
      <c r="O51" s="53">
        <v>4</v>
      </c>
      <c r="P51" s="36"/>
      <c r="Q51" s="36"/>
      <c r="R51" s="36"/>
      <c r="S51" s="36"/>
      <c r="T51" s="36"/>
      <c r="U51" s="36"/>
    </row>
    <row r="52" spans="1:21" ht="30.75" customHeight="1">
      <c r="A52" s="36"/>
      <c r="B52" s="1157" t="s">
        <v>18</v>
      </c>
      <c r="C52" s="1158"/>
      <c r="D52" s="54"/>
      <c r="E52" s="1159" t="s">
        <v>19</v>
      </c>
      <c r="F52" s="1159"/>
      <c r="G52" s="1159"/>
      <c r="H52" s="1159"/>
      <c r="I52" s="1159"/>
      <c r="J52" s="1160"/>
      <c r="K52" s="51">
        <v>38955</v>
      </c>
      <c r="L52" s="52">
        <v>40758</v>
      </c>
      <c r="M52" s="52">
        <v>42674</v>
      </c>
      <c r="N52" s="52">
        <v>44020</v>
      </c>
      <c r="O52" s="53">
        <v>43502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22617</v>
      </c>
      <c r="L53" s="57">
        <v>22309</v>
      </c>
      <c r="M53" s="57">
        <v>22325</v>
      </c>
      <c r="N53" s="57">
        <v>21032</v>
      </c>
      <c r="O53" s="58">
        <v>22315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498</v>
      </c>
      <c r="J40" s="343" t="s">
        <v>499</v>
      </c>
      <c r="K40" s="343" t="s">
        <v>500</v>
      </c>
      <c r="L40" s="343" t="s">
        <v>501</v>
      </c>
      <c r="M40" s="344" t="s">
        <v>502</v>
      </c>
    </row>
    <row r="41" spans="2:13" ht="27.75" customHeight="1">
      <c r="B41" s="1185" t="s">
        <v>22</v>
      </c>
      <c r="C41" s="1186"/>
      <c r="D41" s="66"/>
      <c r="E41" s="1187" t="s">
        <v>23</v>
      </c>
      <c r="F41" s="1187"/>
      <c r="G41" s="1187"/>
      <c r="H41" s="1188"/>
      <c r="I41" s="345">
        <v>679942</v>
      </c>
      <c r="J41" s="346">
        <v>678597</v>
      </c>
      <c r="K41" s="346">
        <v>671570</v>
      </c>
      <c r="L41" s="346">
        <v>660837</v>
      </c>
      <c r="M41" s="347">
        <v>652277</v>
      </c>
    </row>
    <row r="42" spans="2:13" ht="27.75" customHeight="1">
      <c r="B42" s="1175"/>
      <c r="C42" s="1176"/>
      <c r="D42" s="67"/>
      <c r="E42" s="1179" t="s">
        <v>24</v>
      </c>
      <c r="F42" s="1179"/>
      <c r="G42" s="1179"/>
      <c r="H42" s="1180"/>
      <c r="I42" s="348">
        <v>3193</v>
      </c>
      <c r="J42" s="349">
        <v>2156</v>
      </c>
      <c r="K42" s="349">
        <v>1365</v>
      </c>
      <c r="L42" s="349">
        <v>986</v>
      </c>
      <c r="M42" s="350">
        <v>718</v>
      </c>
    </row>
    <row r="43" spans="2:13" ht="27.75" customHeight="1">
      <c r="B43" s="1175"/>
      <c r="C43" s="1176"/>
      <c r="D43" s="67"/>
      <c r="E43" s="1179" t="s">
        <v>25</v>
      </c>
      <c r="F43" s="1179"/>
      <c r="G43" s="1179"/>
      <c r="H43" s="1180"/>
      <c r="I43" s="348">
        <v>11707</v>
      </c>
      <c r="J43" s="349">
        <v>7100</v>
      </c>
      <c r="K43" s="349">
        <v>6840</v>
      </c>
      <c r="L43" s="349">
        <v>6427</v>
      </c>
      <c r="M43" s="350">
        <v>6730</v>
      </c>
    </row>
    <row r="44" spans="2:13" ht="27.75" customHeight="1">
      <c r="B44" s="1175"/>
      <c r="C44" s="1176"/>
      <c r="D44" s="67"/>
      <c r="E44" s="1179" t="s">
        <v>26</v>
      </c>
      <c r="F44" s="1179"/>
      <c r="G44" s="1179"/>
      <c r="H44" s="1180"/>
      <c r="I44" s="348">
        <v>11128</v>
      </c>
      <c r="J44" s="349">
        <v>13038</v>
      </c>
      <c r="K44" s="349">
        <v>13276</v>
      </c>
      <c r="L44" s="349">
        <v>12952</v>
      </c>
      <c r="M44" s="350">
        <v>12770</v>
      </c>
    </row>
    <row r="45" spans="2:13" ht="27.75" customHeight="1">
      <c r="B45" s="1175"/>
      <c r="C45" s="1176"/>
      <c r="D45" s="67"/>
      <c r="E45" s="1179" t="s">
        <v>27</v>
      </c>
      <c r="F45" s="1179"/>
      <c r="G45" s="1179"/>
      <c r="H45" s="1180"/>
      <c r="I45" s="348">
        <v>89856</v>
      </c>
      <c r="J45" s="349">
        <v>84505</v>
      </c>
      <c r="K45" s="349">
        <v>78528</v>
      </c>
      <c r="L45" s="349">
        <v>77844</v>
      </c>
      <c r="M45" s="350">
        <v>78003</v>
      </c>
    </row>
    <row r="46" spans="2:13" ht="27.75" customHeight="1">
      <c r="B46" s="1175"/>
      <c r="C46" s="1176"/>
      <c r="D46" s="68"/>
      <c r="E46" s="1189" t="s">
        <v>28</v>
      </c>
      <c r="F46" s="1189"/>
      <c r="G46" s="1189"/>
      <c r="H46" s="1190"/>
      <c r="I46" s="348">
        <v>6297</v>
      </c>
      <c r="J46" s="349">
        <v>6133</v>
      </c>
      <c r="K46" s="349">
        <v>5996</v>
      </c>
      <c r="L46" s="349">
        <v>5894</v>
      </c>
      <c r="M46" s="350">
        <v>6058</v>
      </c>
    </row>
    <row r="47" spans="2:13" ht="27.75" customHeight="1">
      <c r="B47" s="1175"/>
      <c r="C47" s="1176"/>
      <c r="D47" s="69"/>
      <c r="E47" s="1191" t="s">
        <v>29</v>
      </c>
      <c r="F47" s="1192"/>
      <c r="G47" s="1192"/>
      <c r="H47" s="1193"/>
      <c r="I47" s="348" t="s">
        <v>460</v>
      </c>
      <c r="J47" s="349" t="s">
        <v>460</v>
      </c>
      <c r="K47" s="349" t="s">
        <v>460</v>
      </c>
      <c r="L47" s="349" t="s">
        <v>460</v>
      </c>
      <c r="M47" s="350" t="s">
        <v>460</v>
      </c>
    </row>
    <row r="48" spans="2:13" ht="27.75" customHeight="1">
      <c r="B48" s="1175"/>
      <c r="C48" s="1176"/>
      <c r="D48" s="67"/>
      <c r="E48" s="1179" t="s">
        <v>30</v>
      </c>
      <c r="F48" s="1179"/>
      <c r="G48" s="1179"/>
      <c r="H48" s="1180"/>
      <c r="I48" s="348" t="s">
        <v>460</v>
      </c>
      <c r="J48" s="349" t="s">
        <v>460</v>
      </c>
      <c r="K48" s="349" t="s">
        <v>460</v>
      </c>
      <c r="L48" s="349" t="s">
        <v>460</v>
      </c>
      <c r="M48" s="350" t="s">
        <v>460</v>
      </c>
    </row>
    <row r="49" spans="2:13" ht="27.75" customHeight="1">
      <c r="B49" s="1177"/>
      <c r="C49" s="1178"/>
      <c r="D49" s="67"/>
      <c r="E49" s="1179" t="s">
        <v>31</v>
      </c>
      <c r="F49" s="1179"/>
      <c r="G49" s="1179"/>
      <c r="H49" s="1180"/>
      <c r="I49" s="348" t="s">
        <v>460</v>
      </c>
      <c r="J49" s="349" t="s">
        <v>460</v>
      </c>
      <c r="K49" s="349" t="s">
        <v>460</v>
      </c>
      <c r="L49" s="349" t="s">
        <v>460</v>
      </c>
      <c r="M49" s="350" t="s">
        <v>460</v>
      </c>
    </row>
    <row r="50" spans="2:13" ht="27.75" customHeight="1">
      <c r="B50" s="1173" t="s">
        <v>32</v>
      </c>
      <c r="C50" s="1174"/>
      <c r="D50" s="70"/>
      <c r="E50" s="1179" t="s">
        <v>33</v>
      </c>
      <c r="F50" s="1179"/>
      <c r="G50" s="1179"/>
      <c r="H50" s="1180"/>
      <c r="I50" s="348">
        <v>87913</v>
      </c>
      <c r="J50" s="349">
        <v>86239</v>
      </c>
      <c r="K50" s="349">
        <v>82157</v>
      </c>
      <c r="L50" s="349">
        <v>77054</v>
      </c>
      <c r="M50" s="350">
        <v>66616</v>
      </c>
    </row>
    <row r="51" spans="2:13" ht="27.75" customHeight="1">
      <c r="B51" s="1175"/>
      <c r="C51" s="1176"/>
      <c r="D51" s="67"/>
      <c r="E51" s="1179" t="s">
        <v>34</v>
      </c>
      <c r="F51" s="1179"/>
      <c r="G51" s="1179"/>
      <c r="H51" s="1180"/>
      <c r="I51" s="348">
        <v>10929</v>
      </c>
      <c r="J51" s="349">
        <v>10600</v>
      </c>
      <c r="K51" s="349">
        <v>10103</v>
      </c>
      <c r="L51" s="349">
        <v>10238</v>
      </c>
      <c r="M51" s="350">
        <v>12336</v>
      </c>
    </row>
    <row r="52" spans="2:13" ht="27.75" customHeight="1">
      <c r="B52" s="1177"/>
      <c r="C52" s="1178"/>
      <c r="D52" s="67"/>
      <c r="E52" s="1179" t="s">
        <v>35</v>
      </c>
      <c r="F52" s="1179"/>
      <c r="G52" s="1179"/>
      <c r="H52" s="1180"/>
      <c r="I52" s="348">
        <v>499301</v>
      </c>
      <c r="J52" s="349">
        <v>503060</v>
      </c>
      <c r="K52" s="349">
        <v>498667</v>
      </c>
      <c r="L52" s="349">
        <v>490444</v>
      </c>
      <c r="M52" s="350">
        <v>481721</v>
      </c>
    </row>
    <row r="53" spans="2:13" ht="27.75" customHeight="1" thickBot="1">
      <c r="B53" s="1181" t="s">
        <v>20</v>
      </c>
      <c r="C53" s="1182"/>
      <c r="D53" s="71"/>
      <c r="E53" s="1183" t="s">
        <v>36</v>
      </c>
      <c r="F53" s="1183"/>
      <c r="G53" s="1183"/>
      <c r="H53" s="1184"/>
      <c r="I53" s="351">
        <v>203978</v>
      </c>
      <c r="J53" s="352">
        <v>191630</v>
      </c>
      <c r="K53" s="352">
        <v>186649</v>
      </c>
      <c r="L53" s="352">
        <v>187203</v>
      </c>
      <c r="M53" s="353">
        <v>195883</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583</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583</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582</v>
      </c>
      <c r="C41" s="240"/>
      <c r="D41" s="240"/>
      <c r="E41" s="240"/>
      <c r="F41" s="240"/>
      <c r="G41" s="240"/>
      <c r="H41" s="240"/>
      <c r="I41" s="240"/>
      <c r="J41" s="240"/>
      <c r="K41" s="240"/>
      <c r="L41" s="240"/>
      <c r="M41" s="240"/>
      <c r="N41" s="240"/>
      <c r="O41" s="240"/>
      <c r="P41" s="241"/>
    </row>
    <row r="42" spans="1:17" ht="13.2">
      <c r="B42" s="242"/>
      <c r="C42" s="238"/>
      <c r="D42" s="238"/>
      <c r="E42" s="238"/>
      <c r="F42" s="238"/>
      <c r="G42" s="383" t="s">
        <v>574</v>
      </c>
      <c r="H42" s="379"/>
      <c r="I42" s="382"/>
      <c r="J42" s="382"/>
      <c r="K42" s="382"/>
      <c r="L42" s="381"/>
      <c r="M42" s="381"/>
      <c r="N42" s="381"/>
      <c r="O42" s="381"/>
    </row>
    <row r="43" spans="1:17" ht="13.2">
      <c r="B43" s="242"/>
      <c r="C43" s="238"/>
      <c r="D43" s="238"/>
      <c r="E43" s="238"/>
      <c r="F43" s="238"/>
      <c r="G43" s="1197" t="s">
        <v>581</v>
      </c>
      <c r="H43" s="1197"/>
      <c r="I43" s="1197"/>
      <c r="J43" s="1197"/>
      <c r="K43" s="1197"/>
      <c r="L43" s="1197"/>
      <c r="M43" s="1197"/>
      <c r="N43" s="1197"/>
      <c r="O43" s="1197"/>
    </row>
    <row r="44" spans="1:17" ht="13.2">
      <c r="B44" s="242"/>
      <c r="C44" s="238"/>
      <c r="D44" s="238"/>
      <c r="E44" s="238"/>
      <c r="F44" s="238"/>
      <c r="G44" s="1197"/>
      <c r="H44" s="1197"/>
      <c r="I44" s="1197"/>
      <c r="J44" s="1197"/>
      <c r="K44" s="1197"/>
      <c r="L44" s="1197"/>
      <c r="M44" s="1197"/>
      <c r="N44" s="1197"/>
      <c r="O44" s="1197"/>
    </row>
    <row r="45" spans="1:17" ht="13.2">
      <c r="B45" s="242"/>
      <c r="C45" s="238"/>
      <c r="D45" s="238"/>
      <c r="E45" s="238"/>
      <c r="F45" s="238"/>
      <c r="G45" s="1197"/>
      <c r="H45" s="1197"/>
      <c r="I45" s="1197"/>
      <c r="J45" s="1197"/>
      <c r="K45" s="1197"/>
      <c r="L45" s="1197"/>
      <c r="M45" s="1197"/>
      <c r="N45" s="1197"/>
      <c r="O45" s="1197"/>
    </row>
    <row r="46" spans="1:17" ht="13.2">
      <c r="B46" s="242"/>
      <c r="C46" s="238"/>
      <c r="D46" s="238"/>
      <c r="E46" s="238"/>
      <c r="F46" s="238"/>
      <c r="G46" s="1197"/>
      <c r="H46" s="1197"/>
      <c r="I46" s="1197"/>
      <c r="J46" s="1197"/>
      <c r="K46" s="1197"/>
      <c r="L46" s="1197"/>
      <c r="M46" s="1197"/>
      <c r="N46" s="1197"/>
      <c r="O46" s="1197"/>
    </row>
    <row r="47" spans="1:17" ht="13.2">
      <c r="B47" s="242"/>
      <c r="C47" s="238"/>
      <c r="D47" s="238"/>
      <c r="E47" s="238"/>
      <c r="F47" s="238"/>
      <c r="G47" s="1197"/>
      <c r="H47" s="1197"/>
      <c r="I47" s="1197"/>
      <c r="J47" s="1197"/>
      <c r="K47" s="1197"/>
      <c r="L47" s="1197"/>
      <c r="M47" s="1197"/>
      <c r="N47" s="1197"/>
      <c r="O47" s="1197"/>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580</v>
      </c>
      <c r="H49" s="379"/>
      <c r="I49" s="379"/>
      <c r="J49" s="379"/>
      <c r="K49" s="379"/>
      <c r="L49" s="379"/>
      <c r="M49" s="379"/>
      <c r="N49" s="379"/>
      <c r="O49" s="379"/>
    </row>
    <row r="50" spans="1:17" ht="13.2">
      <c r="B50" s="242"/>
      <c r="C50" s="238"/>
      <c r="D50" s="238"/>
      <c r="E50" s="238"/>
      <c r="F50" s="238"/>
      <c r="G50" s="1198"/>
      <c r="H50" s="1198"/>
      <c r="I50" s="1198"/>
      <c r="J50" s="1198"/>
      <c r="K50" s="378" t="s">
        <v>579</v>
      </c>
      <c r="L50" s="378" t="s">
        <v>578</v>
      </c>
      <c r="M50" s="377" t="s">
        <v>569</v>
      </c>
      <c r="N50" s="377" t="s">
        <v>567</v>
      </c>
      <c r="O50" s="377" t="s">
        <v>566</v>
      </c>
    </row>
    <row r="51" spans="1:17" ht="13.2">
      <c r="B51" s="242"/>
      <c r="C51" s="238"/>
      <c r="D51" s="238"/>
      <c r="E51" s="238"/>
      <c r="F51" s="238"/>
      <c r="G51" s="1199" t="s">
        <v>565</v>
      </c>
      <c r="H51" s="1199"/>
      <c r="I51" s="1200" t="s">
        <v>563</v>
      </c>
      <c r="J51" s="1200"/>
      <c r="K51" s="1195"/>
      <c r="L51" s="1195"/>
      <c r="M51" s="1195"/>
      <c r="N51" s="1195"/>
      <c r="O51" s="1195"/>
    </row>
    <row r="52" spans="1:17" ht="13.2">
      <c r="B52" s="242"/>
      <c r="C52" s="238"/>
      <c r="D52" s="238"/>
      <c r="E52" s="238"/>
      <c r="F52" s="238"/>
      <c r="G52" s="1199"/>
      <c r="H52" s="1199"/>
      <c r="I52" s="1200"/>
      <c r="J52" s="1200"/>
      <c r="K52" s="1196"/>
      <c r="L52" s="1196"/>
      <c r="M52" s="1196"/>
      <c r="N52" s="1196"/>
      <c r="O52" s="1196"/>
    </row>
    <row r="53" spans="1:17" ht="13.2">
      <c r="A53" s="368"/>
      <c r="B53" s="242"/>
      <c r="C53" s="238"/>
      <c r="D53" s="238"/>
      <c r="E53" s="238"/>
      <c r="F53" s="238"/>
      <c r="G53" s="1199"/>
      <c r="H53" s="1199"/>
      <c r="I53" s="1194" t="s">
        <v>577</v>
      </c>
      <c r="J53" s="1194"/>
      <c r="K53" s="1201"/>
      <c r="L53" s="1201"/>
      <c r="M53" s="1201"/>
      <c r="N53" s="1201"/>
      <c r="O53" s="1201"/>
    </row>
    <row r="54" spans="1:17" ht="13.2">
      <c r="A54" s="368"/>
      <c r="B54" s="242"/>
      <c r="C54" s="238"/>
      <c r="D54" s="238"/>
      <c r="E54" s="238"/>
      <c r="F54" s="238"/>
      <c r="G54" s="1199"/>
      <c r="H54" s="1199"/>
      <c r="I54" s="1194"/>
      <c r="J54" s="1194"/>
      <c r="K54" s="1202"/>
      <c r="L54" s="1202"/>
      <c r="M54" s="1202"/>
      <c r="N54" s="1202"/>
      <c r="O54" s="1202"/>
    </row>
    <row r="55" spans="1:17" ht="13.2">
      <c r="A55" s="368"/>
      <c r="B55" s="242"/>
      <c r="C55" s="238"/>
      <c r="D55" s="238"/>
      <c r="E55" s="238"/>
      <c r="F55" s="238"/>
      <c r="G55" s="1194" t="s">
        <v>564</v>
      </c>
      <c r="H55" s="1194"/>
      <c r="I55" s="1194" t="s">
        <v>563</v>
      </c>
      <c r="J55" s="1194"/>
      <c r="K55" s="1195"/>
      <c r="L55" s="1195"/>
      <c r="M55" s="1195"/>
      <c r="N55" s="1195"/>
      <c r="O55" s="1195"/>
    </row>
    <row r="56" spans="1:17" ht="13.2">
      <c r="A56" s="368"/>
      <c r="B56" s="242"/>
      <c r="C56" s="238"/>
      <c r="D56" s="238"/>
      <c r="E56" s="238"/>
      <c r="F56" s="238"/>
      <c r="G56" s="1194"/>
      <c r="H56" s="1194"/>
      <c r="I56" s="1194"/>
      <c r="J56" s="1194"/>
      <c r="K56" s="1196"/>
      <c r="L56" s="1196"/>
      <c r="M56" s="1196"/>
      <c r="N56" s="1196"/>
      <c r="O56" s="1196"/>
    </row>
    <row r="57" spans="1:17" s="368" customFormat="1" ht="13.2">
      <c r="B57" s="369"/>
      <c r="C57" s="376"/>
      <c r="D57" s="376"/>
      <c r="E57" s="376"/>
      <c r="F57" s="376"/>
      <c r="G57" s="1194"/>
      <c r="H57" s="1194"/>
      <c r="I57" s="1203" t="s">
        <v>576</v>
      </c>
      <c r="J57" s="1203"/>
      <c r="K57" s="1204"/>
      <c r="L57" s="1204"/>
      <c r="M57" s="1204"/>
      <c r="N57" s="1204"/>
      <c r="O57" s="1204"/>
      <c r="P57" s="374"/>
      <c r="Q57" s="369"/>
    </row>
    <row r="58" spans="1:17" s="368" customFormat="1" ht="13.2">
      <c r="A58" s="237"/>
      <c r="B58" s="369"/>
      <c r="C58" s="376"/>
      <c r="D58" s="376"/>
      <c r="E58" s="376"/>
      <c r="F58" s="376"/>
      <c r="G58" s="1194"/>
      <c r="H58" s="1194"/>
      <c r="I58" s="1203"/>
      <c r="J58" s="1203"/>
      <c r="K58" s="1202"/>
      <c r="L58" s="1202"/>
      <c r="M58" s="1202"/>
      <c r="N58" s="1202"/>
      <c r="O58" s="1202"/>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575</v>
      </c>
      <c r="C63" s="238"/>
      <c r="D63" s="238"/>
      <c r="E63" s="238"/>
      <c r="F63" s="238"/>
      <c r="G63" s="238"/>
      <c r="H63" s="238"/>
      <c r="I63" s="238"/>
      <c r="J63" s="238"/>
      <c r="K63" s="238"/>
      <c r="L63" s="238"/>
      <c r="M63" s="238"/>
      <c r="N63" s="238"/>
      <c r="O63" s="238"/>
    </row>
    <row r="64" spans="1:17" ht="13.2">
      <c r="B64" s="242"/>
      <c r="C64" s="238"/>
      <c r="D64" s="238"/>
      <c r="E64" s="238"/>
      <c r="F64" s="238"/>
      <c r="G64" s="366" t="s">
        <v>574</v>
      </c>
      <c r="I64" s="364"/>
      <c r="J64" s="364"/>
      <c r="K64" s="364"/>
      <c r="L64" s="364"/>
      <c r="M64" s="364"/>
      <c r="N64" s="365"/>
      <c r="O64" s="364"/>
    </row>
    <row r="65" spans="2:30" ht="13.2">
      <c r="B65" s="242"/>
      <c r="C65" s="238"/>
      <c r="D65" s="238"/>
      <c r="E65" s="238"/>
      <c r="F65" s="238"/>
      <c r="G65" s="1206" t="s">
        <v>573</v>
      </c>
      <c r="H65" s="1206"/>
      <c r="I65" s="1206"/>
      <c r="J65" s="1206"/>
      <c r="K65" s="1206"/>
      <c r="L65" s="1206"/>
      <c r="M65" s="1206"/>
      <c r="N65" s="1206"/>
      <c r="O65" s="1206"/>
    </row>
    <row r="66" spans="2:30" ht="13.2">
      <c r="B66" s="242"/>
      <c r="C66" s="238"/>
      <c r="D66" s="238"/>
      <c r="E66" s="238"/>
      <c r="F66" s="238"/>
      <c r="G66" s="1206"/>
      <c r="H66" s="1206"/>
      <c r="I66" s="1206"/>
      <c r="J66" s="1206"/>
      <c r="K66" s="1206"/>
      <c r="L66" s="1206"/>
      <c r="M66" s="1206"/>
      <c r="N66" s="1206"/>
      <c r="O66" s="1206"/>
    </row>
    <row r="67" spans="2:30" ht="13.2">
      <c r="B67" s="242"/>
      <c r="C67" s="238"/>
      <c r="D67" s="238"/>
      <c r="E67" s="238"/>
      <c r="F67" s="238"/>
      <c r="G67" s="1206"/>
      <c r="H67" s="1206"/>
      <c r="I67" s="1206"/>
      <c r="J67" s="1206"/>
      <c r="K67" s="1206"/>
      <c r="L67" s="1206"/>
      <c r="M67" s="1206"/>
      <c r="N67" s="1206"/>
      <c r="O67" s="1206"/>
    </row>
    <row r="68" spans="2:30" ht="13.2">
      <c r="B68" s="242"/>
      <c r="C68" s="238"/>
      <c r="D68" s="238"/>
      <c r="E68" s="238"/>
      <c r="F68" s="238"/>
      <c r="G68" s="1206"/>
      <c r="H68" s="1206"/>
      <c r="I68" s="1206"/>
      <c r="J68" s="1206"/>
      <c r="K68" s="1206"/>
      <c r="L68" s="1206"/>
      <c r="M68" s="1206"/>
      <c r="N68" s="1206"/>
      <c r="O68" s="1206"/>
    </row>
    <row r="69" spans="2:30" ht="13.2">
      <c r="B69" s="242"/>
      <c r="C69" s="238"/>
      <c r="D69" s="238"/>
      <c r="E69" s="238"/>
      <c r="F69" s="238"/>
      <c r="G69" s="1206"/>
      <c r="H69" s="1206"/>
      <c r="I69" s="1206"/>
      <c r="J69" s="1206"/>
      <c r="K69" s="1206"/>
      <c r="L69" s="1206"/>
      <c r="M69" s="1206"/>
      <c r="N69" s="1206"/>
      <c r="O69" s="1206"/>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572</v>
      </c>
      <c r="I71" s="361"/>
      <c r="J71" s="360"/>
      <c r="K71" s="360"/>
      <c r="L71" s="359"/>
      <c r="M71" s="360"/>
      <c r="N71" s="359"/>
      <c r="O71" s="358"/>
    </row>
    <row r="72" spans="2:30" ht="13.2">
      <c r="B72" s="242"/>
      <c r="C72" s="238"/>
      <c r="D72" s="238"/>
      <c r="E72" s="238"/>
      <c r="F72" s="238"/>
      <c r="G72" s="1194"/>
      <c r="H72" s="1194"/>
      <c r="I72" s="1194"/>
      <c r="J72" s="1194"/>
      <c r="K72" s="357" t="s">
        <v>571</v>
      </c>
      <c r="L72" s="357" t="s">
        <v>570</v>
      </c>
      <c r="M72" s="356" t="s">
        <v>569</v>
      </c>
      <c r="N72" s="356" t="s">
        <v>568</v>
      </c>
      <c r="O72" s="356" t="s">
        <v>566</v>
      </c>
    </row>
    <row r="73" spans="2:30" ht="13.2">
      <c r="B73" s="242"/>
      <c r="C73" s="238"/>
      <c r="D73" s="238"/>
      <c r="E73" s="238"/>
      <c r="F73" s="238"/>
      <c r="G73" s="1199" t="s">
        <v>565</v>
      </c>
      <c r="H73" s="1199"/>
      <c r="I73" s="1199" t="s">
        <v>563</v>
      </c>
      <c r="J73" s="1199"/>
      <c r="K73" s="1205">
        <v>115.1</v>
      </c>
      <c r="L73" s="1205">
        <v>108.9</v>
      </c>
      <c r="M73" s="1205">
        <v>107.2</v>
      </c>
      <c r="N73" s="1205">
        <v>105.6</v>
      </c>
      <c r="O73" s="1205">
        <v>112.5</v>
      </c>
      <c r="S73" s="237">
        <v>9.9</v>
      </c>
    </row>
    <row r="74" spans="2:30" ht="13.2">
      <c r="B74" s="242"/>
      <c r="C74" s="238"/>
      <c r="D74" s="238"/>
      <c r="E74" s="238"/>
      <c r="F74" s="238"/>
      <c r="G74" s="1199"/>
      <c r="H74" s="1199"/>
      <c r="I74" s="1199"/>
      <c r="J74" s="1199"/>
      <c r="K74" s="1205"/>
      <c r="L74" s="1205"/>
      <c r="M74" s="1205"/>
      <c r="N74" s="1205"/>
      <c r="O74" s="1205"/>
    </row>
    <row r="75" spans="2:30" ht="13.2">
      <c r="B75" s="242"/>
      <c r="C75" s="238"/>
      <c r="D75" s="238"/>
      <c r="E75" s="238"/>
      <c r="F75" s="238"/>
      <c r="G75" s="1199"/>
      <c r="H75" s="1199"/>
      <c r="I75" s="1194" t="s">
        <v>562</v>
      </c>
      <c r="J75" s="1194"/>
      <c r="K75" s="1207">
        <v>12.7</v>
      </c>
      <c r="L75" s="1207">
        <v>12.7</v>
      </c>
      <c r="M75" s="1207">
        <v>12.7</v>
      </c>
      <c r="N75" s="1207">
        <v>12.4</v>
      </c>
      <c r="O75" s="1207">
        <v>12.5</v>
      </c>
      <c r="U75" s="237">
        <v>81.2</v>
      </c>
      <c r="W75" s="237">
        <v>87.2</v>
      </c>
      <c r="Y75" s="237">
        <v>99.8</v>
      </c>
      <c r="AA75" s="237">
        <v>109.5</v>
      </c>
      <c r="AC75" s="237">
        <v>115.2</v>
      </c>
    </row>
    <row r="76" spans="2:30" ht="13.2">
      <c r="B76" s="242"/>
      <c r="C76" s="238"/>
      <c r="D76" s="238"/>
      <c r="E76" s="238"/>
      <c r="F76" s="238"/>
      <c r="G76" s="1199"/>
      <c r="H76" s="1199"/>
      <c r="I76" s="1194"/>
      <c r="J76" s="1194"/>
      <c r="K76" s="1202"/>
      <c r="L76" s="1202"/>
      <c r="M76" s="1202"/>
      <c r="N76" s="1202"/>
      <c r="O76" s="1202"/>
    </row>
    <row r="77" spans="2:30" ht="13.2">
      <c r="B77" s="242"/>
      <c r="C77" s="238"/>
      <c r="D77" s="238"/>
      <c r="E77" s="238"/>
      <c r="F77" s="238"/>
      <c r="G77" s="1194" t="s">
        <v>564</v>
      </c>
      <c r="H77" s="1194"/>
      <c r="I77" s="1194" t="s">
        <v>563</v>
      </c>
      <c r="J77" s="1194"/>
      <c r="K77" s="1205">
        <v>187</v>
      </c>
      <c r="L77" s="1205">
        <v>171.7</v>
      </c>
      <c r="M77" s="1205">
        <v>151.9</v>
      </c>
      <c r="N77" s="1205">
        <v>173.8</v>
      </c>
      <c r="O77" s="1205">
        <v>152</v>
      </c>
      <c r="R77" s="237">
        <v>12.3</v>
      </c>
      <c r="T77" s="237">
        <v>11.1</v>
      </c>
    </row>
    <row r="78" spans="2:30" ht="13.2">
      <c r="B78" s="242"/>
      <c r="C78" s="238"/>
      <c r="D78" s="238"/>
      <c r="E78" s="238"/>
      <c r="F78" s="238"/>
      <c r="G78" s="1194"/>
      <c r="H78" s="1194"/>
      <c r="I78" s="1194"/>
      <c r="J78" s="1194"/>
      <c r="K78" s="1205"/>
      <c r="L78" s="1205"/>
      <c r="M78" s="1205"/>
      <c r="N78" s="1205"/>
      <c r="O78" s="1205"/>
    </row>
    <row r="79" spans="2:30" ht="13.2">
      <c r="B79" s="242"/>
      <c r="C79" s="238"/>
      <c r="D79" s="238"/>
      <c r="E79" s="238"/>
      <c r="F79" s="238"/>
      <c r="G79" s="1194"/>
      <c r="H79" s="1194"/>
      <c r="I79" s="1203" t="s">
        <v>562</v>
      </c>
      <c r="J79" s="1203"/>
      <c r="K79" s="1208">
        <v>15.3</v>
      </c>
      <c r="L79" s="1208">
        <v>14.8</v>
      </c>
      <c r="M79" s="1208">
        <v>13.7</v>
      </c>
      <c r="N79" s="1208">
        <v>12</v>
      </c>
      <c r="O79" s="1208">
        <v>9.9</v>
      </c>
      <c r="V79" s="237">
        <v>53.5</v>
      </c>
      <c r="X79" s="237">
        <v>48.2</v>
      </c>
      <c r="Z79" s="237">
        <v>34.200000000000003</v>
      </c>
      <c r="AB79" s="237">
        <v>30.3</v>
      </c>
      <c r="AD79" s="237">
        <v>28.9</v>
      </c>
    </row>
    <row r="80" spans="2:30" ht="13.2">
      <c r="B80" s="242"/>
      <c r="C80" s="238"/>
      <c r="D80" s="238"/>
      <c r="E80" s="238"/>
      <c r="F80" s="238"/>
      <c r="G80" s="1194"/>
      <c r="H80" s="1194"/>
      <c r="I80" s="1203"/>
      <c r="J80" s="1203"/>
      <c r="K80" s="1208"/>
      <c r="L80" s="1208"/>
      <c r="M80" s="1208"/>
      <c r="N80" s="1208"/>
      <c r="O80" s="120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z8y6+qZHETzpbDphEM2dCmx+qAZorHloHnCxk0WrswEduye+kaip1+KTw+jPe/GnpQ2n/Wb9OWX0AD0mJ1SIQ==" saltValue="//OwUfLJEjw+GmjJRz3gZg==" spinCount="100000"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491</v>
      </c>
      <c r="B3" s="90"/>
      <c r="C3" s="91"/>
      <c r="D3" s="92">
        <v>100676</v>
      </c>
      <c r="E3" s="93"/>
      <c r="F3" s="94">
        <v>98957</v>
      </c>
      <c r="G3" s="95"/>
      <c r="H3" s="96"/>
    </row>
    <row r="4" spans="1:8">
      <c r="A4" s="97"/>
      <c r="B4" s="98"/>
      <c r="C4" s="99"/>
      <c r="D4" s="100">
        <v>26171</v>
      </c>
      <c r="E4" s="101"/>
      <c r="F4" s="102">
        <v>24884</v>
      </c>
      <c r="G4" s="103"/>
      <c r="H4" s="104"/>
    </row>
    <row r="5" spans="1:8">
      <c r="A5" s="85" t="s">
        <v>493</v>
      </c>
      <c r="B5" s="90"/>
      <c r="C5" s="91"/>
      <c r="D5" s="92">
        <v>126405</v>
      </c>
      <c r="E5" s="93"/>
      <c r="F5" s="94">
        <v>114030</v>
      </c>
      <c r="G5" s="95"/>
      <c r="H5" s="96"/>
    </row>
    <row r="6" spans="1:8">
      <c r="A6" s="97"/>
      <c r="B6" s="98"/>
      <c r="C6" s="99"/>
      <c r="D6" s="100">
        <v>28358</v>
      </c>
      <c r="E6" s="101"/>
      <c r="F6" s="102">
        <v>24881</v>
      </c>
      <c r="G6" s="103"/>
      <c r="H6" s="104"/>
    </row>
    <row r="7" spans="1:8">
      <c r="A7" s="85" t="s">
        <v>494</v>
      </c>
      <c r="B7" s="90"/>
      <c r="C7" s="91"/>
      <c r="D7" s="92">
        <v>125103</v>
      </c>
      <c r="E7" s="93"/>
      <c r="F7" s="94">
        <v>123663</v>
      </c>
      <c r="G7" s="95"/>
      <c r="H7" s="96"/>
    </row>
    <row r="8" spans="1:8">
      <c r="A8" s="97"/>
      <c r="B8" s="98"/>
      <c r="C8" s="99"/>
      <c r="D8" s="100">
        <v>33215</v>
      </c>
      <c r="E8" s="101"/>
      <c r="F8" s="102">
        <v>28854</v>
      </c>
      <c r="G8" s="103"/>
      <c r="H8" s="104"/>
    </row>
    <row r="9" spans="1:8">
      <c r="A9" s="85" t="s">
        <v>495</v>
      </c>
      <c r="B9" s="90"/>
      <c r="C9" s="91"/>
      <c r="D9" s="92">
        <v>111084</v>
      </c>
      <c r="E9" s="93"/>
      <c r="F9" s="94">
        <v>119378</v>
      </c>
      <c r="G9" s="95"/>
      <c r="H9" s="96"/>
    </row>
    <row r="10" spans="1:8">
      <c r="A10" s="97"/>
      <c r="B10" s="98"/>
      <c r="C10" s="99"/>
      <c r="D10" s="100">
        <v>27274</v>
      </c>
      <c r="E10" s="101"/>
      <c r="F10" s="102">
        <v>35801</v>
      </c>
      <c r="G10" s="103"/>
      <c r="H10" s="104"/>
    </row>
    <row r="11" spans="1:8">
      <c r="A11" s="85" t="s">
        <v>496</v>
      </c>
      <c r="B11" s="90"/>
      <c r="C11" s="91"/>
      <c r="D11" s="92">
        <v>120400</v>
      </c>
      <c r="E11" s="93"/>
      <c r="F11" s="94">
        <v>135728</v>
      </c>
      <c r="G11" s="95"/>
      <c r="H11" s="96"/>
    </row>
    <row r="12" spans="1:8">
      <c r="A12" s="97"/>
      <c r="B12" s="98"/>
      <c r="C12" s="105"/>
      <c r="D12" s="100">
        <v>34754</v>
      </c>
      <c r="E12" s="101"/>
      <c r="F12" s="102">
        <v>40699</v>
      </c>
      <c r="G12" s="103"/>
      <c r="H12" s="104"/>
    </row>
    <row r="13" spans="1:8">
      <c r="A13" s="85"/>
      <c r="B13" s="90"/>
      <c r="C13" s="106"/>
      <c r="D13" s="107">
        <v>116734</v>
      </c>
      <c r="E13" s="108"/>
      <c r="F13" s="109">
        <v>118351</v>
      </c>
      <c r="G13" s="110"/>
      <c r="H13" s="96"/>
    </row>
    <row r="14" spans="1:8">
      <c r="A14" s="97"/>
      <c r="B14" s="98"/>
      <c r="C14" s="99"/>
      <c r="D14" s="100">
        <v>29954</v>
      </c>
      <c r="E14" s="101"/>
      <c r="F14" s="102">
        <v>31024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5.52</v>
      </c>
      <c r="C19" s="111">
        <f>ROUND(VALUE(SUBSTITUTE(実質収支比率等に係る経年分析!G$48,"▲","-")),2)</f>
        <v>4.0199999999999996</v>
      </c>
      <c r="D19" s="111">
        <f>ROUND(VALUE(SUBSTITUTE(実質収支比率等に係る経年分析!H$48,"▲","-")),2)</f>
        <v>3.92</v>
      </c>
      <c r="E19" s="111">
        <f>ROUND(VALUE(SUBSTITUTE(実質収支比率等に係る経年分析!I$48,"▲","-")),2)</f>
        <v>4.6500000000000004</v>
      </c>
      <c r="F19" s="111">
        <f>ROUND(VALUE(SUBSTITUTE(実質収支比率等に係る経年分析!J$48,"▲","-")),2)</f>
        <v>1.69</v>
      </c>
    </row>
    <row r="20" spans="1:11">
      <c r="A20" s="111" t="s">
        <v>41</v>
      </c>
      <c r="B20" s="111">
        <f>ROUND(VALUE(SUBSTITUTE(実質収支比率等に係る経年分析!F$47,"▲","-")),2)</f>
        <v>1.85</v>
      </c>
      <c r="C20" s="111">
        <f>ROUND(VALUE(SUBSTITUTE(実質収支比率等に係る経年分析!G$47,"▲","-")),2)</f>
        <v>1.85</v>
      </c>
      <c r="D20" s="111">
        <f>ROUND(VALUE(SUBSTITUTE(実質収支比率等に係る経年分析!H$47,"▲","-")),2)</f>
        <v>1.85</v>
      </c>
      <c r="E20" s="111">
        <f>ROUND(VALUE(SUBSTITUTE(実質収支比率等に係る経年分析!I$47,"▲","-")),2)</f>
        <v>1.81</v>
      </c>
      <c r="F20" s="111">
        <f>ROUND(VALUE(SUBSTITUTE(実質収支比率等に係る経年分析!J$47,"▲","-")),2)</f>
        <v>1.84</v>
      </c>
    </row>
    <row r="21" spans="1:11">
      <c r="A21" s="111" t="s">
        <v>42</v>
      </c>
      <c r="B21" s="111">
        <f>IF(ISNUMBER(VALUE(SUBSTITUTE(実質収支比率等に係る経年分析!F$49,"▲","-"))),ROUND(VALUE(SUBSTITUTE(実質収支比率等に係る経年分析!F$49,"▲","-")),2),NA())</f>
        <v>-0.82</v>
      </c>
      <c r="C21" s="111">
        <f>IF(ISNUMBER(VALUE(SUBSTITUTE(実質収支比率等に係る経年分析!G$49,"▲","-"))),ROUND(VALUE(SUBSTITUTE(実質収支比率等に係る経年分析!G$49,"▲","-")),2),NA())</f>
        <v>-1.49</v>
      </c>
      <c r="D21" s="111">
        <f>IF(ISNUMBER(VALUE(SUBSTITUTE(実質収支比率等に係る経年分析!H$49,"▲","-"))),ROUND(VALUE(SUBSTITUTE(実質収支比率等に係る経年分析!H$49,"▲","-")),2),NA())</f>
        <v>-0.09</v>
      </c>
      <c r="E21" s="111">
        <f>IF(ISNUMBER(VALUE(SUBSTITUTE(実質収支比率等に係る経年分析!I$49,"▲","-"))),ROUND(VALUE(SUBSTITUTE(実質収支比率等に係る経年分析!I$49,"▲","-")),2),NA())</f>
        <v>0.81</v>
      </c>
      <c r="F21" s="111">
        <f>IF(ISNUMBER(VALUE(SUBSTITUTE(実質収支比率等に係る経年分析!J$49,"▲","-"))),ROUND(VALUE(SUBSTITUTE(実質収支比率等に係る経年分析!J$49,"▲","-")),2),NA())</f>
        <v>-2.9</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0.01</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0.08</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0.02</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鳥取県収入証紙特別会計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0.03</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0.01</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0.02</v>
      </c>
    </row>
    <row r="30" spans="1:11">
      <c r="A30" s="112" t="str">
        <f>IF(連結実質赤字比率に係る赤字・黒字の構成分析!C$40="",NA(),連結実質赤字比率に係る赤字・黒字の構成分析!C$40)</f>
        <v>鳥取県用品調達等集中管理事業特別会計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0.23</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0.06</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7.0000000000000007E-2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0.08</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0.09</v>
      </c>
    </row>
    <row r="31" spans="1:11">
      <c r="A31" s="112" t="str">
        <f>IF(連結実質赤字比率に係る赤字・黒字の構成分析!C$39="",NA(),連結実質赤字比率に係る赤字・黒字の構成分析!C$39)</f>
        <v>鳥取県天神川流域下水道事業特別会計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0.28999999999999998</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0.26</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0.25</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0.23</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0.22</v>
      </c>
    </row>
    <row r="32" spans="1:11">
      <c r="A32" s="112" t="str">
        <f>IF(連結実質赤字比率に係る赤字・黒字の構成分析!C$38="",NA(),連結実質赤字比率に係る赤字・黒字の構成分析!C$38)</f>
        <v>鳥取県営工業用水道事業会計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0.44</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0.4</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0.28000000000000003</v>
      </c>
    </row>
    <row r="33" spans="1:16">
      <c r="A33" s="112" t="str">
        <f>IF(連結実質赤字比率に係る赤字・黒字の構成分析!C$37="",NA(),連結実質赤字比率に係る赤字・黒字の構成分析!C$37)</f>
        <v>鳥取県営埋立事業会計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1.24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1.1599999999999999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1.05</v>
      </c>
    </row>
    <row r="34" spans="1:16">
      <c r="A34" s="112" t="str">
        <f>IF(連結実質赤字比率に係る赤字・黒字の構成分析!C$36="",NA(),連結実質赤字比率に係る赤字・黒字の構成分析!C$36)</f>
        <v>鳥取県営電気事業会計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0.56999999999999995</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0.72</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0.99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1.07</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1.1599999999999999</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5.24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3.92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3.82</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4.47</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1.55</v>
      </c>
    </row>
    <row r="36" spans="1:16">
      <c r="A36" s="112" t="str">
        <f>IF(連結実質赤字比率に係る赤字・黒字の構成分析!C$34="",NA(),連結実質赤字比率に係る赤字・黒字の構成分析!C$34)</f>
        <v>鳥取県営病院事業会計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3.26</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3.22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1.72</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3.46</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4.83</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38955</v>
      </c>
      <c r="E42" s="113"/>
      <c r="F42" s="113"/>
      <c r="G42" s="113">
        <f>'実質公債費比率（分子）の構造'!L$52</f>
        <v>40758</v>
      </c>
      <c r="H42" s="113"/>
      <c r="I42" s="113"/>
      <c r="J42" s="113">
        <f>'実質公債費比率（分子）の構造'!M$52</f>
        <v>42674</v>
      </c>
      <c r="K42" s="113"/>
      <c r="L42" s="113"/>
      <c r="M42" s="113">
        <f>'実質公債費比率（分子）の構造'!N$52</f>
        <v>44020</v>
      </c>
      <c r="N42" s="113"/>
      <c r="O42" s="113"/>
      <c r="P42" s="113">
        <f>'実質公債費比率（分子）の構造'!O$52</f>
        <v>43502</v>
      </c>
    </row>
    <row r="43" spans="1:16">
      <c r="A43" s="113" t="s">
        <v>50</v>
      </c>
      <c r="B43" s="113">
        <f>'実質公債費比率（分子）の構造'!K$51</f>
        <v>46</v>
      </c>
      <c r="C43" s="113"/>
      <c r="D43" s="113"/>
      <c r="E43" s="113">
        <f>'実質公債費比率（分子）の構造'!L$51</f>
        <v>41</v>
      </c>
      <c r="F43" s="113"/>
      <c r="G43" s="113"/>
      <c r="H43" s="113">
        <f>'実質公債費比率（分子）の構造'!M$51</f>
        <v>19</v>
      </c>
      <c r="I43" s="113"/>
      <c r="J43" s="113"/>
      <c r="K43" s="113">
        <f>'実質公債費比率（分子）の構造'!N$51</f>
        <v>16</v>
      </c>
      <c r="L43" s="113"/>
      <c r="M43" s="113"/>
      <c r="N43" s="113">
        <f>'実質公債費比率（分子）の構造'!O$51</f>
        <v>4</v>
      </c>
      <c r="O43" s="113"/>
      <c r="P43" s="113"/>
    </row>
    <row r="44" spans="1:16">
      <c r="A44" s="113" t="s">
        <v>51</v>
      </c>
      <c r="B44" s="113">
        <f>'実質公債費比率（分子）の構造'!K$50</f>
        <v>1495</v>
      </c>
      <c r="C44" s="113"/>
      <c r="D44" s="113"/>
      <c r="E44" s="113">
        <f>'実質公債費比率（分子）の構造'!L$50</f>
        <v>1216</v>
      </c>
      <c r="F44" s="113"/>
      <c r="G44" s="113"/>
      <c r="H44" s="113">
        <f>'実質公債費比率（分子）の構造'!M$50</f>
        <v>929</v>
      </c>
      <c r="I44" s="113"/>
      <c r="J44" s="113"/>
      <c r="K44" s="113">
        <f>'実質公債費比率（分子）の構造'!N$50</f>
        <v>487</v>
      </c>
      <c r="L44" s="113"/>
      <c r="M44" s="113"/>
      <c r="N44" s="113">
        <f>'実質公債費比率（分子）の構造'!O$50</f>
        <v>355</v>
      </c>
      <c r="O44" s="113"/>
      <c r="P44" s="113"/>
    </row>
    <row r="45" spans="1:16">
      <c r="A45" s="113" t="s">
        <v>52</v>
      </c>
      <c r="B45" s="113">
        <f>'実質公債費比率（分子）の構造'!K$49</f>
        <v>1281</v>
      </c>
      <c r="C45" s="113"/>
      <c r="D45" s="113"/>
      <c r="E45" s="113">
        <f>'実質公債費比率（分子）の構造'!L$49</f>
        <v>1329</v>
      </c>
      <c r="F45" s="113"/>
      <c r="G45" s="113"/>
      <c r="H45" s="113">
        <f>'実質公債費比率（分子）の構造'!M$49</f>
        <v>1204</v>
      </c>
      <c r="I45" s="113"/>
      <c r="J45" s="113"/>
      <c r="K45" s="113">
        <f>'実質公債費比率（分子）の構造'!N$49</f>
        <v>1184</v>
      </c>
      <c r="L45" s="113"/>
      <c r="M45" s="113"/>
      <c r="N45" s="113">
        <f>'実質公債費比率（分子）の構造'!O$49</f>
        <v>1153</v>
      </c>
      <c r="O45" s="113"/>
      <c r="P45" s="113"/>
    </row>
    <row r="46" spans="1:16">
      <c r="A46" s="113" t="s">
        <v>53</v>
      </c>
      <c r="B46" s="113">
        <f>'実質公債費比率（分子）の構造'!K$48</f>
        <v>897</v>
      </c>
      <c r="C46" s="113"/>
      <c r="D46" s="113"/>
      <c r="E46" s="113">
        <f>'実質公債費比率（分子）の構造'!L$48</f>
        <v>975</v>
      </c>
      <c r="F46" s="113"/>
      <c r="G46" s="113"/>
      <c r="H46" s="113">
        <f>'実質公債費比率（分子）の構造'!M$48</f>
        <v>1013</v>
      </c>
      <c r="I46" s="113"/>
      <c r="J46" s="113"/>
      <c r="K46" s="113">
        <f>'実質公債費比率（分子）の構造'!N$48</f>
        <v>965</v>
      </c>
      <c r="L46" s="113"/>
      <c r="M46" s="113"/>
      <c r="N46" s="113">
        <f>'実質公債費比率（分子）の構造'!O$48</f>
        <v>974</v>
      </c>
      <c r="O46" s="113"/>
      <c r="P46" s="113"/>
    </row>
    <row r="47" spans="1:16">
      <c r="A47" s="113" t="s">
        <v>54</v>
      </c>
      <c r="B47" s="113">
        <f>'実質公債費比率（分子）の構造'!K$47</f>
        <v>616</v>
      </c>
      <c r="C47" s="113"/>
      <c r="D47" s="113"/>
      <c r="E47" s="113">
        <f>'実質公債費比率（分子）の構造'!L$47</f>
        <v>532</v>
      </c>
      <c r="F47" s="113"/>
      <c r="G47" s="113"/>
      <c r="H47" s="113">
        <f>'実質公債費比率（分子）の構造'!M$47</f>
        <v>515</v>
      </c>
      <c r="I47" s="113"/>
      <c r="J47" s="113"/>
      <c r="K47" s="113">
        <f>'実質公債費比率（分子）の構造'!N$47</f>
        <v>470</v>
      </c>
      <c r="L47" s="113"/>
      <c r="M47" s="113"/>
      <c r="N47" s="113">
        <f>'実質公債費比率（分子）の構造'!O$47</f>
        <v>427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57237</v>
      </c>
      <c r="C49" s="113"/>
      <c r="D49" s="113"/>
      <c r="E49" s="113">
        <f>'実質公債費比率（分子）の構造'!L$45</f>
        <v>58974</v>
      </c>
      <c r="F49" s="113"/>
      <c r="G49" s="113"/>
      <c r="H49" s="113">
        <f>'実質公債費比率（分子）の構造'!M$45</f>
        <v>61319</v>
      </c>
      <c r="I49" s="113"/>
      <c r="J49" s="113"/>
      <c r="K49" s="113">
        <f>'実質公債費比率（分子）の構造'!N$45</f>
        <v>61930</v>
      </c>
      <c r="L49" s="113"/>
      <c r="M49" s="113"/>
      <c r="N49" s="113">
        <f>'実質公債費比率（分子）の構造'!O$45</f>
        <v>62904</v>
      </c>
      <c r="O49" s="113"/>
      <c r="P49" s="113"/>
    </row>
    <row r="50" spans="1:16">
      <c r="A50" s="113" t="s">
        <v>57</v>
      </c>
      <c r="B50" s="113" t="e">
        <f>NA()</f>
        <v>#N/A</v>
      </c>
      <c r="C50" s="113">
        <f>IF(ISNUMBER('実質公債費比率（分子）の構造'!K$53),'実質公債費比率（分子）の構造'!K$53,NA())</f>
        <v>22617</v>
      </c>
      <c r="D50" s="113" t="e">
        <f>NA()</f>
        <v>#N/A</v>
      </c>
      <c r="E50" s="113" t="e">
        <f>NA()</f>
        <v>#N/A</v>
      </c>
      <c r="F50" s="113">
        <f>IF(ISNUMBER('実質公債費比率（分子）の構造'!L$53),'実質公債費比率（分子）の構造'!L$53,NA())</f>
        <v>22309</v>
      </c>
      <c r="G50" s="113" t="e">
        <f>NA()</f>
        <v>#N/A</v>
      </c>
      <c r="H50" s="113" t="e">
        <f>NA()</f>
        <v>#N/A</v>
      </c>
      <c r="I50" s="113">
        <f>IF(ISNUMBER('実質公債費比率（分子）の構造'!M$53),'実質公債費比率（分子）の構造'!M$53,NA())</f>
        <v>22325</v>
      </c>
      <c r="J50" s="113" t="e">
        <f>NA()</f>
        <v>#N/A</v>
      </c>
      <c r="K50" s="113" t="e">
        <f>NA()</f>
        <v>#N/A</v>
      </c>
      <c r="L50" s="113">
        <f>IF(ISNUMBER('実質公債費比率（分子）の構造'!N$53),'実質公債費比率（分子）の構造'!N$53,NA())</f>
        <v>21032</v>
      </c>
      <c r="M50" s="113" t="e">
        <f>NA()</f>
        <v>#N/A</v>
      </c>
      <c r="N50" s="113" t="e">
        <f>NA()</f>
        <v>#N/A</v>
      </c>
      <c r="O50" s="113">
        <f>IF(ISNUMBER('実質公債費比率（分子）の構造'!O$53),'実質公債費比率（分子）の構造'!O$53,NA())</f>
        <v>22315</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499301</v>
      </c>
      <c r="E56" s="112"/>
      <c r="F56" s="112"/>
      <c r="G56" s="112">
        <f>'将来負担比率（分子）の構造'!J$52</f>
        <v>503060</v>
      </c>
      <c r="H56" s="112"/>
      <c r="I56" s="112"/>
      <c r="J56" s="112">
        <f>'将来負担比率（分子）の構造'!K$52</f>
        <v>498667</v>
      </c>
      <c r="K56" s="112"/>
      <c r="L56" s="112"/>
      <c r="M56" s="112">
        <f>'将来負担比率（分子）の構造'!L$52</f>
        <v>490444</v>
      </c>
      <c r="N56" s="112"/>
      <c r="O56" s="112"/>
      <c r="P56" s="112">
        <f>'将来負担比率（分子）の構造'!M$52</f>
        <v>481721</v>
      </c>
    </row>
    <row r="57" spans="1:16">
      <c r="A57" s="112" t="s">
        <v>34</v>
      </c>
      <c r="B57" s="112"/>
      <c r="C57" s="112"/>
      <c r="D57" s="112">
        <f>'将来負担比率（分子）の構造'!I$51</f>
        <v>10929</v>
      </c>
      <c r="E57" s="112"/>
      <c r="F57" s="112"/>
      <c r="G57" s="112">
        <f>'将来負担比率（分子）の構造'!J$51</f>
        <v>10600</v>
      </c>
      <c r="H57" s="112"/>
      <c r="I57" s="112"/>
      <c r="J57" s="112">
        <f>'将来負担比率（分子）の構造'!K$51</f>
        <v>10103</v>
      </c>
      <c r="K57" s="112"/>
      <c r="L57" s="112"/>
      <c r="M57" s="112">
        <f>'将来負担比率（分子）の構造'!L$51</f>
        <v>10238</v>
      </c>
      <c r="N57" s="112"/>
      <c r="O57" s="112"/>
      <c r="P57" s="112">
        <f>'将来負担比率（分子）の構造'!M$51</f>
        <v>12336</v>
      </c>
    </row>
    <row r="58" spans="1:16">
      <c r="A58" s="112" t="s">
        <v>33</v>
      </c>
      <c r="B58" s="112"/>
      <c r="C58" s="112"/>
      <c r="D58" s="112">
        <f>'将来負担比率（分子）の構造'!I$50</f>
        <v>87913</v>
      </c>
      <c r="E58" s="112"/>
      <c r="F58" s="112"/>
      <c r="G58" s="112">
        <f>'将来負担比率（分子）の構造'!J$50</f>
        <v>86239</v>
      </c>
      <c r="H58" s="112"/>
      <c r="I58" s="112"/>
      <c r="J58" s="112">
        <f>'将来負担比率（分子）の構造'!K$50</f>
        <v>82157</v>
      </c>
      <c r="K58" s="112"/>
      <c r="L58" s="112"/>
      <c r="M58" s="112">
        <f>'将来負担比率（分子）の構造'!L$50</f>
        <v>77054</v>
      </c>
      <c r="N58" s="112"/>
      <c r="O58" s="112"/>
      <c r="P58" s="112">
        <f>'将来負担比率（分子）の構造'!M$50</f>
        <v>66616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6297</v>
      </c>
      <c r="C61" s="112"/>
      <c r="D61" s="112"/>
      <c r="E61" s="112">
        <f>'将来負担比率（分子）の構造'!J$46</f>
        <v>6133</v>
      </c>
      <c r="F61" s="112"/>
      <c r="G61" s="112"/>
      <c r="H61" s="112">
        <f>'将来負担比率（分子）の構造'!K$46</f>
        <v>5996</v>
      </c>
      <c r="I61" s="112"/>
      <c r="J61" s="112"/>
      <c r="K61" s="112">
        <f>'将来負担比率（分子）の構造'!L$46</f>
        <v>5894</v>
      </c>
      <c r="L61" s="112"/>
      <c r="M61" s="112"/>
      <c r="N61" s="112">
        <f>'将来負担比率（分子）の構造'!M$46</f>
        <v>6058</v>
      </c>
      <c r="O61" s="112"/>
      <c r="P61" s="112"/>
    </row>
    <row r="62" spans="1:16">
      <c r="A62" s="112" t="s">
        <v>27</v>
      </c>
      <c r="B62" s="112">
        <f>'将来負担比率（分子）の構造'!I$45</f>
        <v>89856</v>
      </c>
      <c r="C62" s="112"/>
      <c r="D62" s="112"/>
      <c r="E62" s="112">
        <f>'将来負担比率（分子）の構造'!J$45</f>
        <v>84505</v>
      </c>
      <c r="F62" s="112"/>
      <c r="G62" s="112"/>
      <c r="H62" s="112">
        <f>'将来負担比率（分子）の構造'!K$45</f>
        <v>78528</v>
      </c>
      <c r="I62" s="112"/>
      <c r="J62" s="112"/>
      <c r="K62" s="112">
        <f>'将来負担比率（分子）の構造'!L$45</f>
        <v>77844</v>
      </c>
      <c r="L62" s="112"/>
      <c r="M62" s="112"/>
      <c r="N62" s="112">
        <f>'将来負担比率（分子）の構造'!M$45</f>
        <v>78003</v>
      </c>
      <c r="O62" s="112"/>
      <c r="P62" s="112"/>
    </row>
    <row r="63" spans="1:16">
      <c r="A63" s="112" t="s">
        <v>26</v>
      </c>
      <c r="B63" s="112">
        <f>'将来負担比率（分子）の構造'!I$44</f>
        <v>11128</v>
      </c>
      <c r="C63" s="112"/>
      <c r="D63" s="112"/>
      <c r="E63" s="112">
        <f>'将来負担比率（分子）の構造'!J$44</f>
        <v>13038</v>
      </c>
      <c r="F63" s="112"/>
      <c r="G63" s="112"/>
      <c r="H63" s="112">
        <f>'将来負担比率（分子）の構造'!K$44</f>
        <v>13276</v>
      </c>
      <c r="I63" s="112"/>
      <c r="J63" s="112"/>
      <c r="K63" s="112">
        <f>'将来負担比率（分子）の構造'!L$44</f>
        <v>12952</v>
      </c>
      <c r="L63" s="112"/>
      <c r="M63" s="112"/>
      <c r="N63" s="112">
        <f>'将来負担比率（分子）の構造'!M$44</f>
        <v>12770</v>
      </c>
      <c r="O63" s="112"/>
      <c r="P63" s="112"/>
    </row>
    <row r="64" spans="1:16">
      <c r="A64" s="112" t="s">
        <v>25</v>
      </c>
      <c r="B64" s="112">
        <f>'将来負担比率（分子）の構造'!I$43</f>
        <v>11707</v>
      </c>
      <c r="C64" s="112"/>
      <c r="D64" s="112"/>
      <c r="E64" s="112">
        <f>'将来負担比率（分子）の構造'!J$43</f>
        <v>7100</v>
      </c>
      <c r="F64" s="112"/>
      <c r="G64" s="112"/>
      <c r="H64" s="112">
        <f>'将来負担比率（分子）の構造'!K$43</f>
        <v>6840</v>
      </c>
      <c r="I64" s="112"/>
      <c r="J64" s="112"/>
      <c r="K64" s="112">
        <f>'将来負担比率（分子）の構造'!L$43</f>
        <v>6427</v>
      </c>
      <c r="L64" s="112"/>
      <c r="M64" s="112"/>
      <c r="N64" s="112">
        <f>'将来負担比率（分子）の構造'!M$43</f>
        <v>6730</v>
      </c>
      <c r="O64" s="112"/>
      <c r="P64" s="112"/>
    </row>
    <row r="65" spans="1:16">
      <c r="A65" s="112" t="s">
        <v>24</v>
      </c>
      <c r="B65" s="112">
        <f>'将来負担比率（分子）の構造'!I$42</f>
        <v>3193</v>
      </c>
      <c r="C65" s="112"/>
      <c r="D65" s="112"/>
      <c r="E65" s="112">
        <f>'将来負担比率（分子）の構造'!J$42</f>
        <v>2156</v>
      </c>
      <c r="F65" s="112"/>
      <c r="G65" s="112"/>
      <c r="H65" s="112">
        <f>'将来負担比率（分子）の構造'!K$42</f>
        <v>1365</v>
      </c>
      <c r="I65" s="112"/>
      <c r="J65" s="112"/>
      <c r="K65" s="112">
        <f>'将来負担比率（分子）の構造'!L$42</f>
        <v>986</v>
      </c>
      <c r="L65" s="112"/>
      <c r="M65" s="112"/>
      <c r="N65" s="112">
        <f>'将来負担比率（分子）の構造'!M$42</f>
        <v>718</v>
      </c>
      <c r="O65" s="112"/>
      <c r="P65" s="112"/>
    </row>
    <row r="66" spans="1:16">
      <c r="A66" s="112" t="s">
        <v>23</v>
      </c>
      <c r="B66" s="112">
        <f>'将来負担比率（分子）の構造'!I$41</f>
        <v>679942</v>
      </c>
      <c r="C66" s="112"/>
      <c r="D66" s="112"/>
      <c r="E66" s="112">
        <f>'将来負担比率（分子）の構造'!J$41</f>
        <v>678597</v>
      </c>
      <c r="F66" s="112"/>
      <c r="G66" s="112"/>
      <c r="H66" s="112">
        <f>'将来負担比率（分子）の構造'!K$41</f>
        <v>671570</v>
      </c>
      <c r="I66" s="112"/>
      <c r="J66" s="112"/>
      <c r="K66" s="112">
        <f>'将来負担比率（分子）の構造'!L$41</f>
        <v>660837</v>
      </c>
      <c r="L66" s="112"/>
      <c r="M66" s="112"/>
      <c r="N66" s="112">
        <f>'将来負担比率（分子）の構造'!M$41</f>
        <v>652277</v>
      </c>
      <c r="O66" s="112"/>
      <c r="P66" s="112"/>
    </row>
    <row r="67" spans="1:16">
      <c r="A67" s="112" t="s">
        <v>61</v>
      </c>
      <c r="B67" s="112" t="e">
        <f>NA()</f>
        <v>#N/A</v>
      </c>
      <c r="C67" s="112">
        <f>IF(ISNUMBER('将来負担比率（分子）の構造'!I$53), IF('将来負担比率（分子）の構造'!I$53 &lt; 0, 0, '将来負担比率（分子）の構造'!I$53), NA())</f>
        <v>203978</v>
      </c>
      <c r="D67" s="112" t="e">
        <f>NA()</f>
        <v>#N/A</v>
      </c>
      <c r="E67" s="112" t="e">
        <f>NA()</f>
        <v>#N/A</v>
      </c>
      <c r="F67" s="112">
        <f>IF(ISNUMBER('将来負担比率（分子）の構造'!J$53), IF('将来負担比率（分子）の構造'!J$53 &lt; 0, 0, '将来負担比率（分子）の構造'!J$53), NA())</f>
        <v>191630</v>
      </c>
      <c r="G67" s="112" t="e">
        <f>NA()</f>
        <v>#N/A</v>
      </c>
      <c r="H67" s="112" t="e">
        <f>NA()</f>
        <v>#N/A</v>
      </c>
      <c r="I67" s="112">
        <f>IF(ISNUMBER('将来負担比率（分子）の構造'!K$53), IF('将来負担比率（分子）の構造'!K$53 &lt; 0, 0, '将来負担比率（分子）の構造'!K$53), NA())</f>
        <v>186649</v>
      </c>
      <c r="J67" s="112" t="e">
        <f>NA()</f>
        <v>#N/A</v>
      </c>
      <c r="K67" s="112" t="e">
        <f>NA()</f>
        <v>#N/A</v>
      </c>
      <c r="L67" s="112">
        <f>IF(ISNUMBER('将来負担比率（分子）の構造'!L$53), IF('将来負担比率（分子）の構造'!L$53 &lt; 0, 0, '将来負担比率（分子）の構造'!L$53), NA())</f>
        <v>187203</v>
      </c>
      <c r="M67" s="112" t="e">
        <f>NA()</f>
        <v>#N/A</v>
      </c>
      <c r="N67" s="112" t="e">
        <f>NA()</f>
        <v>#N/A</v>
      </c>
      <c r="O67" s="112">
        <f>IF(ISNUMBER('将来負担比率（分子）の構造'!M$53), IF('将来負担比率（分子）の構造'!M$53 &lt; 0, 0, '将来負担比率（分子）の構造'!M$53), NA())</f>
        <v>195883</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2018-11-28T08:20:54Z</dcterms:modified>
</cp:coreProperties>
</file>