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94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52511"/>
</workbook>
</file>

<file path=xl/calcChain.xml><?xml version="1.0" encoding="utf-8"?>
<calcChain xmlns="http://schemas.openxmlformats.org/spreadsheetml/2006/main">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U35" i="9"/>
  <c r="BE34" i="9"/>
  <c r="U34" i="9"/>
  <c r="U33" i="9"/>
  <c r="U32" i="9"/>
  <c r="CO31" i="9"/>
  <c r="CO32" i="9" s="1"/>
  <c r="CO33" i="9" s="1"/>
  <c r="CO34" i="9" s="1"/>
  <c r="CO35" i="9" s="1"/>
  <c r="CO36" i="9" s="1"/>
  <c r="CO37" i="9" s="1"/>
  <c r="CO38" i="9" s="1"/>
  <c r="CO39" i="9" s="1"/>
  <c r="CO40" i="9" s="1"/>
  <c r="BW31" i="9"/>
  <c r="BW32" i="9" s="1"/>
  <c r="BW33" i="9" s="1"/>
  <c r="BW34" i="9" s="1"/>
  <c r="BW35" i="9" s="1"/>
  <c r="BW36" i="9" s="1"/>
  <c r="BW37" i="9" s="1"/>
  <c r="BW38" i="9" s="1"/>
  <c r="BW39"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l="1"/>
  <c r="BE32" i="9" s="1"/>
  <c r="BE33" i="9" s="1"/>
</calcChain>
</file>

<file path=xl/sharedStrings.xml><?xml version="1.0" encoding="utf-8"?>
<sst xmlns="http://schemas.openxmlformats.org/spreadsheetml/2006/main" count="1107" uniqueCount="579">
  <si>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</si>
  <si>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</si>
  <si>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</si>
  <si>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</si>
  <si>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</si>
  <si>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</si>
  <si>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</si>
  <si>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</si>
  <si>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</si>
  <si>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</si>
  <si>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</si>
  <si>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</si>
  <si>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</si>
  <si>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</si>
  <si>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</si>
  <si>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</si>
  <si>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</si>
  <si>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</si>
  <si>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</si>
  <si>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</si>
  <si>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</si>
  <si>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</si>
  <si>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</si>
  <si>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</si>
  <si>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</si>
  <si>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</si>
  <si>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</si>
  <si>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</si>
  <si>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</si>
  <si>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</si>
  <si>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</si>
  <si>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</si>
  <si>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</si>
  <si>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</si>
  <si>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</si>
  <si>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</si>
  <si>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</si>
  <si>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</si>
  <si>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</si>
  <si>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</si>
  <si>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</si>
  <si>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</si>
  <si>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</si>
  <si>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</si>
  <si>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</si>
  <si>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</si>
  <si>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</si>
  <si>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</si>
  <si>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</si>
  <si>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</si>
  <si>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</si>
  <si>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</si>
  <si>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</si>
  <si>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</si>
  <si>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</si>
  <si>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</si>
  <si>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</si>
  <si>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</si>
  <si>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</si>
  <si>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</si>
  <si>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</si>
  <si>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</si>
  <si>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</si>
  <si>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</si>
  <si>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</si>
  <si>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</si>
  <si>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</si>
  <si>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</si>
  <si>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</si>
  <si>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</si>
  <si>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</si>
  <si>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</si>
  <si>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</si>
  <si>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</si>
  <si>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</si>
  <si>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</si>
  <si>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</si>
  <si>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</si>
  <si>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</si>
  <si>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</si>
  <si>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</si>
  <si>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</si>
  <si>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</si>
  <si>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</si>
  <si>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</si>
  <si>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</si>
  <si>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</si>
  <si>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</si>
  <si>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</si>
  <si>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</si>
  <si>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</si>
  <si>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</si>
  <si>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</si>
  <si>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</si>
  <si>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</si>
  <si>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</si>
  <si>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</si>
  <si>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</si>
  <si>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</si>
  <si>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</si>
  <si>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</si>
  <si>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</si>
  <si>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</si>
  <si>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</si>
  <si>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</si>
  <si>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</si>
  <si>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</si>
  <si>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</si>
  <si>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</si>
  <si>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</si>
  <si>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</si>
  <si>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</si>
  <si>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</si>
  <si>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</si>
  <si>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</si>
  <si>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</si>
  <si>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</si>
  <si>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</si>
  <si>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</si>
  <si>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</si>
  <si>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</si>
  <si>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</si>
  <si>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</si>
  <si>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</si>
  <si>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</si>
  <si>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</si>
  <si>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</si>
  <si>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</si>
  <si>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</si>
  <si>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</si>
  <si>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</si>
  <si>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</si>
  <si>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</si>
  <si>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</si>
  <si>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</si>
  <si>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</si>
  <si>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</si>
  <si>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</si>
  <si>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</si>
  <si>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</si>
  <si>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</si>
  <si>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</si>
  <si>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</si>
  <si>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</si>
  <si>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</si>
  <si>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</si>
  <si>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</si>
  <si>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</si>
  <si>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</si>
  <si>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</si>
  <si>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</si>
  <si>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</si>
  <si>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</si>
  <si>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</si>
  <si>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</si>
  <si>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</si>
  <si>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</si>
  <si>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</si>
  <si>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</si>
  <si>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</si>
  <si>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</si>
  <si>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</si>
  <si>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</si>
  <si>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</si>
  <si>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</si>
  <si>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</si>
  <si>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</si>
  <si>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</si>
  <si>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</si>
  <si>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</si>
  <si>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</si>
  <si>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</si>
  <si>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</si>
  <si>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</si>
  <si>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</si>
  <si>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</si>
  <si>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</si>
  <si>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</si>
  <si>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</si>
  <si>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</si>
  <si>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</si>
  <si>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</si>
  <si>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</si>
  <si>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</si>
  <si>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</si>
  <si>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</si>
  <si>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</si>
  <si>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</si>
  <si>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</si>
  <si>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</si>
  <si>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</si>
  <si>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</si>
  <si>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</si>
  <si>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</si>
  <si>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</si>
  <si>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</si>
  <si>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</si>
  <si>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</si>
  <si>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</si>
  <si>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</si>
  <si>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</si>
  <si>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</si>
  <si>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</si>
  <si>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</si>
  <si>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</si>
  <si>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</si>
  <si>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</si>
  <si>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</si>
  <si>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</si>
  <si>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</si>
  <si>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</si>
  <si>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</si>
  <si>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</si>
  <si>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</si>
  <si>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</si>
  <si>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</si>
  <si>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</si>
  <si>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</si>
  <si>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</si>
  <si>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</si>
  <si>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</si>
  <si>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</si>
  <si>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</si>
  <si>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</si>
  <si>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</si>
  <si>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</si>
  <si>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</si>
  <si>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</si>
  <si>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</si>
  <si>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</si>
  <si>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</si>
  <si>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</si>
  <si>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</si>
  <si>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</si>
  <si>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</si>
  <si>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</si>
  <si>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</si>
  <si>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</si>
  <si>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</si>
  <si>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</si>
  <si>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</si>
  <si>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</si>
  <si>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</si>
  <si>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</si>
  <si>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</si>
  <si>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</si>
  <si>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</si>
  <si>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</si>
  <si>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</si>
  <si>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</si>
  <si>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</si>
  <si>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</si>
  <si>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</si>
  <si>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</si>
  <si>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</si>
  <si>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</si>
  <si>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</si>
  <si>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</si>
  <si>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</si>
  <si>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</si>
  <si>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</si>
  <si>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</si>
  <si>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</si>
  <si>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</si>
  <si>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</si>
  <si>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</si>
  <si>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</si>
  <si>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</si>
  <si>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</si>
  <si>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</si>
  <si>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</si>
  <si>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</si>
  <si>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</si>
  <si>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</si>
  <si>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</si>
  <si>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</si>
  <si>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</si>
  <si>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</si>
  <si>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</si>
  <si>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</si>
  <si>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</si>
  <si>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</si>
  <si>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</si>
  <si>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</si>
  <si>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</si>
  <si>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</si>
  <si>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</si>
  <si>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</si>
  <si>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</si>
  <si>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</si>
  <si>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</si>
  <si>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</si>
  <si>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</si>
  <si>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</si>
  <si>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</si>
  <si>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</si>
  <si>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</si>
  <si>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</si>
  <si>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</si>
  <si>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</si>
  <si>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</si>
  <si>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</si>
  <si>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</si>
  <si>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</si>
  <si>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</si>
  <si>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</si>
  <si>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</si>
  <si>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</si>
  <si>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</si>
  <si>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</si>
  <si>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</si>
  <si>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</si>
  <si>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</si>
  <si>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</si>
  <si>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</si>
  <si>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</si>
  <si>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</si>
  <si>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</si>
  <si>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</si>
  <si>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</si>
  <si>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</si>
  <si>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</si>
  <si>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</si>
  <si>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</si>
  <si>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</si>
  <si>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</si>
  <si>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</si>
  <si>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</si>
  <si>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</si>
  <si>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</si>
  <si>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</si>
  <si>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</si>
  <si>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</si>
  <si>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</si>
  <si>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</si>
  <si>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</si>
  <si>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</si>
  <si>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</si>
  <si>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</si>
  <si>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</si>
  <si>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</si>
  <si>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</si>
  <si>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</si>
  <si>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</si>
  <si>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</si>
  <si>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</si>
  <si>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</si>
  <si>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</si>
  <si>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</si>
  <si>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</si>
  <si>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</si>
  <si>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</si>
  <si>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</si>
  <si>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</si>
  <si>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</si>
  <si>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</si>
  <si>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</si>
  <si>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</si>
  <si>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</si>
  <si>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</si>
  <si>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</si>
  <si>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</si>
  <si>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</si>
  <si>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</si>
  <si>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</si>
  <si>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</si>
  <si>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</si>
  <si>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</si>
  <si>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</si>
  <si>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</si>
  <si>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</si>
  <si>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</si>
  <si>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</si>
  <si>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</si>
  <si>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</si>
  <si>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</si>
  <si>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</si>
  <si>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</si>
  <si>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</si>
  <si>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</si>
  <si>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</si>
  <si>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</si>
  <si>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</si>
  <si>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</si>
  <si>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</si>
  <si>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</si>
  <si>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</si>
  <si>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</si>
  <si>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</si>
  <si>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</si>
  <si>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</si>
  <si>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</si>
  <si>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</si>
  <si>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</si>
  <si>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</si>
  <si>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</si>
  <si>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</si>
  <si>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</si>
  <si>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</si>
  <si>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</si>
  <si>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</si>
  <si>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</si>
  <si>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</si>
  <si>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</si>
  <si>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</si>
  <si>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</si>
  <si>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</si>
  <si>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</si>
  <si>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</si>
  <si>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</si>
  <si>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</si>
  <si>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</si>
  <si>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</si>
  <si>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</si>
  <si>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</si>
  <si>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</si>
  <si>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</si>
  <si>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</si>
  <si>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</si>
  <si>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宅地造成事業会計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</si>
  <si>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</si>
  <si>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</si>
  <si>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</si>
  <si>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</si>
  <si>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</si>
  <si>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</si>
  <si>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</si>
  <si>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</si>
  <si>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</si>
  <si>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</si>
  <si>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</si>
  <si>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</si>
  <si>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</si>
  <si>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</si>
  <si>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</si>
  <si>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</si>
  <si>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</si>
  <si>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</si>
  <si>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</si>
  <si>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</si>
  <si>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</si>
  <si>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</si>
  <si>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</si>
  <si>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</si>
  <si>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</si>
  <si>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</si>
  <si>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</si>
  <si>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</si>
  <si>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</si>
  <si>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</si>
  <si>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</si>
  <si>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</si>
  <si>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</si>
  <si>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</si>
  <si>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</si>
  <si>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</si>
  <si>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</si>
  <si>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</si>
  <si>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</si>
  <si>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</si>
  <si>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</si>
  <si>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</si>
  <si>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</si>
  <si>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</si>
  <si>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</si>
  <si>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</si>
  <si>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</si>
  <si>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</si>
  <si>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</si>
  <si>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</si>
  <si>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</si>
  <si>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</si>
  <si>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</si>
  <si>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</si>
  <si>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</si>
  <si>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</si>
  <si>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</si>
  <si>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</si>
  <si>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</si>
  <si>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</si>
  <si>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</si>
  <si>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</si>
  <si>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</si>
  <si>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</si>
  <si>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</si>
  <si>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</si>
  <si>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</si>
  <si>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</si>
  <si>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</si>
  <si>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</si>
  <si>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</si>
  <si>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</si>
  <si>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</si>
  <si>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</si>
  <si>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</si>
  <si>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</si>
  <si>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</si>
  <si>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</si>
  <si>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</si>
  <si>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</si>
  <si>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一般会計</t>
  </si>
  <si>
    <t>病院事業会計</t>
  </si>
  <si>
    <t>電気事業会計</t>
  </si>
  <si>
    <t>水道事業会計</t>
  </si>
  <si>
    <t>臨港地域整備特別会計</t>
  </si>
  <si>
    <t>流域下水道特別会計</t>
  </si>
  <si>
    <t>工業用水道事業会計</t>
  </si>
  <si>
    <t>証紙特別会計</t>
  </si>
  <si>
    <t>その他会計（赤字）</t>
  </si>
  <si>
    <t>その他会計（黒字）</t>
  </si>
  <si>
    <t>境港管理組合</t>
    <rPh sb="0" eb="2">
      <t>サカイミナト</t>
    </rPh>
    <rPh sb="2" eb="4">
      <t>カンリ</t>
    </rPh>
    <rPh sb="4" eb="6">
      <t>クミアイ</t>
    </rPh>
    <phoneticPr fontId="31"/>
  </si>
  <si>
    <t>　①一般会計</t>
    <rPh sb="2" eb="4">
      <t>イッパン</t>
    </rPh>
    <rPh sb="4" eb="6">
      <t>カイケイ</t>
    </rPh>
    <phoneticPr fontId="31"/>
  </si>
  <si>
    <t>　②港湾整備事業特別会計</t>
    <rPh sb="2" eb="4">
      <t>コウワン</t>
    </rPh>
    <rPh sb="4" eb="6">
      <t>セイビ</t>
    </rPh>
    <rPh sb="6" eb="8">
      <t>ジギョウ</t>
    </rPh>
    <rPh sb="8" eb="10">
      <t>トクベツ</t>
    </rPh>
    <rPh sb="10" eb="12">
      <t>カイケイ</t>
    </rPh>
    <phoneticPr fontId="31"/>
  </si>
  <si>
    <t>隠岐広域連合</t>
    <rPh sb="0" eb="2">
      <t>オキ</t>
    </rPh>
    <rPh sb="2" eb="4">
      <t>コウイキ</t>
    </rPh>
    <rPh sb="4" eb="6">
      <t>レンゴウ</t>
    </rPh>
    <phoneticPr fontId="31"/>
  </si>
  <si>
    <t>　②消防事業特別会計</t>
    <rPh sb="2" eb="4">
      <t>ショウボウ</t>
    </rPh>
    <rPh sb="4" eb="6">
      <t>ジギョウ</t>
    </rPh>
    <rPh sb="6" eb="8">
      <t>トクベツ</t>
    </rPh>
    <rPh sb="8" eb="10">
      <t>カイケイ</t>
    </rPh>
    <phoneticPr fontId="31"/>
  </si>
  <si>
    <t>　③介護保険事業特別会計</t>
    <rPh sb="2" eb="4">
      <t>カイゴ</t>
    </rPh>
    <rPh sb="4" eb="6">
      <t>ホケン</t>
    </rPh>
    <rPh sb="6" eb="8">
      <t>ジギョウ</t>
    </rPh>
    <rPh sb="8" eb="10">
      <t>トクベツ</t>
    </rPh>
    <rPh sb="10" eb="12">
      <t>カイケイ</t>
    </rPh>
    <phoneticPr fontId="31"/>
  </si>
  <si>
    <t>　④隠岐病院事業特別会計</t>
    <rPh sb="2" eb="4">
      <t>オキ</t>
    </rPh>
    <rPh sb="4" eb="6">
      <t>ビョウイン</t>
    </rPh>
    <rPh sb="6" eb="8">
      <t>ジギョウ</t>
    </rPh>
    <rPh sb="8" eb="10">
      <t>トクベツ</t>
    </rPh>
    <rPh sb="10" eb="12">
      <t>カイケイ</t>
    </rPh>
    <phoneticPr fontId="31"/>
  </si>
  <si>
    <t>　⑤隠岐島前病院事業特別会計</t>
    <rPh sb="2" eb="4">
      <t>オキ</t>
    </rPh>
    <rPh sb="4" eb="5">
      <t>シマ</t>
    </rPh>
    <rPh sb="5" eb="6">
      <t>マエ</t>
    </rPh>
    <rPh sb="6" eb="8">
      <t>ビョウイン</t>
    </rPh>
    <rPh sb="8" eb="10">
      <t>ジギョウ</t>
    </rPh>
    <rPh sb="10" eb="12">
      <t>トクベツ</t>
    </rPh>
    <rPh sb="12" eb="14">
      <t>カイケイ</t>
    </rPh>
    <phoneticPr fontId="31"/>
  </si>
  <si>
    <t>法適用企業</t>
    <rPh sb="0" eb="1">
      <t>ホウ</t>
    </rPh>
    <rPh sb="1" eb="3">
      <t>テキヨウ</t>
    </rPh>
    <rPh sb="3" eb="5">
      <t>キギョウ</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</si>
  <si>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</si>
  <si>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</si>
  <si>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</si>
  <si>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</si>
  <si>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</si>
  <si>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</si>
  <si>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</si>
  <si>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</si>
  <si>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</si>
  <si>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</si>
  <si>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</si>
  <si>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</si>
  <si>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</si>
  <si>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</si>
  <si>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</si>
  <si>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</si>
  <si>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</si>
  <si>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島根県石央地域地場産業振興センター</t>
  </si>
  <si>
    <t>しまね産業振興財団</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</si>
  <si>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</si>
  <si>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</si>
  <si>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</si>
  <si>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</si>
  <si>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</si>
  <si>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</si>
  <si>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</si>
  <si>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</si>
  <si>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▲4</t>
  </si>
  <si>
    <t>▲2</t>
  </si>
  <si>
    <t>▲30</t>
  </si>
  <si>
    <t>▲19</t>
  </si>
  <si>
    <t>▲6</t>
  </si>
  <si>
    <t>▲5</t>
  </si>
  <si>
    <t>▲102</t>
  </si>
  <si>
    <t>▲3</t>
  </si>
  <si>
    <t>○</t>
  </si>
  <si>
    <t>島根県建築住宅センタ－</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</si>
  <si>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</si>
  <si>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</si>
  <si>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</si>
  <si>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</si>
  <si>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</si>
  <si>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</si>
  <si>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H28</t>
    <phoneticPr fontId="5"/>
  </si>
  <si>
    <t>H27</t>
    <phoneticPr fontId="5"/>
  </si>
  <si>
    <t>H26</t>
    <phoneticPr fontId="5"/>
  </si>
  <si>
    <t>H25</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</si>
  <si>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</si>
  <si>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</si>
  <si>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</si>
  <si>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</si>
  <si>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</si>
  <si>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</si>
  <si>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H25</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</si>
  <si>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</si>
  <si>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</si>
  <si>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</si>
  <si>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</si>
  <si>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道路整備など社会資本の整備や戦略的プロジェクトを推進してきた結果、生活・社会基盤の整備水準は相当程度向上してきたものの、その財源である県債や公債費負担が財政運営に重くのしかかっています。
　実質公債費比率については、財政健全化のため県債の新規発行の抑制や執行節減により生じた財源を活用した繰上償還（H24～28　447億程度）を進めてきた結果、近年減少傾向となており、類似団体平均を下回っています。将来負担比率についても、全国平均（173.4％）並みとなっています。
　今後も財政規模が類似している他県の状況も踏まえつつ、県債の新規発行の抑制や繰上償還に取り組み、比率の改善に努めます。</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</si>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</sst>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3"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2"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0" xfId="33" applyFont="1" applyFill="1">
      <alignment vertical="center"/>
    </xf>
    <xf numFmtId="179" fontId="34" fillId="5" borderId="0" xfId="34" applyNumberFormat="1" applyFont="1" applyFill="1" applyBorder="1" applyAlignment="1">
      <alignment vertical="center" wrapText="1"/>
    </xf>
    <xf numFmtId="0" fontId="34" fillId="0" borderId="0" xfId="33" applyFont="1" applyFill="1" applyBorder="1">
      <alignment vertical="center"/>
    </xf>
    <xf numFmtId="178" fontId="34"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4" fillId="0" borderId="34" xfId="33" applyFont="1" applyFill="1" applyBorder="1" applyAlignment="1" applyProtection="1">
      <alignment horizontal="left" vertical="top" wrapText="1"/>
      <protection locked="0"/>
    </xf>
    <xf numFmtId="0" fontId="34"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119378</c:v>
                </c:pt>
                <c:pt idx="4">
                  <c:v>135728</c:v>
                </c:pt>
              </c:numCache>
            </c:numRef>
          </c:val>
          <c:smooth val="0"/>
          <c:extLst xmlns:c16r2="http://schemas.microsoft.com/office/drawing/2015/06/chart">
            <c:ext xmlns:c16="http://schemas.microsoft.com/office/drawing/2014/chart" uri="{C3380CC4-5D6E-409C-BE32-E72D297353CC}">
              <c16:uniqueId val="{00000000-F8A6-474F-A228-9260FB5EDC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164275</c:v>
                </c:pt>
                <c:pt idx="1">
                  <c:v>171717</c:v>
                </c:pt>
                <c:pt idx="2">
                  <c:v>168561</c:v>
                </c:pt>
                <c:pt idx="3">
                  <c:v>144012</c:v>
                </c:pt>
                <c:pt idx="4">
                  <c:v>148295</c:v>
                </c:pt>
              </c:numCache>
            </c:numRef>
          </c:val>
          <c:smooth val="0"/>
          <c:extLst xmlns:c16r2="http://schemas.microsoft.com/office/drawing/2015/06/chart">
            <c:ext xmlns:c16="http://schemas.microsoft.com/office/drawing/2014/chart" uri="{C3380CC4-5D6E-409C-BE32-E72D297353CC}">
              <c16:uniqueId val="{00000001-F8A6-474F-A228-9260FB5EDC1C}"/>
            </c:ext>
          </c:extLst>
        </c:ser>
        <c:dLbls>
          <c:showLegendKey val="0"/>
          <c:showVal val="0"/>
          <c:showCatName val="0"/>
          <c:showSerName val="0"/>
          <c:showPercent val="0"/>
          <c:showBubbleSize val="0"/>
        </c:dLbls>
        <c:marker val="1"/>
        <c:smooth val="0"/>
        <c:axId val="433673856"/>
        <c:axId val="432787024"/>
      </c:lineChart>
      <c:catAx>
        <c:axId val="43367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787024"/>
        <c:crosses val="autoZero"/>
        <c:auto val="1"/>
        <c:lblAlgn val="ctr"/>
        <c:lblOffset val="100"/>
        <c:tickLblSkip val="1"/>
        <c:tickMarkSkip val="1"/>
        <c:noMultiLvlLbl val="0"/>
      </c:catAx>
      <c:valAx>
        <c:axId val="4327870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67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1.68</c:v>
                </c:pt>
                <c:pt idx="1">
                  <c:v>1.86</c:v>
                </c:pt>
                <c:pt idx="2">
                  <c:v>1.78</c:v>
                </c:pt>
                <c:pt idx="3">
                  <c:v>2.9</c:v>
                </c:pt>
                <c:pt idx="4">
                  <c:v>2.8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1.64</c:v>
                </c:pt>
                <c:pt idx="1">
                  <c:v>1.63</c:v>
                </c:pt>
                <c:pt idx="2">
                  <c:v>1.64</c:v>
                </c:pt>
                <c:pt idx="3">
                  <c:v>3.74</c:v>
                </c:pt>
                <c:pt idx="4">
                  <c:v>5.6</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244918680"/>
        <c:axId val="440697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1.92</c:v>
                </c:pt>
                <c:pt idx="1">
                  <c:v>0.99</c:v>
                </c:pt>
                <c:pt idx="2">
                  <c:v>1.65</c:v>
                </c:pt>
                <c:pt idx="3">
                  <c:v>6.71</c:v>
                </c:pt>
                <c:pt idx="4">
                  <c:v>2.38</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244918680"/>
        <c:axId val="440697096"/>
      </c:lineChart>
      <c:catAx>
        <c:axId val="2449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697096"/>
        <c:crosses val="autoZero"/>
        <c:auto val="1"/>
        <c:lblAlgn val="ctr"/>
        <c:lblOffset val="100"/>
        <c:tickLblSkip val="1"/>
        <c:tickMarkSkip val="1"/>
        <c:noMultiLvlLbl val="0"/>
      </c:catAx>
      <c:valAx>
        <c:axId val="44069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0.28000000000000003</c:v>
                </c:pt>
                <c:pt idx="2">
                  <c:v>#N/A</c:v>
                </c:pt>
                <c:pt idx="3">
                  <c:v>0.25</c:v>
                </c:pt>
                <c:pt idx="4">
                  <c:v>#N/A</c:v>
                </c:pt>
                <c:pt idx="5">
                  <c:v>0.2</c:v>
                </c:pt>
                <c:pt idx="6">
                  <c:v>#N/A</c:v>
                </c:pt>
                <c:pt idx="7">
                  <c:v>0.2</c:v>
                </c:pt>
                <c:pt idx="8">
                  <c:v>#N/A</c:v>
                </c:pt>
                <c:pt idx="9">
                  <c:v>0.19</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0.7</c:v>
                </c:pt>
                <c:pt idx="4">
                  <c:v>#N/A</c:v>
                </c:pt>
                <c:pt idx="5">
                  <c:v>0.56000000000000005</c:v>
                </c:pt>
                <c:pt idx="6">
                  <c:v>#N/A</c:v>
                </c:pt>
                <c:pt idx="7">
                  <c:v>0.51</c:v>
                </c:pt>
                <c:pt idx="8">
                  <c:v>#N/A</c:v>
                </c:pt>
                <c:pt idx="9">
                  <c:v>0.5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0.28999999999999998</c:v>
                </c:pt>
                <c:pt idx="2">
                  <c:v>#N/A</c:v>
                </c:pt>
                <c:pt idx="3">
                  <c:v>0.37</c:v>
                </c:pt>
                <c:pt idx="4">
                  <c:v>#N/A</c:v>
                </c:pt>
                <c:pt idx="5">
                  <c:v>0.4</c:v>
                </c:pt>
                <c:pt idx="6">
                  <c:v>#N/A</c:v>
                </c:pt>
                <c:pt idx="7">
                  <c:v>0.48</c:v>
                </c:pt>
                <c:pt idx="8">
                  <c:v>#N/A</c:v>
                </c:pt>
                <c:pt idx="9">
                  <c:v>0.56999999999999995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0.43</c:v>
                </c:pt>
                <c:pt idx="2">
                  <c:v>#N/A</c:v>
                </c:pt>
                <c:pt idx="3">
                  <c:v>0.57999999999999996</c:v>
                </c:pt>
                <c:pt idx="4">
                  <c:v>#N/A</c:v>
                </c:pt>
                <c:pt idx="5">
                  <c:v>0.91</c:v>
                </c:pt>
                <c:pt idx="6">
                  <c:v>#N/A</c:v>
                </c:pt>
                <c:pt idx="7">
                  <c:v>0.92</c:v>
                </c:pt>
                <c:pt idx="8">
                  <c:v>#N/A</c:v>
                </c:pt>
                <c:pt idx="9">
                  <c:v>1.18</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3.59</c:v>
                </c:pt>
                <c:pt idx="2">
                  <c:v>#N/A</c:v>
                </c:pt>
                <c:pt idx="3">
                  <c:v>3.48</c:v>
                </c:pt>
                <c:pt idx="4">
                  <c:v>#N/A</c:v>
                </c:pt>
                <c:pt idx="5">
                  <c:v>3.1</c:v>
                </c:pt>
                <c:pt idx="6">
                  <c:v>#N/A</c:v>
                </c:pt>
                <c:pt idx="7">
                  <c:v>2.82</c:v>
                </c:pt>
                <c:pt idx="8">
                  <c:v>#N/A</c:v>
                </c:pt>
                <c:pt idx="9">
                  <c:v>2.41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c:v>
                </c:pt>
                <c:pt idx="2">
                  <c:v>#N/A</c:v>
                </c:pt>
                <c:pt idx="3">
                  <c:v>1.79</c:v>
                </c:pt>
                <c:pt idx="4">
                  <c:v>#N/A</c:v>
                </c:pt>
                <c:pt idx="5">
                  <c:v>1.71</c:v>
                </c:pt>
                <c:pt idx="6">
                  <c:v>#N/A</c:v>
                </c:pt>
                <c:pt idx="7">
                  <c:v>2.83</c:v>
                </c:pt>
                <c:pt idx="8">
                  <c:v>#N/A</c:v>
                </c:pt>
                <c:pt idx="9">
                  <c:v>2.73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0171184"/>
        <c:axId val="440009408"/>
      </c:barChart>
      <c:catAx>
        <c:axId val="44017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009408"/>
        <c:crosses val="autoZero"/>
        <c:auto val="1"/>
        <c:lblAlgn val="ctr"/>
        <c:lblOffset val="100"/>
        <c:tickLblSkip val="1"/>
        <c:tickMarkSkip val="1"/>
        <c:noMultiLvlLbl val="0"/>
      </c:catAx>
      <c:valAx>
        <c:axId val="44000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17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63416</c:v>
                </c:pt>
                <c:pt idx="5">
                  <c:v>64978</c:v>
                </c:pt>
                <c:pt idx="8">
                  <c:v>67506</c:v>
                </c:pt>
                <c:pt idx="11">
                  <c:v>67813</c:v>
                </c:pt>
                <c:pt idx="14">
                  <c:v>67712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16</c:v>
                </c:pt>
                <c:pt idx="9">
                  <c:v>2</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1098</c:v>
                </c:pt>
                <c:pt idx="3">
                  <c:v>1030</c:v>
                </c:pt>
                <c:pt idx="6">
                  <c:v>992</c:v>
                </c:pt>
                <c:pt idx="9">
                  <c:v>989</c:v>
                </c:pt>
                <c:pt idx="12">
                  <c:v>929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479</c:v>
                </c:pt>
                <c:pt idx="3">
                  <c:v>507</c:v>
                </c:pt>
                <c:pt idx="6">
                  <c:v>498</c:v>
                </c:pt>
                <c:pt idx="9">
                  <c:v>471</c:v>
                </c:pt>
                <c:pt idx="12">
                  <c:v>457</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2346</c:v>
                </c:pt>
                <c:pt idx="3">
                  <c:v>2385</c:v>
                </c:pt>
                <c:pt idx="6">
                  <c:v>2369</c:v>
                </c:pt>
                <c:pt idx="9">
                  <c:v>2576</c:v>
                </c:pt>
                <c:pt idx="12">
                  <c:v>2559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3600</c:v>
                </c:pt>
                <c:pt idx="3">
                  <c:v>4301</c:v>
                </c:pt>
                <c:pt idx="6">
                  <c:v>5010</c:v>
                </c:pt>
                <c:pt idx="9">
                  <c:v>6124</c:v>
                </c:pt>
                <c:pt idx="12">
                  <c:v>7131</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83775</c:v>
                </c:pt>
                <c:pt idx="3">
                  <c:v>86413</c:v>
                </c:pt>
                <c:pt idx="6">
                  <c:v>84507</c:v>
                </c:pt>
                <c:pt idx="9">
                  <c:v>71817</c:v>
                </c:pt>
                <c:pt idx="12">
                  <c:v>66682</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37326168"/>
        <c:axId val="437326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27882</c:v>
                </c:pt>
                <c:pt idx="2">
                  <c:v>#N/A</c:v>
                </c:pt>
                <c:pt idx="3">
                  <c:v>#N/A</c:v>
                </c:pt>
                <c:pt idx="4">
                  <c:v>29658</c:v>
                </c:pt>
                <c:pt idx="5">
                  <c:v>#N/A</c:v>
                </c:pt>
                <c:pt idx="6">
                  <c:v>#N/A</c:v>
                </c:pt>
                <c:pt idx="7">
                  <c:v>25886</c:v>
                </c:pt>
                <c:pt idx="8">
                  <c:v>#N/A</c:v>
                </c:pt>
                <c:pt idx="9">
                  <c:v>#N/A</c:v>
                </c:pt>
                <c:pt idx="10">
                  <c:v>14166</c:v>
                </c:pt>
                <c:pt idx="11">
                  <c:v>#N/A</c:v>
                </c:pt>
                <c:pt idx="12">
                  <c:v>#N/A</c:v>
                </c:pt>
                <c:pt idx="13">
                  <c:v>10046</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37326168"/>
        <c:axId val="437326552"/>
      </c:lineChart>
      <c:catAx>
        <c:axId val="43732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326552"/>
        <c:crosses val="autoZero"/>
        <c:auto val="1"/>
        <c:lblAlgn val="ctr"/>
        <c:lblOffset val="100"/>
        <c:tickLblSkip val="1"/>
        <c:tickMarkSkip val="1"/>
        <c:noMultiLvlLbl val="0"/>
      </c:catAx>
      <c:valAx>
        <c:axId val="437326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326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747010</c:v>
                </c:pt>
                <c:pt idx="5">
                  <c:v>746776</c:v>
                </c:pt>
                <c:pt idx="8">
                  <c:v>733304</c:v>
                </c:pt>
                <c:pt idx="11">
                  <c:v>722999</c:v>
                </c:pt>
                <c:pt idx="14">
                  <c:v>704801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13413</c:v>
                </c:pt>
                <c:pt idx="5">
                  <c:v>12909</c:v>
                </c:pt>
                <c:pt idx="8">
                  <c:v>12508</c:v>
                </c:pt>
                <c:pt idx="11">
                  <c:v>12075</c:v>
                </c:pt>
                <c:pt idx="14">
                  <c:v>11210</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75888</c:v>
                </c:pt>
                <c:pt idx="5">
                  <c:v>79444</c:v>
                </c:pt>
                <c:pt idx="8">
                  <c:v>76290</c:v>
                </c:pt>
                <c:pt idx="11">
                  <c:v>75433</c:v>
                </c:pt>
                <c:pt idx="14">
                  <c:v>73839</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26958</c:v>
                </c:pt>
                <c:pt idx="3">
                  <c:v>27534</c:v>
                </c:pt>
                <c:pt idx="6">
                  <c:v>25632</c:v>
                </c:pt>
                <c:pt idx="9">
                  <c:v>26038</c:v>
                </c:pt>
                <c:pt idx="12">
                  <c:v>24770</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133354</c:v>
                </c:pt>
                <c:pt idx="3">
                  <c:v>130406</c:v>
                </c:pt>
                <c:pt idx="6">
                  <c:v>122050</c:v>
                </c:pt>
                <c:pt idx="9">
                  <c:v>117016</c:v>
                </c:pt>
                <c:pt idx="12">
                  <c:v>115077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4185</c:v>
                </c:pt>
                <c:pt idx="3">
                  <c:v>3460</c:v>
                </c:pt>
                <c:pt idx="6">
                  <c:v>3095</c:v>
                </c:pt>
                <c:pt idx="9">
                  <c:v>2775</c:v>
                </c:pt>
                <c:pt idx="12">
                  <c:v>2466</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28313</c:v>
                </c:pt>
                <c:pt idx="3">
                  <c:v>27119</c:v>
                </c:pt>
                <c:pt idx="6">
                  <c:v>25244</c:v>
                </c:pt>
                <c:pt idx="9">
                  <c:v>23630</c:v>
                </c:pt>
                <c:pt idx="12">
                  <c:v>21982</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11748</c:v>
                </c:pt>
                <c:pt idx="3">
                  <c:v>10559</c:v>
                </c:pt>
                <c:pt idx="6">
                  <c:v>9442</c:v>
                </c:pt>
                <c:pt idx="9">
                  <c:v>8441</c:v>
                </c:pt>
                <c:pt idx="12">
                  <c:v>7462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1031503</c:v>
                </c:pt>
                <c:pt idx="3">
                  <c:v>1033870</c:v>
                </c:pt>
                <c:pt idx="6">
                  <c:v>1022190</c:v>
                </c:pt>
                <c:pt idx="9">
                  <c:v>1008692</c:v>
                </c:pt>
                <c:pt idx="12">
                  <c:v>997257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5123440"/>
        <c:axId val="445123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399750</c:v>
                </c:pt>
                <c:pt idx="2">
                  <c:v>#N/A</c:v>
                </c:pt>
                <c:pt idx="3">
                  <c:v>#N/A</c:v>
                </c:pt>
                <c:pt idx="4">
                  <c:v>393820</c:v>
                </c:pt>
                <c:pt idx="5">
                  <c:v>#N/A</c:v>
                </c:pt>
                <c:pt idx="6">
                  <c:v>#N/A</c:v>
                </c:pt>
                <c:pt idx="7">
                  <c:v>385552</c:v>
                </c:pt>
                <c:pt idx="8">
                  <c:v>#N/A</c:v>
                </c:pt>
                <c:pt idx="9">
                  <c:v>#N/A</c:v>
                </c:pt>
                <c:pt idx="10">
                  <c:v>376085</c:v>
                </c:pt>
                <c:pt idx="11">
                  <c:v>#N/A</c:v>
                </c:pt>
                <c:pt idx="12">
                  <c:v>#N/A</c:v>
                </c:pt>
                <c:pt idx="13">
                  <c:v>379164</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5123440"/>
        <c:axId val="445123832"/>
      </c:lineChart>
      <c:catAx>
        <c:axId val="44512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123832"/>
        <c:crosses val="autoZero"/>
        <c:auto val="1"/>
        <c:lblAlgn val="ctr"/>
        <c:lblOffset val="100"/>
        <c:tickLblSkip val="1"/>
        <c:tickMarkSkip val="1"/>
        <c:noMultiLvlLbl val="0"/>
      </c:catAx>
      <c:valAx>
        <c:axId val="44512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12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92-4C40-82DB-880DC93A0BB3}"/>
                </c:ext>
                <c:ext xmlns:c15="http://schemas.microsoft.com/office/drawing/2012/chart" uri="{CE6537A1-D6FC-4f65-9D91-7224C49458BB}">
                  <c15:dlblFieldTable>
                    <c15:dlblFTEntry>
                      <c15:txfldGUID>{BE431C7A-0E51-457A-A70A-E6389219B06E}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92-4C40-82DB-880DC93A0BB3}"/>
                </c:ext>
                <c:ext xmlns:c15="http://schemas.microsoft.com/office/drawing/2012/chart" uri="{CE6537A1-D6FC-4f65-9D91-7224C49458BB}">
                  <c15:dlblFieldTable>
                    <c15:dlblFTEntry>
                      <c15:txfldGUID>{93A21AEC-6ABF-40CF-B035-23B5F79311E7}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92-4C40-82DB-880DC93A0BB3}"/>
                </c:ext>
                <c:ext xmlns:c15="http://schemas.microsoft.com/office/drawing/2012/chart" uri="{CE6537A1-D6FC-4f65-9D91-7224C49458BB}">
                  <c15:dlblFieldTable>
                    <c15:dlblFTEntry>
                      <c15:txfldGUID>{05804A90-A1EB-4464-8E72-D154482E6777}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92-4C40-82DB-880DC93A0BB3}"/>
                </c:ext>
                <c:ext xmlns:c15="http://schemas.microsoft.com/office/drawing/2012/chart" uri="{CE6537A1-D6FC-4f65-9D91-7224C49458BB}">
                  <c15:dlblFieldTable>
                    <c15:dlblFTEntry>
                      <c15:txfldGUID>{039468A7-E80D-42B2-B926-B56E3186FD00}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92-4C40-82DB-880DC93A0BB3}"/>
                </c:ext>
                <c:ext xmlns:c15="http://schemas.microsoft.com/office/drawing/2012/chart" uri="{CE6537A1-D6FC-4f65-9D91-7224C49458BB}">
                  <c15:dlblFieldTable>
                    <c15:dlblFTEntry>
                      <c15:txfldGUID>{5A7D0D2A-F457-4C78-8712-23708D97F900}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492-4C40-82DB-880DC93A0BB3}"/>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492-4C40-82DB-880DC93A0BB3}"/>
                </c:ext>
                <c:ext xmlns:c15="http://schemas.microsoft.com/office/drawing/2012/chart" uri="{CE6537A1-D6FC-4f65-9D91-7224C49458BB}">
                  <c15:dlblFieldTable>
                    <c15:dlblFTEntry>
                      <c15:txfldGUID>{18E5FA22-E830-486A-8128-E0FC3F5F8645}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492-4C40-82DB-880DC93A0BB3}"/>
                </c:ext>
                <c:ext xmlns:c15="http://schemas.microsoft.com/office/drawing/2012/chart" uri="{CE6537A1-D6FC-4f65-9D91-7224C49458BB}">
                  <c15:dlblFieldTable>
                    <c15:dlblFTEntry>
                      <c15:txfldGUID>{DA36F228-AFD2-42CD-8E66-137F239DF3CA}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492-4C40-82DB-880DC93A0BB3}"/>
                </c:ext>
                <c:ext xmlns:c15="http://schemas.microsoft.com/office/drawing/2012/chart" uri="{CE6537A1-D6FC-4f65-9D91-7224C49458BB}">
                  <c15:dlblFieldTable>
                    <c15:dlblFTEntry>
                      <c15:txfldGUID>{05902784-078C-4DB5-ACFA-933B63F46D7F}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492-4C40-82DB-880DC93A0BB3}"/>
                </c:ext>
                <c:ext xmlns:c15="http://schemas.microsoft.com/office/drawing/2012/chart" uri="{CE6537A1-D6FC-4f65-9D91-7224C49458BB}">
                  <c15:dlblFieldTable>
                    <c15:dlblFTEntry>
                      <c15:txfldGUID>{39778169-F004-4ADA-8ED8-C2F1E8B6B8D3}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92-4C40-82DB-880DC93A0BB3}"/>
                </c:ext>
                <c:ext xmlns:c15="http://schemas.microsoft.com/office/drawing/2012/chart" uri="{CE6537A1-D6FC-4f65-9D91-7224C49458BB}">
                  <c15:dlblFieldTable>
                    <c15:dlblFTEntry>
                      <c15:txfldGUID>{E0DA9E92-D3E7-4874-A0EF-14926BAF7733}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492-4C40-82DB-880DC93A0BB3}"/>
            </c:ext>
          </c:extLst>
        </c:ser>
        <c:dLbls>
          <c:showLegendKey val="0"/>
          <c:showVal val="1"/>
          <c:showCatName val="0"/>
          <c:showSerName val="0"/>
          <c:showPercent val="0"/>
          <c:showBubbleSize val="0"/>
        </c:dLbls>
        <c:axId val="445124616"/>
        <c:axId val="445125008"/>
      </c:scatterChart>
      <c:valAx>
        <c:axId val="445124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125008"/>
        <c:crosses val="autoZero"/>
        <c:crossBetween val="midCat"/>
      </c:valAx>
      <c:valAx>
        <c:axId val="445125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12461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80-4015-B198-42844E649470}"/>
                </c:ext>
                <c:ext xmlns:c15="http://schemas.microsoft.com/office/drawing/2012/chart" uri="{CE6537A1-D6FC-4f65-9D91-7224C49458BB}">
                  <c15:dlblFieldTable>
                    <c15:dlblFTEntry>
                      <c15:txfldGUID>{4F53BDAC-A512-4F88-8C3A-679071E1914D}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80-4015-B198-42844E649470}"/>
                </c:ext>
                <c:ext xmlns:c15="http://schemas.microsoft.com/office/drawing/2012/chart" uri="{CE6537A1-D6FC-4f65-9D91-7224C49458BB}">
                  <c15:dlblFieldTable>
                    <c15:dlblFTEntry>
                      <c15:txfldGUID>{FD9D7AF1-4B66-4D89-BE3B-1E7F266073DB}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80-4015-B198-42844E649470}"/>
                </c:ext>
                <c:ext xmlns:c15="http://schemas.microsoft.com/office/drawing/2012/chart" uri="{CE6537A1-D6FC-4f65-9D91-7224C49458BB}">
                  <c15:dlblFieldTable>
                    <c15:dlblFTEntry>
                      <c15:txfldGUID>{0385C05A-7078-4B06-BCB8-B668F044C1BF}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80-4015-B198-42844E649470}"/>
                </c:ext>
                <c:ext xmlns:c15="http://schemas.microsoft.com/office/drawing/2012/chart" uri="{CE6537A1-D6FC-4f65-9D91-7224C49458BB}">
                  <c15:dlblFieldTable>
                    <c15:dlblFTEntry>
                      <c15:txfldGUID>{6C5424A8-A311-4590-86F3-676F2C96225A}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80-4015-B198-42844E649470}"/>
                </c:ext>
                <c:ext xmlns:c15="http://schemas.microsoft.com/office/drawing/2012/chart" uri="{CE6537A1-D6FC-4f65-9D91-7224C49458BB}">
                  <c15:dlblFieldTable>
                    <c15:dlblFTEntry>
                      <c15:txfldGUID>{7A95ABF6-CCA8-4338-A61C-EC311F72A8B2}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13.2</c:v>
                </c:pt>
                <c:pt idx="2">
                  <c:v>12.6</c:v>
                </c:pt>
                <c:pt idx="3">
                  <c:v>10.5</c:v>
                </c:pt>
                <c:pt idx="4">
                  <c:v>7.6</c:v>
                </c:pt>
              </c:numCache>
            </c:numRef>
          </c:xVal>
          <c:yVal>
            <c:numRef>
              <c:f>公会計指標分析・財政指標組合せ分析表!$K$73:$O$73</c:f>
              <c:numCache>
                <c:formatCode>#,##0.0;"▲ "#,##0.0</c:formatCode>
                <c:ptCount val="5"/>
                <c:pt idx="0">
                  <c:v>179.7</c:v>
                </c:pt>
                <c:pt idx="1">
                  <c:v>178.2</c:v>
                </c:pt>
                <c:pt idx="2">
                  <c:v>177.3</c:v>
                </c:pt>
                <c:pt idx="3">
                  <c:v>168.8</c:v>
                </c:pt>
                <c:pt idx="4">
                  <c:v>174.4</c:v>
                </c:pt>
              </c:numCache>
            </c:numRef>
          </c:yVal>
          <c:smooth val="0"/>
          <c:extLst xmlns:c16r2="http://schemas.microsoft.com/office/drawing/2015/06/chart">
            <c:ext xmlns:c16="http://schemas.microsoft.com/office/drawing/2014/chart" uri="{C3380CC4-5D6E-409C-BE32-E72D297353CC}">
              <c16:uniqueId val="{00000005-5480-4015-B198-42844E649470}"/>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480-4015-B198-42844E649470}"/>
                </c:ext>
                <c:ext xmlns:c15="http://schemas.microsoft.com/office/drawing/2012/chart" uri="{CE6537A1-D6FC-4f65-9D91-7224C49458BB}">
                  <c15:dlblFieldTable>
                    <c15:dlblFTEntry>
                      <c15:txfldGUID>{8C4A17E9-2FC4-4A21-ACB1-75C8BDF80174}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480-4015-B198-42844E649470}"/>
                </c:ext>
                <c:ext xmlns:c15="http://schemas.microsoft.com/office/drawing/2012/chart" uri="{CE6537A1-D6FC-4f65-9D91-7224C49458BB}">
                  <c15:dlblFieldTable>
                    <c15:dlblFTEntry>
                      <c15:txfldGUID>{C0664081-93E1-475F-9222-FA99AB56011F}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480-4015-B198-42844E649470}"/>
                </c:ext>
                <c:ext xmlns:c15="http://schemas.microsoft.com/office/drawing/2012/chart" uri="{CE6537A1-D6FC-4f65-9D91-7224C49458BB}">
                  <c15:dlblFieldTable>
                    <c15:dlblFTEntry>
                      <c15:txfldGUID>{0DDB2955-9877-4FC9-AEF6-ED165F5F3432}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480-4015-B198-42844E649470}"/>
                </c:ext>
                <c:ext xmlns:c15="http://schemas.microsoft.com/office/drawing/2012/chart" uri="{CE6537A1-D6FC-4f65-9D91-7224C49458BB}">
                  <c15:dlblFieldTable>
                    <c15:dlblFTEntry>
                      <c15:txfldGUID>{B29C869B-BCAC-42AF-96FD-B4BE5C700687}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80-4015-B198-42844E649470}"/>
                </c:ext>
                <c:ext xmlns:c15="http://schemas.microsoft.com/office/drawing/2012/chart" uri="{CE6537A1-D6FC-4f65-9D91-7224C49458BB}">
                  <c15:dlblFieldTable>
                    <c15:dlblFTEntry>
                      <c15:txfldGUID>{E905BD3F-5948-42E9-B4CB-A01DA03A4FDE}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12</c:v>
                </c:pt>
                <c:pt idx="4">
                  <c:v>9.9</c:v>
                </c:pt>
              </c:numCache>
            </c:numRef>
          </c:xVal>
          <c:yVal>
            <c:numRef>
              <c:f>公会計指標分析・財政指標組合せ分析表!$K$77:$O$77</c:f>
              <c:numCache>
                <c:formatCode>#,##0.0;"▲ "#,##0.0</c:formatCode>
                <c:ptCount val="5"/>
                <c:pt idx="0">
                  <c:v>187</c:v>
                </c:pt>
                <c:pt idx="1">
                  <c:v>171.7</c:v>
                </c:pt>
                <c:pt idx="2">
                  <c:v>151.9</c:v>
                </c:pt>
                <c:pt idx="3">
                  <c:v>173.8</c:v>
                </c:pt>
                <c:pt idx="4">
                  <c:v>152</c:v>
                </c:pt>
              </c:numCache>
            </c:numRef>
          </c:yVal>
          <c:smooth val="0"/>
          <c:extLst xmlns:c16r2="http://schemas.microsoft.com/office/drawing/2015/06/chart">
            <c:ext xmlns:c16="http://schemas.microsoft.com/office/drawing/2014/chart" uri="{C3380CC4-5D6E-409C-BE32-E72D297353CC}">
              <c16:uniqueId val="{0000000B-5480-4015-B198-42844E649470}"/>
            </c:ext>
          </c:extLst>
        </c:ser>
        <c:dLbls>
          <c:showLegendKey val="0"/>
          <c:showVal val="1"/>
          <c:showCatName val="0"/>
          <c:showSerName val="0"/>
          <c:showPercent val="0"/>
          <c:showBubbleSize val="0"/>
        </c:dLbls>
        <c:axId val="445122656"/>
        <c:axId val="445122264"/>
      </c:scatterChart>
      <c:valAx>
        <c:axId val="445122656"/>
        <c:scaling>
          <c:orientation val="minMax"/>
          <c:max val="16"/>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122264"/>
        <c:crosses val="autoZero"/>
        <c:crossBetween val="midCat"/>
      </c:valAx>
      <c:valAx>
        <c:axId val="445122264"/>
        <c:scaling>
          <c:orientation val="minMax"/>
          <c:max val="193"/>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12265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15%</a:t>
          </a:r>
          <a:r>
            <a:rPr kumimoji="1" lang="ja-JP" altLang="en-US" sz="1300">
              <a:latin typeface="ＭＳ Ｐゴシック"/>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a:rPr>
            <a:t>26</a:t>
          </a:r>
          <a:r>
            <a:rPr kumimoji="1" lang="ja-JP" altLang="en-US" sz="1300">
              <a:latin typeface="ＭＳ Ｐゴシック"/>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a:rPr>
            <a:t>　産業振興による税源涵養により県税収入の増加を図るとともに、県税徴収を強化するなど一層の税収確保に努めます。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158750</xdr:rowOff>
    </xdr:from>
    <xdr:to>
      <xdr:col>7</xdr:col>
      <xdr:colOff>152400</xdr:colOff>
      <xdr:row>40</xdr:row>
      <xdr:rowOff>127000</xdr:rowOff>
    </xdr:to>
    <xdr:cxnSp macro="">
      <xdr:nvCxnSpPr>
        <xdr:cNvPr id="59" name="直線コネクタ 58"/>
        <xdr:cNvCxnSpPr/>
      </xdr:nvCxnSpPr>
      <xdr:spPr>
        <a:xfrm flipV="1">
          <a:off x="4953000" y="6502400"/>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99077</xdr:rowOff>
    </xdr:from>
    <xdr:ext cx="762000" cy="259045"/>
    <xdr:sp macro="" textlink="">
      <xdr:nvSpPr>
        <xdr:cNvPr id="60" name="財政力最小値テキスト"/>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40</xdr:row>
      <xdr:rowOff>127000</xdr:rowOff>
    </xdr:from>
    <xdr:to>
      <xdr:col>7</xdr:col>
      <xdr:colOff>241300</xdr:colOff>
      <xdr:row>40</xdr:row>
      <xdr:rowOff>127000</xdr:rowOff>
    </xdr:to>
    <xdr:cxnSp macro="">
      <xdr:nvCxnSpPr>
        <xdr:cNvPr id="61" name="直線コネクタ 60"/>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73677</xdr:rowOff>
    </xdr:from>
    <xdr:ext cx="762000" cy="259045"/>
    <xdr:sp macro="" textlink="">
      <xdr:nvSpPr>
        <xdr:cNvPr id="62" name="財政力最大値テキスト"/>
        <xdr:cNvSpPr txBox="1"/>
      </xdr:nvSpPr>
      <xdr:spPr>
        <a:xfrm>
          <a:off x="5041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0.27</a:t>
          </a:r>
          <a:endParaRPr kumimoji="1" lang="ja-JP" altLang="en-US" sz="1000" b="1">
            <a:latin typeface="ＭＳ Ｐゴシック"/>
          </a:endParaRPr>
        </a:p>
      </xdr:txBody>
    </xdr:sp>
    <xdr:clientData/>
  </xdr:oneCellAnchor>
  <xdr:twoCellAnchor>
    <xdr:from>
      <xdr:col>7</xdr:col>
      <xdr:colOff>63500</xdr:colOff>
      <xdr:row>37</xdr:row>
      <xdr:rowOff>158750</xdr:rowOff>
    </xdr:from>
    <xdr:to>
      <xdr:col>7</xdr:col>
      <xdr:colOff>241300</xdr:colOff>
      <xdr:row>37</xdr:row>
      <xdr:rowOff>158750</xdr:rowOff>
    </xdr:to>
    <xdr:cxnSp macro="">
      <xdr:nvCxnSpPr>
        <xdr:cNvPr id="63" name="直線コネクタ 62"/>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42</xdr:row>
      <xdr:rowOff>25400</xdr:rowOff>
    </xdr:to>
    <xdr:cxnSp macro="">
      <xdr:nvCxnSpPr>
        <xdr:cNvPr id="64" name="直線コネクタ 63"/>
        <xdr:cNvCxnSpPr/>
      </xdr:nvCxnSpPr>
      <xdr:spPr>
        <a:xfrm flipV="1">
          <a:off x="4114800" y="6985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22877</xdr:rowOff>
    </xdr:from>
    <xdr:ext cx="762000" cy="259045"/>
    <xdr:sp macro="" textlink="">
      <xdr:nvSpPr>
        <xdr:cNvPr id="65" name="財政力平均値テキスト"/>
        <xdr:cNvSpPr txBox="1"/>
      </xdr:nvSpPr>
      <xdr:spPr>
        <a:xfrm>
          <a:off x="5041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66" name="フローチャート : 判断 65"/>
        <xdr:cNvSpPr/>
      </xdr:nvSpPr>
      <xdr:spPr>
        <a:xfrm>
          <a:off x="4902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43</xdr:row>
      <xdr:rowOff>95250</xdr:rowOff>
    </xdr:to>
    <xdr:cxnSp macro="">
      <xdr:nvCxnSpPr>
        <xdr:cNvPr id="67" name="直線コネクタ 66"/>
        <xdr:cNvCxnSpPr/>
      </xdr:nvCxnSpPr>
      <xdr:spPr>
        <a:xfrm flipV="1">
          <a:off x="3225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68" name="フローチャート : 判断 67"/>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69" name="テキスト ボックス 6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44</xdr:row>
      <xdr:rowOff>165100</xdr:rowOff>
    </xdr:to>
    <xdr:cxnSp macro="">
      <xdr:nvCxnSpPr>
        <xdr:cNvPr id="70" name="直線コネクタ 69"/>
        <xdr:cNvCxnSpPr/>
      </xdr:nvCxnSpPr>
      <xdr:spPr>
        <a:xfrm flipV="1">
          <a:off x="2336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6350</xdr:rowOff>
    </xdr:from>
    <xdr:to>
      <xdr:col>4</xdr:col>
      <xdr:colOff>533400</xdr:colOff>
      <xdr:row>39</xdr:row>
      <xdr:rowOff>107950</xdr:rowOff>
    </xdr:to>
    <xdr:sp macro="" textlink="">
      <xdr:nvSpPr>
        <xdr:cNvPr id="71" name="フローチャート : 判断 70"/>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72" name="テキスト ボックス 7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3" name="直線コネクタ 72"/>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4" name="フローチャート : 判断 73"/>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5" name="テキスト ボックス 7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6" name="フローチャート : 判断 75"/>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77" name="テキスト ボックス 76"/>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3" name="円/楕円 82"/>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143527</xdr:rowOff>
    </xdr:from>
    <xdr:ext cx="762000" cy="259045"/>
    <xdr:sp macro="" textlink="">
      <xdr:nvSpPr>
        <xdr:cNvPr id="84" name="財政力該当値テキスト"/>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5" name="円/楕円 84"/>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86" name="テキスト ボックス 8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7" name="円/楕円 86"/>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8" name="テキスト ボックス 87"/>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89" name="円/楕円 88"/>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0" name="テキスト ボックス 89"/>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1" name="円/楕円 90"/>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2" name="テキスト ボックス 9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月に策定した「財政健全化基本方針」に基づき、行政の効率化、事務事業の見直し、財源の確保に努めてきた結果、類似団体平均を下回っています。</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　平成</a:t>
          </a:r>
          <a:r>
            <a:rPr kumimoji="1" lang="en-US" altLang="ja-JP" sz="11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年度は、社会保障経費などの増加により、前年度から</a:t>
          </a:r>
          <a:r>
            <a:rPr kumimoji="1" lang="en-US" altLang="ja-JP" sz="1100" b="0" i="0" u="none" strike="noStrike" kern="0" cap="none" spc="0" normalizeH="0" baseline="0" noProof="0">
              <a:ln>
                <a:noFill/>
              </a:ln>
              <a:solidFill>
                <a:schemeClr val="tx1"/>
              </a:solidFill>
              <a:effectLst/>
              <a:uLnTx/>
              <a:uFillTx/>
              <a:latin typeface="ＭＳ Ｐゴシック"/>
              <a:ea typeface="+mn-ea"/>
              <a:cs typeface="+mn-cs"/>
            </a:rPr>
            <a:t>1.5</a:t>
          </a: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ポイントの増となりました。</a:t>
          </a:r>
          <a:endParaRPr kumimoji="1" lang="en-US" altLang="ja-JP" sz="11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mn-ea"/>
              <a:cs typeface="+mn-cs"/>
            </a:rPr>
            <a:t>　将来にわたり、収支均衡を維持しながら地方創生・人口減少対策などの重要課題に的確に対応するため、事務事業の見直しや行政の効率化・合理化、財源の確保の努力を継続し、基金の確保や県債残高の縮減などを図りながら、安定的な財政運営を行っていきます。</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146050</xdr:rowOff>
    </xdr:from>
    <xdr:to>
      <xdr:col>7</xdr:col>
      <xdr:colOff>152400</xdr:colOff>
      <xdr:row>67</xdr:row>
      <xdr:rowOff>125589</xdr:rowOff>
    </xdr:to>
    <xdr:cxnSp macro="">
      <xdr:nvCxnSpPr>
        <xdr:cNvPr id="120" name="直線コネクタ 119"/>
        <xdr:cNvCxnSpPr/>
      </xdr:nvCxnSpPr>
      <xdr:spPr>
        <a:xfrm flipV="1">
          <a:off x="4953000" y="10433050"/>
          <a:ext cx="0" cy="117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97666</xdr:rowOff>
    </xdr:from>
    <xdr:ext cx="762000" cy="259045"/>
    <xdr:sp macro="" textlink="">
      <xdr:nvSpPr>
        <xdr:cNvPr id="121" name="財政構造の弾力性最小値テキスト"/>
        <xdr:cNvSpPr txBox="1"/>
      </xdr:nvSpPr>
      <xdr:spPr>
        <a:xfrm>
          <a:off x="5041900" y="115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125589</xdr:rowOff>
    </xdr:from>
    <xdr:to>
      <xdr:col>7</xdr:col>
      <xdr:colOff>241300</xdr:colOff>
      <xdr:row>67</xdr:row>
      <xdr:rowOff>125589</xdr:rowOff>
    </xdr:to>
    <xdr:cxnSp macro="">
      <xdr:nvCxnSpPr>
        <xdr:cNvPr id="122" name="直線コネクタ 121"/>
        <xdr:cNvCxnSpPr/>
      </xdr:nvCxnSpPr>
      <xdr:spPr>
        <a:xfrm>
          <a:off x="4864100" y="116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60977</xdr:rowOff>
    </xdr:from>
    <xdr:ext cx="762000" cy="259045"/>
    <xdr:sp macro="" textlink="">
      <xdr:nvSpPr>
        <xdr:cNvPr id="123"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7</xdr:col>
      <xdr:colOff>63500</xdr:colOff>
      <xdr:row>60</xdr:row>
      <xdr:rowOff>146050</xdr:rowOff>
    </xdr:from>
    <xdr:to>
      <xdr:col>7</xdr:col>
      <xdr:colOff>241300</xdr:colOff>
      <xdr:row>60</xdr:row>
      <xdr:rowOff>146050</xdr:rowOff>
    </xdr:to>
    <xdr:cxnSp macro="">
      <xdr:nvCxnSpPr>
        <xdr:cNvPr id="124" name="直線コネクタ 123"/>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60</xdr:row>
      <xdr:rowOff>146050</xdr:rowOff>
    </xdr:to>
    <xdr:cxnSp macro="">
      <xdr:nvCxnSpPr>
        <xdr:cNvPr id="125" name="直線コネクタ 124"/>
        <xdr:cNvCxnSpPr/>
      </xdr:nvCxnSpPr>
      <xdr:spPr>
        <a:xfrm>
          <a:off x="4114800" y="102319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169632</xdr:rowOff>
    </xdr:from>
    <xdr:ext cx="762000" cy="259045"/>
    <xdr:sp macro="" textlink="">
      <xdr:nvSpPr>
        <xdr:cNvPr id="126" name="財政構造の弾力性平均値テキスト"/>
        <xdr:cNvSpPr txBox="1"/>
      </xdr:nvSpPr>
      <xdr:spPr>
        <a:xfrm>
          <a:off x="5041900" y="1097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26105</xdr:rowOff>
    </xdr:from>
    <xdr:to>
      <xdr:col>7</xdr:col>
      <xdr:colOff>203200</xdr:colOff>
      <xdr:row>64</xdr:row>
      <xdr:rowOff>127705</xdr:rowOff>
    </xdr:to>
    <xdr:sp macro="" textlink="">
      <xdr:nvSpPr>
        <xdr:cNvPr id="127" name="フローチャート : 判断 126"/>
        <xdr:cNvSpPr/>
      </xdr:nvSpPr>
      <xdr:spPr>
        <a:xfrm>
          <a:off x="4902200" y="1099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63</xdr:row>
      <xdr:rowOff>60678</xdr:rowOff>
    </xdr:to>
    <xdr:cxnSp macro="">
      <xdr:nvCxnSpPr>
        <xdr:cNvPr id="128" name="直線コネクタ 127"/>
        <xdr:cNvCxnSpPr/>
      </xdr:nvCxnSpPr>
      <xdr:spPr>
        <a:xfrm flipV="1">
          <a:off x="3225800" y="10231967"/>
          <a:ext cx="889000" cy="6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9878</xdr:rowOff>
    </xdr:from>
    <xdr:to>
      <xdr:col>6</xdr:col>
      <xdr:colOff>50800</xdr:colOff>
      <xdr:row>63</xdr:row>
      <xdr:rowOff>111478</xdr:rowOff>
    </xdr:to>
    <xdr:sp macro="" textlink="">
      <xdr:nvSpPr>
        <xdr:cNvPr id="129" name="フローチャート : 判断 128"/>
        <xdr:cNvSpPr/>
      </xdr:nvSpPr>
      <xdr:spPr>
        <a:xfrm>
          <a:off x="4064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96255</xdr:rowOff>
    </xdr:from>
    <xdr:ext cx="736600" cy="259045"/>
    <xdr:sp macro="" textlink="">
      <xdr:nvSpPr>
        <xdr:cNvPr id="130" name="テキスト ボックス 129"/>
        <xdr:cNvSpPr txBox="1"/>
      </xdr:nvSpPr>
      <xdr:spPr>
        <a:xfrm>
          <a:off x="3733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138289</xdr:rowOff>
    </xdr:from>
    <xdr:to>
      <xdr:col>4</xdr:col>
      <xdr:colOff>482600</xdr:colOff>
      <xdr:row>63</xdr:row>
      <xdr:rowOff>60678</xdr:rowOff>
    </xdr:to>
    <xdr:cxnSp macro="">
      <xdr:nvCxnSpPr>
        <xdr:cNvPr id="131" name="直線コネクタ 130"/>
        <xdr:cNvCxnSpPr/>
      </xdr:nvCxnSpPr>
      <xdr:spPr>
        <a:xfrm>
          <a:off x="2336800" y="1076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2" name="フローチャート : 判断 131"/>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3" name="テキスト ボックス 132"/>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138289</xdr:rowOff>
    </xdr:from>
    <xdr:to>
      <xdr:col>3</xdr:col>
      <xdr:colOff>279400</xdr:colOff>
      <xdr:row>62</xdr:row>
      <xdr:rowOff>138289</xdr:rowOff>
    </xdr:to>
    <xdr:cxnSp macro="">
      <xdr:nvCxnSpPr>
        <xdr:cNvPr id="134" name="直線コネクタ 133"/>
        <xdr:cNvCxnSpPr/>
      </xdr:nvCxnSpPr>
      <xdr:spPr>
        <a:xfrm>
          <a:off x="1447800" y="1076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119945</xdr:rowOff>
    </xdr:from>
    <xdr:to>
      <xdr:col>3</xdr:col>
      <xdr:colOff>330200</xdr:colOff>
      <xdr:row>65</xdr:row>
      <xdr:rowOff>50095</xdr:rowOff>
    </xdr:to>
    <xdr:sp macro="" textlink="">
      <xdr:nvSpPr>
        <xdr:cNvPr id="135" name="フローチャート : 判断 134"/>
        <xdr:cNvSpPr/>
      </xdr:nvSpPr>
      <xdr:spPr>
        <a:xfrm>
          <a:off x="22860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34872</xdr:rowOff>
    </xdr:from>
    <xdr:ext cx="762000" cy="259045"/>
    <xdr:sp macro="" textlink="">
      <xdr:nvSpPr>
        <xdr:cNvPr id="136" name="テキスト ボックス 135"/>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95955</xdr:rowOff>
    </xdr:from>
    <xdr:to>
      <xdr:col>2</xdr:col>
      <xdr:colOff>127000</xdr:colOff>
      <xdr:row>66</xdr:row>
      <xdr:rowOff>26105</xdr:rowOff>
    </xdr:to>
    <xdr:sp macro="" textlink="">
      <xdr:nvSpPr>
        <xdr:cNvPr id="137" name="フローチャート : 判断 136"/>
        <xdr:cNvSpPr/>
      </xdr:nvSpPr>
      <xdr:spPr>
        <a:xfrm>
          <a:off x="1397000" y="1124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10882</xdr:rowOff>
    </xdr:from>
    <xdr:ext cx="762000" cy="259045"/>
    <xdr:sp macro="" textlink="">
      <xdr:nvSpPr>
        <xdr:cNvPr id="138" name="テキスト ボックス 137"/>
        <xdr:cNvSpPr txBox="1"/>
      </xdr:nvSpPr>
      <xdr:spPr>
        <a:xfrm>
          <a:off x="1066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44" name="円/楕円 143"/>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16527</xdr:rowOff>
    </xdr:from>
    <xdr:ext cx="762000" cy="259045"/>
    <xdr:sp macro="" textlink="">
      <xdr:nvSpPr>
        <xdr:cNvPr id="145"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65617</xdr:rowOff>
    </xdr:from>
    <xdr:to>
      <xdr:col>6</xdr:col>
      <xdr:colOff>50800</xdr:colOff>
      <xdr:row>59</xdr:row>
      <xdr:rowOff>167217</xdr:rowOff>
    </xdr:to>
    <xdr:sp macro="" textlink="">
      <xdr:nvSpPr>
        <xdr:cNvPr id="146" name="円/楕円 145"/>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5944</xdr:rowOff>
    </xdr:from>
    <xdr:ext cx="736600" cy="259045"/>
    <xdr:sp macro="" textlink="">
      <xdr:nvSpPr>
        <xdr:cNvPr id="147" name="テキスト ボックス 146"/>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9878</xdr:rowOff>
    </xdr:from>
    <xdr:to>
      <xdr:col>4</xdr:col>
      <xdr:colOff>533400</xdr:colOff>
      <xdr:row>63</xdr:row>
      <xdr:rowOff>111478</xdr:rowOff>
    </xdr:to>
    <xdr:sp macro="" textlink="">
      <xdr:nvSpPr>
        <xdr:cNvPr id="148" name="円/楕円 147"/>
        <xdr:cNvSpPr/>
      </xdr:nvSpPr>
      <xdr:spPr>
        <a:xfrm>
          <a:off x="3175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121655</xdr:rowOff>
    </xdr:from>
    <xdr:ext cx="762000" cy="259045"/>
    <xdr:sp macro="" textlink="">
      <xdr:nvSpPr>
        <xdr:cNvPr id="149" name="テキスト ボックス 148"/>
        <xdr:cNvSpPr txBox="1"/>
      </xdr:nvSpPr>
      <xdr:spPr>
        <a:xfrm>
          <a:off x="2844800" y="105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87489</xdr:rowOff>
    </xdr:from>
    <xdr:to>
      <xdr:col>3</xdr:col>
      <xdr:colOff>330200</xdr:colOff>
      <xdr:row>63</xdr:row>
      <xdr:rowOff>17639</xdr:rowOff>
    </xdr:to>
    <xdr:sp macro="" textlink="">
      <xdr:nvSpPr>
        <xdr:cNvPr id="150" name="円/楕円 149"/>
        <xdr:cNvSpPr/>
      </xdr:nvSpPr>
      <xdr:spPr>
        <a:xfrm>
          <a:off x="2286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27816</xdr:rowOff>
    </xdr:from>
    <xdr:ext cx="762000" cy="259045"/>
    <xdr:sp macro="" textlink="">
      <xdr:nvSpPr>
        <xdr:cNvPr id="151" name="テキスト ボックス 150"/>
        <xdr:cNvSpPr txBox="1"/>
      </xdr:nvSpPr>
      <xdr:spPr>
        <a:xfrm>
          <a:off x="1955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87489</xdr:rowOff>
    </xdr:from>
    <xdr:to>
      <xdr:col>2</xdr:col>
      <xdr:colOff>127000</xdr:colOff>
      <xdr:row>63</xdr:row>
      <xdr:rowOff>17639</xdr:rowOff>
    </xdr:to>
    <xdr:sp macro="" textlink="">
      <xdr:nvSpPr>
        <xdr:cNvPr id="152" name="円/楕円 151"/>
        <xdr:cNvSpPr/>
      </xdr:nvSpPr>
      <xdr:spPr>
        <a:xfrm>
          <a:off x="1397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27816</xdr:rowOff>
    </xdr:from>
    <xdr:ext cx="762000" cy="259045"/>
    <xdr:sp macro="" textlink="">
      <xdr:nvSpPr>
        <xdr:cNvPr id="153" name="テキスト ボックス 152"/>
        <xdr:cNvSpPr txBox="1"/>
      </xdr:nvSpPr>
      <xdr:spPr>
        <a:xfrm>
          <a:off x="1066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5" name="テキスト ボックス 154"/>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6" name="テキスト ボックス 155"/>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[198,843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1" name="正方形/長方形 16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2" name="正方形/長方形 16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3" name="正方形/長方形 16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4" name="テキスト ボックス 16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県土が東西に長く、離島、中山間地域を抱える本県は、行政サービスを実施する上で非効率な面があることから、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endParaRPr kumimoji="1" lang="en-US" altLang="ja-JP" sz="10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1</xdr:col>
      <xdr:colOff>38100</xdr:colOff>
      <xdr:row>77</xdr:row>
      <xdr:rowOff>6350</xdr:rowOff>
    </xdr:from>
    <xdr:ext cx="349839" cy="225703"/>
    <xdr:sp macro="" textlink="">
      <xdr:nvSpPr>
        <xdr:cNvPr id="165" name="テキスト ボックス 16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6" name="直線コネクタ 16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7" name="テキスト ボックス 16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8" name="直線コネクタ 16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69" name="テキスト ボックス 16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0" name="直線コネクタ 16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1" name="テキスト ボックス 17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2" name="直線コネクタ 17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3" name="テキスト ボックス 17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4" name="直線コネクタ 17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5" name="テキスト ボックス 17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6" name="直線コネクタ 17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7" name="テキスト ボックス 17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8" name="直線コネクタ 17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79" name="テキスト ボックス 17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86</xdr:row>
      <xdr:rowOff>71265</xdr:rowOff>
    </xdr:from>
    <xdr:to>
      <xdr:col>7</xdr:col>
      <xdr:colOff>152400</xdr:colOff>
      <xdr:row>89</xdr:row>
      <xdr:rowOff>167852</xdr:rowOff>
    </xdr:to>
    <xdr:cxnSp macro="">
      <xdr:nvCxnSpPr>
        <xdr:cNvPr id="183" name="直線コネクタ 182"/>
        <xdr:cNvCxnSpPr/>
      </xdr:nvCxnSpPr>
      <xdr:spPr>
        <a:xfrm flipV="1">
          <a:off x="4953000" y="14815965"/>
          <a:ext cx="0" cy="6109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139929</xdr:rowOff>
    </xdr:from>
    <xdr:ext cx="762000" cy="259045"/>
    <xdr:sp macro="" textlink="">
      <xdr:nvSpPr>
        <xdr:cNvPr id="184" name="人件費・物件費等の状況最小値テキスト"/>
        <xdr:cNvSpPr txBox="1"/>
      </xdr:nvSpPr>
      <xdr:spPr>
        <a:xfrm>
          <a:off x="5041900" y="1539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198,843</a:t>
          </a:r>
          <a:endParaRPr kumimoji="1" lang="ja-JP" altLang="en-US" sz="1000" b="1">
            <a:latin typeface="ＭＳ Ｐゴシック"/>
          </a:endParaRPr>
        </a:p>
      </xdr:txBody>
    </xdr:sp>
    <xdr:clientData/>
  </xdr:oneCellAnchor>
  <xdr:twoCellAnchor>
    <xdr:from>
      <xdr:col>7</xdr:col>
      <xdr:colOff>63500</xdr:colOff>
      <xdr:row>89</xdr:row>
      <xdr:rowOff>167852</xdr:rowOff>
    </xdr:from>
    <xdr:to>
      <xdr:col>7</xdr:col>
      <xdr:colOff>241300</xdr:colOff>
      <xdr:row>89</xdr:row>
      <xdr:rowOff>167852</xdr:rowOff>
    </xdr:to>
    <xdr:cxnSp macro="">
      <xdr:nvCxnSpPr>
        <xdr:cNvPr id="185" name="直線コネクタ 184"/>
        <xdr:cNvCxnSpPr/>
      </xdr:nvCxnSpPr>
      <xdr:spPr>
        <a:xfrm>
          <a:off x="4864100" y="154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157642</xdr:rowOff>
    </xdr:from>
    <xdr:ext cx="762000" cy="259045"/>
    <xdr:sp macro="" textlink="">
      <xdr:nvSpPr>
        <xdr:cNvPr id="186" name="人件費・物件費等の状況最大値テキスト"/>
        <xdr:cNvSpPr txBox="1"/>
      </xdr:nvSpPr>
      <xdr:spPr>
        <a:xfrm>
          <a:off x="5041900" y="1455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181,120</a:t>
          </a:r>
          <a:endParaRPr kumimoji="1" lang="ja-JP" altLang="en-US" sz="1000" b="1">
            <a:latin typeface="ＭＳ Ｐゴシック"/>
          </a:endParaRPr>
        </a:p>
      </xdr:txBody>
    </xdr:sp>
    <xdr:clientData/>
  </xdr:oneCellAnchor>
  <xdr:twoCellAnchor>
    <xdr:from>
      <xdr:col>7</xdr:col>
      <xdr:colOff>63500</xdr:colOff>
      <xdr:row>86</xdr:row>
      <xdr:rowOff>71265</xdr:rowOff>
    </xdr:from>
    <xdr:to>
      <xdr:col>7</xdr:col>
      <xdr:colOff>241300</xdr:colOff>
      <xdr:row>86</xdr:row>
      <xdr:rowOff>71265</xdr:rowOff>
    </xdr:to>
    <xdr:cxnSp macro="">
      <xdr:nvCxnSpPr>
        <xdr:cNvPr id="187" name="直線コネクタ 186"/>
        <xdr:cNvCxnSpPr/>
      </xdr:nvCxnSpPr>
      <xdr:spPr>
        <a:xfrm>
          <a:off x="4864100" y="14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117835</xdr:rowOff>
    </xdr:from>
    <xdr:to>
      <xdr:col>7</xdr:col>
      <xdr:colOff>152400</xdr:colOff>
      <xdr:row>89</xdr:row>
      <xdr:rowOff>167852</xdr:rowOff>
    </xdr:to>
    <xdr:cxnSp macro="">
      <xdr:nvCxnSpPr>
        <xdr:cNvPr id="188" name="直線コネクタ 187"/>
        <xdr:cNvCxnSpPr/>
      </xdr:nvCxnSpPr>
      <xdr:spPr>
        <a:xfrm>
          <a:off x="4114800" y="15376885"/>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32566</xdr:rowOff>
    </xdr:from>
    <xdr:ext cx="762000" cy="259045"/>
    <xdr:sp macro="" textlink="">
      <xdr:nvSpPr>
        <xdr:cNvPr id="189" name="人件費・物件費等の状況平均値テキスト"/>
        <xdr:cNvSpPr txBox="1"/>
      </xdr:nvSpPr>
      <xdr:spPr>
        <a:xfrm>
          <a:off x="5041900" y="14948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190,939</a:t>
          </a:r>
          <a:endParaRPr kumimoji="1" lang="ja-JP" altLang="en-US" sz="1000" b="1">
            <a:solidFill>
              <a:srgbClr val="000080"/>
            </a:solidFill>
            <a:latin typeface="ＭＳ Ｐゴシック"/>
          </a:endParaRPr>
        </a:p>
      </xdr:txBody>
    </xdr:sp>
    <xdr:clientData/>
  </xdr:oneCellAnchor>
  <xdr:twoCellAnchor>
    <xdr:from>
      <xdr:col>7</xdr:col>
      <xdr:colOff>101600</xdr:colOff>
      <xdr:row>88</xdr:row>
      <xdr:rowOff>16039</xdr:rowOff>
    </xdr:from>
    <xdr:to>
      <xdr:col>7</xdr:col>
      <xdr:colOff>203200</xdr:colOff>
      <xdr:row>88</xdr:row>
      <xdr:rowOff>117639</xdr:rowOff>
    </xdr:to>
    <xdr:sp macro="" textlink="">
      <xdr:nvSpPr>
        <xdr:cNvPr id="190" name="フローチャート : 判断 189"/>
        <xdr:cNvSpPr/>
      </xdr:nvSpPr>
      <xdr:spPr>
        <a:xfrm>
          <a:off x="4902200" y="151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73434</xdr:rowOff>
    </xdr:from>
    <xdr:to>
      <xdr:col>6</xdr:col>
      <xdr:colOff>0</xdr:colOff>
      <xdr:row>89</xdr:row>
      <xdr:rowOff>117835</xdr:rowOff>
    </xdr:to>
    <xdr:cxnSp macro="">
      <xdr:nvCxnSpPr>
        <xdr:cNvPr id="191" name="直線コネクタ 190"/>
        <xdr:cNvCxnSpPr/>
      </xdr:nvCxnSpPr>
      <xdr:spPr>
        <a:xfrm>
          <a:off x="3225800" y="15332484"/>
          <a:ext cx="889000" cy="4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32003</xdr:rowOff>
    </xdr:from>
    <xdr:to>
      <xdr:col>6</xdr:col>
      <xdr:colOff>50800</xdr:colOff>
      <xdr:row>85</xdr:row>
      <xdr:rowOff>133603</xdr:rowOff>
    </xdr:to>
    <xdr:sp macro="" textlink="">
      <xdr:nvSpPr>
        <xdr:cNvPr id="192" name="フローチャート : 判断 191"/>
        <xdr:cNvSpPr/>
      </xdr:nvSpPr>
      <xdr:spPr>
        <a:xfrm>
          <a:off x="4064000" y="1460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143780</xdr:rowOff>
    </xdr:from>
    <xdr:ext cx="736600" cy="259045"/>
    <xdr:sp macro="" textlink="">
      <xdr:nvSpPr>
        <xdr:cNvPr id="193" name="テキスト ボックス 192"/>
        <xdr:cNvSpPr txBox="1"/>
      </xdr:nvSpPr>
      <xdr:spPr>
        <a:xfrm>
          <a:off x="3733800" y="1437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90350</xdr:rowOff>
    </xdr:from>
    <xdr:to>
      <xdr:col>4</xdr:col>
      <xdr:colOff>482600</xdr:colOff>
      <xdr:row>89</xdr:row>
      <xdr:rowOff>73434</xdr:rowOff>
    </xdr:to>
    <xdr:cxnSp macro="">
      <xdr:nvCxnSpPr>
        <xdr:cNvPr id="194" name="直線コネクタ 193"/>
        <xdr:cNvCxnSpPr/>
      </xdr:nvCxnSpPr>
      <xdr:spPr>
        <a:xfrm>
          <a:off x="2336800" y="15177950"/>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64694</xdr:rowOff>
    </xdr:from>
    <xdr:to>
      <xdr:col>4</xdr:col>
      <xdr:colOff>533400</xdr:colOff>
      <xdr:row>83</xdr:row>
      <xdr:rowOff>166294</xdr:rowOff>
    </xdr:to>
    <xdr:sp macro="" textlink="">
      <xdr:nvSpPr>
        <xdr:cNvPr id="195" name="フローチャート : 判断 194"/>
        <xdr:cNvSpPr/>
      </xdr:nvSpPr>
      <xdr:spPr>
        <a:xfrm>
          <a:off x="3175000" y="1429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5021</xdr:rowOff>
    </xdr:from>
    <xdr:ext cx="762000" cy="259045"/>
    <xdr:sp macro="" textlink="">
      <xdr:nvSpPr>
        <xdr:cNvPr id="196" name="テキスト ボックス 195"/>
        <xdr:cNvSpPr txBox="1"/>
      </xdr:nvSpPr>
      <xdr:spPr>
        <a:xfrm>
          <a:off x="2844800" y="1406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90350</xdr:rowOff>
    </xdr:from>
    <xdr:to>
      <xdr:col>3</xdr:col>
      <xdr:colOff>279400</xdr:colOff>
      <xdr:row>88</xdr:row>
      <xdr:rowOff>138230</xdr:rowOff>
    </xdr:to>
    <xdr:cxnSp macro="">
      <xdr:nvCxnSpPr>
        <xdr:cNvPr id="197" name="直線コネクタ 196"/>
        <xdr:cNvCxnSpPr/>
      </xdr:nvCxnSpPr>
      <xdr:spPr>
        <a:xfrm flipV="1">
          <a:off x="1447800" y="15177950"/>
          <a:ext cx="8890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79</xdr:row>
      <xdr:rowOff>135558</xdr:rowOff>
    </xdr:from>
    <xdr:to>
      <xdr:col>3</xdr:col>
      <xdr:colOff>330200</xdr:colOff>
      <xdr:row>80</xdr:row>
      <xdr:rowOff>65708</xdr:rowOff>
    </xdr:to>
    <xdr:sp macro="" textlink="">
      <xdr:nvSpPr>
        <xdr:cNvPr id="198" name="フローチャート : 判断 197"/>
        <xdr:cNvSpPr/>
      </xdr:nvSpPr>
      <xdr:spPr>
        <a:xfrm>
          <a:off x="2286000" y="1368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75885</xdr:rowOff>
    </xdr:from>
    <xdr:ext cx="762000" cy="259045"/>
    <xdr:sp macro="" textlink="">
      <xdr:nvSpPr>
        <xdr:cNvPr id="199" name="テキスト ボックス 198"/>
        <xdr:cNvSpPr txBox="1"/>
      </xdr:nvSpPr>
      <xdr:spPr>
        <a:xfrm>
          <a:off x="1955800" y="1344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112680</xdr:rowOff>
    </xdr:from>
    <xdr:to>
      <xdr:col>2</xdr:col>
      <xdr:colOff>127000</xdr:colOff>
      <xdr:row>81</xdr:row>
      <xdr:rowOff>42830</xdr:rowOff>
    </xdr:to>
    <xdr:sp macro="" textlink="">
      <xdr:nvSpPr>
        <xdr:cNvPr id="200" name="フローチャート : 判断 199"/>
        <xdr:cNvSpPr/>
      </xdr:nvSpPr>
      <xdr:spPr>
        <a:xfrm>
          <a:off x="1397000" y="138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53007</xdr:rowOff>
    </xdr:from>
    <xdr:ext cx="762000" cy="259045"/>
    <xdr:sp macro="" textlink="">
      <xdr:nvSpPr>
        <xdr:cNvPr id="201" name="テキスト ボックス 200"/>
        <xdr:cNvSpPr txBox="1"/>
      </xdr:nvSpPr>
      <xdr:spPr>
        <a:xfrm>
          <a:off x="1066800" y="1359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117052</xdr:rowOff>
    </xdr:from>
    <xdr:to>
      <xdr:col>7</xdr:col>
      <xdr:colOff>203200</xdr:colOff>
      <xdr:row>90</xdr:row>
      <xdr:rowOff>47202</xdr:rowOff>
    </xdr:to>
    <xdr:sp macro="" textlink="">
      <xdr:nvSpPr>
        <xdr:cNvPr id="207" name="円/楕円 206"/>
        <xdr:cNvSpPr/>
      </xdr:nvSpPr>
      <xdr:spPr>
        <a:xfrm>
          <a:off x="4902200" y="153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12929</xdr:rowOff>
    </xdr:from>
    <xdr:ext cx="762000" cy="259045"/>
    <xdr:sp macro="" textlink="">
      <xdr:nvSpPr>
        <xdr:cNvPr id="208" name="人件費・物件費等の状況該当値テキスト"/>
        <xdr:cNvSpPr txBox="1"/>
      </xdr:nvSpPr>
      <xdr:spPr>
        <a:xfrm>
          <a:off x="5041900" y="1527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198,843</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67035</xdr:rowOff>
    </xdr:from>
    <xdr:to>
      <xdr:col>6</xdr:col>
      <xdr:colOff>50800</xdr:colOff>
      <xdr:row>89</xdr:row>
      <xdr:rowOff>168635</xdr:rowOff>
    </xdr:to>
    <xdr:sp macro="" textlink="">
      <xdr:nvSpPr>
        <xdr:cNvPr id="209" name="円/楕円 208"/>
        <xdr:cNvSpPr/>
      </xdr:nvSpPr>
      <xdr:spPr>
        <a:xfrm>
          <a:off x="4064000" y="153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153412</xdr:rowOff>
    </xdr:from>
    <xdr:ext cx="736600" cy="259045"/>
    <xdr:sp macro="" textlink="">
      <xdr:nvSpPr>
        <xdr:cNvPr id="210" name="テキスト ボックス 209"/>
        <xdr:cNvSpPr txBox="1"/>
      </xdr:nvSpPr>
      <xdr:spPr>
        <a:xfrm>
          <a:off x="3733800" y="1541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197,392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22634</xdr:rowOff>
    </xdr:from>
    <xdr:to>
      <xdr:col>4</xdr:col>
      <xdr:colOff>533400</xdr:colOff>
      <xdr:row>89</xdr:row>
      <xdr:rowOff>124234</xdr:rowOff>
    </xdr:to>
    <xdr:sp macro="" textlink="">
      <xdr:nvSpPr>
        <xdr:cNvPr id="211" name="円/楕円 210"/>
        <xdr:cNvSpPr/>
      </xdr:nvSpPr>
      <xdr:spPr>
        <a:xfrm>
          <a:off x="3175000" y="15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109011</xdr:rowOff>
    </xdr:from>
    <xdr:ext cx="762000" cy="259045"/>
    <xdr:sp macro="" textlink="">
      <xdr:nvSpPr>
        <xdr:cNvPr id="212" name="テキスト ボックス 211"/>
        <xdr:cNvSpPr txBox="1"/>
      </xdr:nvSpPr>
      <xdr:spPr>
        <a:xfrm>
          <a:off x="2844800" y="153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39550</xdr:rowOff>
    </xdr:from>
    <xdr:to>
      <xdr:col>3</xdr:col>
      <xdr:colOff>330200</xdr:colOff>
      <xdr:row>88</xdr:row>
      <xdr:rowOff>141150</xdr:rowOff>
    </xdr:to>
    <xdr:sp macro="" textlink="">
      <xdr:nvSpPr>
        <xdr:cNvPr id="213" name="円/楕円 212"/>
        <xdr:cNvSpPr/>
      </xdr:nvSpPr>
      <xdr:spPr>
        <a:xfrm>
          <a:off x="2286000" y="151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125927</xdr:rowOff>
    </xdr:from>
    <xdr:ext cx="762000" cy="259045"/>
    <xdr:sp macro="" textlink="">
      <xdr:nvSpPr>
        <xdr:cNvPr id="214" name="テキスト ボックス 213"/>
        <xdr:cNvSpPr txBox="1"/>
      </xdr:nvSpPr>
      <xdr:spPr>
        <a:xfrm>
          <a:off x="1955800" y="1521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87430</xdr:rowOff>
    </xdr:from>
    <xdr:to>
      <xdr:col>2</xdr:col>
      <xdr:colOff>127000</xdr:colOff>
      <xdr:row>89</xdr:row>
      <xdr:rowOff>17580</xdr:rowOff>
    </xdr:to>
    <xdr:sp macro="" textlink="">
      <xdr:nvSpPr>
        <xdr:cNvPr id="215" name="円/楕円 214"/>
        <xdr:cNvSpPr/>
      </xdr:nvSpPr>
      <xdr:spPr>
        <a:xfrm>
          <a:off x="1397000" y="151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2357</xdr:rowOff>
    </xdr:from>
    <xdr:ext cx="762000" cy="259045"/>
    <xdr:sp macro="" textlink="">
      <xdr:nvSpPr>
        <xdr:cNvPr id="216" name="テキスト ボックス 215"/>
        <xdr:cNvSpPr txBox="1"/>
      </xdr:nvSpPr>
      <xdr:spPr>
        <a:xfrm>
          <a:off x="1066800" y="152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年度からの地域給の導入や諸手当の見直しをはじめとした様々な取組の結果、指数は全国で</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番目に低い水準となっています。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給与の特例減額については平成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年度から実施していますが、平成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減額率は「特別職：</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％、一般職（管理職手当）</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％」となっています</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30843</xdr:rowOff>
    </xdr:to>
    <xdr:cxnSp macro="">
      <xdr:nvCxnSpPr>
        <xdr:cNvPr id="245" name="直線コネクタ 244"/>
        <xdr:cNvCxnSpPr/>
      </xdr:nvCxnSpPr>
      <xdr:spPr>
        <a:xfrm flipV="1">
          <a:off x="17018000" y="13950043"/>
          <a:ext cx="0" cy="48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2920</xdr:rowOff>
    </xdr:from>
    <xdr:ext cx="762000" cy="259045"/>
    <xdr:sp macro="" textlink="">
      <xdr:nvSpPr>
        <xdr:cNvPr id="246" name="給与水準   （国との比較）最小値テキスト"/>
        <xdr:cNvSpPr txBox="1"/>
      </xdr:nvSpPr>
      <xdr:spPr>
        <a:xfrm>
          <a:off x="17106900" y="144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84</xdr:row>
      <xdr:rowOff>30843</xdr:rowOff>
    </xdr:from>
    <xdr:to>
      <xdr:col>24</xdr:col>
      <xdr:colOff>647700</xdr:colOff>
      <xdr:row>84</xdr:row>
      <xdr:rowOff>30843</xdr:rowOff>
    </xdr:to>
    <xdr:cxnSp macro="">
      <xdr:nvCxnSpPr>
        <xdr:cNvPr id="247" name="直線コネクタ 246"/>
        <xdr:cNvCxnSpPr/>
      </xdr:nvCxnSpPr>
      <xdr:spPr>
        <a:xfrm>
          <a:off x="16929100" y="1443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4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49" name="直線コネクタ 24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87388</xdr:rowOff>
    </xdr:to>
    <xdr:cxnSp macro="">
      <xdr:nvCxnSpPr>
        <xdr:cNvPr id="250" name="直線コネクタ 249"/>
        <xdr:cNvCxnSpPr/>
      </xdr:nvCxnSpPr>
      <xdr:spPr>
        <a:xfrm flipV="1">
          <a:off x="16179800" y="1429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1"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2" name="フローチャート : 判断 251"/>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83</xdr:row>
      <xdr:rowOff>87388</xdr:rowOff>
    </xdr:to>
    <xdr:cxnSp macro="">
      <xdr:nvCxnSpPr>
        <xdr:cNvPr id="253" name="直線コネクタ 252"/>
        <xdr:cNvCxnSpPr/>
      </xdr:nvCxnSpPr>
      <xdr:spPr>
        <a:xfrm>
          <a:off x="15290800" y="142717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54" name="フローチャート : 判断 25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55" name="テキスト ボックス 25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41427</xdr:rowOff>
    </xdr:to>
    <xdr:cxnSp macro="">
      <xdr:nvCxnSpPr>
        <xdr:cNvPr id="256" name="直線コネクタ 255"/>
        <xdr:cNvCxnSpPr/>
      </xdr:nvCxnSpPr>
      <xdr:spPr>
        <a:xfrm>
          <a:off x="14401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57" name="フローチャート : 判断 256"/>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58" name="テキスト ボックス 257"/>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91923</xdr:rowOff>
    </xdr:to>
    <xdr:cxnSp macro="">
      <xdr:nvCxnSpPr>
        <xdr:cNvPr id="259" name="直線コネクタ 258"/>
        <xdr:cNvCxnSpPr/>
      </xdr:nvCxnSpPr>
      <xdr:spPr>
        <a:xfrm flipV="1">
          <a:off x="13512800" y="14271777"/>
          <a:ext cx="889000" cy="9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0" name="フローチャート : 判断 25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1" name="テキスト ボックス 26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62" name="フローチャート : 判断 261"/>
        <xdr:cNvSpPr/>
      </xdr:nvSpPr>
      <xdr:spPr>
        <a:xfrm>
          <a:off x="13462000" y="151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63" name="テキスト ボックス 262"/>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9" name="円/楕円 26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0"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1" name="円/楕円 27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2" name="テキスト ボックス 271"/>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162077</xdr:rowOff>
    </xdr:from>
    <xdr:to>
      <xdr:col>22</xdr:col>
      <xdr:colOff>254000</xdr:colOff>
      <xdr:row>83</xdr:row>
      <xdr:rowOff>92227</xdr:rowOff>
    </xdr:to>
    <xdr:sp macro="" textlink="">
      <xdr:nvSpPr>
        <xdr:cNvPr id="273" name="円/楕円 27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102404</xdr:rowOff>
    </xdr:from>
    <xdr:ext cx="762000" cy="259045"/>
    <xdr:sp macro="" textlink="">
      <xdr:nvSpPr>
        <xdr:cNvPr id="274" name="テキスト ボックス 27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5" name="円/楕円 27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76" name="テキスト ボックス 27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77" name="円/楕円 276"/>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78" name="テキスト ボックス 277"/>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[1,814.95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県土が東西に長く、離島、中山間地域を抱える本県は、行政サービスを実施する上で非効率な面があることから、国が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65</xdr:row>
      <xdr:rowOff>31666</xdr:rowOff>
    </xdr:from>
    <xdr:to>
      <xdr:col>24</xdr:col>
      <xdr:colOff>558800</xdr:colOff>
      <xdr:row>67</xdr:row>
      <xdr:rowOff>103899</xdr:rowOff>
    </xdr:to>
    <xdr:cxnSp macro="">
      <xdr:nvCxnSpPr>
        <xdr:cNvPr id="304" name="直線コネクタ 303"/>
        <xdr:cNvCxnSpPr/>
      </xdr:nvCxnSpPr>
      <xdr:spPr>
        <a:xfrm flipV="1">
          <a:off x="17018000" y="11175916"/>
          <a:ext cx="0" cy="415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75976</xdr:rowOff>
    </xdr:from>
    <xdr:ext cx="762000" cy="259045"/>
    <xdr:sp macro="" textlink="">
      <xdr:nvSpPr>
        <xdr:cNvPr id="305" name="定員管理の状況最小値テキスト"/>
        <xdr:cNvSpPr txBox="1"/>
      </xdr:nvSpPr>
      <xdr:spPr>
        <a:xfrm>
          <a:off x="17106900" y="115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1,814.95</a:t>
          </a:r>
          <a:endParaRPr kumimoji="1" lang="ja-JP" altLang="en-US" sz="1000" b="1">
            <a:latin typeface="ＭＳ Ｐゴシック"/>
          </a:endParaRPr>
        </a:p>
      </xdr:txBody>
    </xdr:sp>
    <xdr:clientData/>
  </xdr:oneCellAnchor>
  <xdr:twoCellAnchor>
    <xdr:from>
      <xdr:col>24</xdr:col>
      <xdr:colOff>469900</xdr:colOff>
      <xdr:row>67</xdr:row>
      <xdr:rowOff>103899</xdr:rowOff>
    </xdr:from>
    <xdr:to>
      <xdr:col>24</xdr:col>
      <xdr:colOff>647700</xdr:colOff>
      <xdr:row>67</xdr:row>
      <xdr:rowOff>103899</xdr:rowOff>
    </xdr:to>
    <xdr:cxnSp macro="">
      <xdr:nvCxnSpPr>
        <xdr:cNvPr id="306" name="直線コネクタ 305"/>
        <xdr:cNvCxnSpPr/>
      </xdr:nvCxnSpPr>
      <xdr:spPr>
        <a:xfrm>
          <a:off x="16929100" y="11591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118043</xdr:rowOff>
    </xdr:from>
    <xdr:ext cx="762000" cy="259045"/>
    <xdr:sp macro="" textlink="">
      <xdr:nvSpPr>
        <xdr:cNvPr id="307" name="定員管理の状況最大値テキスト"/>
        <xdr:cNvSpPr txBox="1"/>
      </xdr:nvSpPr>
      <xdr:spPr>
        <a:xfrm>
          <a:off x="17106900" y="109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1,728.93</a:t>
          </a:r>
          <a:endParaRPr kumimoji="1" lang="ja-JP" altLang="en-US" sz="1000" b="1">
            <a:latin typeface="ＭＳ Ｐゴシック"/>
          </a:endParaRPr>
        </a:p>
      </xdr:txBody>
    </xdr:sp>
    <xdr:clientData/>
  </xdr:oneCellAnchor>
  <xdr:twoCellAnchor>
    <xdr:from>
      <xdr:col>24</xdr:col>
      <xdr:colOff>469900</xdr:colOff>
      <xdr:row>65</xdr:row>
      <xdr:rowOff>31666</xdr:rowOff>
    </xdr:from>
    <xdr:to>
      <xdr:col>24</xdr:col>
      <xdr:colOff>647700</xdr:colOff>
      <xdr:row>65</xdr:row>
      <xdr:rowOff>31666</xdr:rowOff>
    </xdr:to>
    <xdr:cxnSp macro="">
      <xdr:nvCxnSpPr>
        <xdr:cNvPr id="308" name="直線コネクタ 307"/>
        <xdr:cNvCxnSpPr/>
      </xdr:nvCxnSpPr>
      <xdr:spPr>
        <a:xfrm>
          <a:off x="16929100" y="11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58534</xdr:rowOff>
    </xdr:from>
    <xdr:to>
      <xdr:col>24</xdr:col>
      <xdr:colOff>558800</xdr:colOff>
      <xdr:row>67</xdr:row>
      <xdr:rowOff>103899</xdr:rowOff>
    </xdr:to>
    <xdr:cxnSp macro="">
      <xdr:nvCxnSpPr>
        <xdr:cNvPr id="309" name="直線コネクタ 308"/>
        <xdr:cNvCxnSpPr/>
      </xdr:nvCxnSpPr>
      <xdr:spPr>
        <a:xfrm>
          <a:off x="16179800" y="11545684"/>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42679</xdr:rowOff>
    </xdr:from>
    <xdr:ext cx="762000" cy="259045"/>
    <xdr:sp macro="" textlink="">
      <xdr:nvSpPr>
        <xdr:cNvPr id="310" name="定員管理の状況平均値テキスト"/>
        <xdr:cNvSpPr txBox="1"/>
      </xdr:nvSpPr>
      <xdr:spPr>
        <a:xfrm>
          <a:off x="17106900" y="11186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1,773.84</a:t>
          </a:r>
          <a:endParaRPr kumimoji="1" lang="ja-JP" altLang="en-US" sz="1000" b="1">
            <a:solidFill>
              <a:srgbClr val="000080"/>
            </a:solidFill>
            <a:latin typeface="ＭＳ Ｐゴシック"/>
          </a:endParaRPr>
        </a:p>
      </xdr:txBody>
    </xdr:sp>
    <xdr:clientData/>
  </xdr:oneCellAnchor>
  <xdr:twoCellAnchor>
    <xdr:from>
      <xdr:col>24</xdr:col>
      <xdr:colOff>508000</xdr:colOff>
      <xdr:row>66</xdr:row>
      <xdr:rowOff>26152</xdr:rowOff>
    </xdr:from>
    <xdr:to>
      <xdr:col>24</xdr:col>
      <xdr:colOff>609600</xdr:colOff>
      <xdr:row>66</xdr:row>
      <xdr:rowOff>127752</xdr:rowOff>
    </xdr:to>
    <xdr:sp macro="" textlink="">
      <xdr:nvSpPr>
        <xdr:cNvPr id="311" name="フローチャート : 判断 310"/>
        <xdr:cNvSpPr/>
      </xdr:nvSpPr>
      <xdr:spPr>
        <a:xfrm>
          <a:off x="16967200" y="1134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22484</xdr:rowOff>
    </xdr:from>
    <xdr:to>
      <xdr:col>23</xdr:col>
      <xdr:colOff>406400</xdr:colOff>
      <xdr:row>67</xdr:row>
      <xdr:rowOff>58534</xdr:rowOff>
    </xdr:to>
    <xdr:cxnSp macro="">
      <xdr:nvCxnSpPr>
        <xdr:cNvPr id="312" name="直線コネクタ 311"/>
        <xdr:cNvCxnSpPr/>
      </xdr:nvCxnSpPr>
      <xdr:spPr>
        <a:xfrm>
          <a:off x="15290800" y="11509634"/>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71397</xdr:rowOff>
    </xdr:from>
    <xdr:to>
      <xdr:col>23</xdr:col>
      <xdr:colOff>457200</xdr:colOff>
      <xdr:row>63</xdr:row>
      <xdr:rowOff>1547</xdr:rowOff>
    </xdr:to>
    <xdr:sp macro="" textlink="">
      <xdr:nvSpPr>
        <xdr:cNvPr id="313" name="フローチャート : 判断 312"/>
        <xdr:cNvSpPr/>
      </xdr:nvSpPr>
      <xdr:spPr>
        <a:xfrm>
          <a:off x="16129000" y="107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11724</xdr:rowOff>
    </xdr:from>
    <xdr:ext cx="736600" cy="259045"/>
    <xdr:sp macro="" textlink="">
      <xdr:nvSpPr>
        <xdr:cNvPr id="314" name="テキスト ボックス 313"/>
        <xdr:cNvSpPr txBox="1"/>
      </xdr:nvSpPr>
      <xdr:spPr>
        <a:xfrm>
          <a:off x="15798800" y="1047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134285</xdr:rowOff>
    </xdr:from>
    <xdr:to>
      <xdr:col>22</xdr:col>
      <xdr:colOff>203200</xdr:colOff>
      <xdr:row>67</xdr:row>
      <xdr:rowOff>22484</xdr:rowOff>
    </xdr:to>
    <xdr:cxnSp macro="">
      <xdr:nvCxnSpPr>
        <xdr:cNvPr id="315" name="直線コネクタ 314"/>
        <xdr:cNvCxnSpPr/>
      </xdr:nvCxnSpPr>
      <xdr:spPr>
        <a:xfrm>
          <a:off x="14401800" y="11449985"/>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60116</xdr:rowOff>
    </xdr:from>
    <xdr:to>
      <xdr:col>22</xdr:col>
      <xdr:colOff>254000</xdr:colOff>
      <xdr:row>60</xdr:row>
      <xdr:rowOff>161716</xdr:rowOff>
    </xdr:to>
    <xdr:sp macro="" textlink="">
      <xdr:nvSpPr>
        <xdr:cNvPr id="316" name="フローチャート : 判断 315"/>
        <xdr:cNvSpPr/>
      </xdr:nvSpPr>
      <xdr:spPr>
        <a:xfrm>
          <a:off x="15240000" y="103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443</xdr:rowOff>
    </xdr:from>
    <xdr:ext cx="762000" cy="259045"/>
    <xdr:sp macro="" textlink="">
      <xdr:nvSpPr>
        <xdr:cNvPr id="317" name="テキスト ボックス 316"/>
        <xdr:cNvSpPr txBox="1"/>
      </xdr:nvSpPr>
      <xdr:spPr>
        <a:xfrm>
          <a:off x="14909800" y="1011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134285</xdr:rowOff>
    </xdr:from>
    <xdr:to>
      <xdr:col>21</xdr:col>
      <xdr:colOff>0</xdr:colOff>
      <xdr:row>66</xdr:row>
      <xdr:rowOff>169080</xdr:rowOff>
    </xdr:to>
    <xdr:cxnSp macro="">
      <xdr:nvCxnSpPr>
        <xdr:cNvPr id="318" name="直線コネクタ 317"/>
        <xdr:cNvCxnSpPr/>
      </xdr:nvCxnSpPr>
      <xdr:spPr>
        <a:xfrm flipV="1">
          <a:off x="13512800" y="11449985"/>
          <a:ext cx="889000" cy="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37495</xdr:rowOff>
    </xdr:from>
    <xdr:to>
      <xdr:col>21</xdr:col>
      <xdr:colOff>50800</xdr:colOff>
      <xdr:row>58</xdr:row>
      <xdr:rowOff>139095</xdr:rowOff>
    </xdr:to>
    <xdr:sp macro="" textlink="">
      <xdr:nvSpPr>
        <xdr:cNvPr id="319" name="フローチャート : 判断 318"/>
        <xdr:cNvSpPr/>
      </xdr:nvSpPr>
      <xdr:spPr>
        <a:xfrm>
          <a:off x="14351000" y="9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149272</xdr:rowOff>
    </xdr:from>
    <xdr:ext cx="762000" cy="259045"/>
    <xdr:sp macro="" textlink="">
      <xdr:nvSpPr>
        <xdr:cNvPr id="320" name="テキスト ボックス 319"/>
        <xdr:cNvSpPr txBox="1"/>
      </xdr:nvSpPr>
      <xdr:spPr>
        <a:xfrm>
          <a:off x="14020800" y="9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42563</xdr:rowOff>
    </xdr:from>
    <xdr:to>
      <xdr:col>19</xdr:col>
      <xdr:colOff>533400</xdr:colOff>
      <xdr:row>58</xdr:row>
      <xdr:rowOff>144163</xdr:rowOff>
    </xdr:to>
    <xdr:sp macro="" textlink="">
      <xdr:nvSpPr>
        <xdr:cNvPr id="321" name="フローチャート : 判断 320"/>
        <xdr:cNvSpPr/>
      </xdr:nvSpPr>
      <xdr:spPr>
        <a:xfrm>
          <a:off x="13462000" y="99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154340</xdr:rowOff>
    </xdr:from>
    <xdr:ext cx="762000" cy="259045"/>
    <xdr:sp macro="" textlink="">
      <xdr:nvSpPr>
        <xdr:cNvPr id="322" name="テキスト ボックス 321"/>
        <xdr:cNvSpPr txBox="1"/>
      </xdr:nvSpPr>
      <xdr:spPr>
        <a:xfrm>
          <a:off x="13131800" y="975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53099</xdr:rowOff>
    </xdr:from>
    <xdr:to>
      <xdr:col>24</xdr:col>
      <xdr:colOff>609600</xdr:colOff>
      <xdr:row>67</xdr:row>
      <xdr:rowOff>154699</xdr:rowOff>
    </xdr:to>
    <xdr:sp macro="" textlink="">
      <xdr:nvSpPr>
        <xdr:cNvPr id="328" name="円/楕円 327"/>
        <xdr:cNvSpPr/>
      </xdr:nvSpPr>
      <xdr:spPr>
        <a:xfrm>
          <a:off x="16967200" y="1154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120426</xdr:rowOff>
    </xdr:from>
    <xdr:ext cx="762000" cy="259045"/>
    <xdr:sp macro="" textlink="">
      <xdr:nvSpPr>
        <xdr:cNvPr id="329" name="定員管理の状況該当値テキスト"/>
        <xdr:cNvSpPr txBox="1"/>
      </xdr:nvSpPr>
      <xdr:spPr>
        <a:xfrm>
          <a:off x="17106900" y="1143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1,814.95</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7734</xdr:rowOff>
    </xdr:from>
    <xdr:to>
      <xdr:col>23</xdr:col>
      <xdr:colOff>457200</xdr:colOff>
      <xdr:row>67</xdr:row>
      <xdr:rowOff>109334</xdr:rowOff>
    </xdr:to>
    <xdr:sp macro="" textlink="">
      <xdr:nvSpPr>
        <xdr:cNvPr id="330" name="円/楕円 329"/>
        <xdr:cNvSpPr/>
      </xdr:nvSpPr>
      <xdr:spPr>
        <a:xfrm>
          <a:off x="16129000" y="114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94111</xdr:rowOff>
    </xdr:from>
    <xdr:ext cx="736600" cy="259045"/>
    <xdr:sp macro="" textlink="">
      <xdr:nvSpPr>
        <xdr:cNvPr id="331" name="テキスト ボックス 330"/>
        <xdr:cNvSpPr txBox="1"/>
      </xdr:nvSpPr>
      <xdr:spPr>
        <a:xfrm>
          <a:off x="15798800" y="11581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1,805.55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143134</xdr:rowOff>
    </xdr:from>
    <xdr:to>
      <xdr:col>22</xdr:col>
      <xdr:colOff>254000</xdr:colOff>
      <xdr:row>67</xdr:row>
      <xdr:rowOff>73284</xdr:rowOff>
    </xdr:to>
    <xdr:sp macro="" textlink="">
      <xdr:nvSpPr>
        <xdr:cNvPr id="332" name="円/楕円 331"/>
        <xdr:cNvSpPr/>
      </xdr:nvSpPr>
      <xdr:spPr>
        <a:xfrm>
          <a:off x="15240000" y="114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58061</xdr:rowOff>
    </xdr:from>
    <xdr:ext cx="762000" cy="259045"/>
    <xdr:sp macro="" textlink="">
      <xdr:nvSpPr>
        <xdr:cNvPr id="333" name="テキスト ボックス 332"/>
        <xdr:cNvSpPr txBox="1"/>
      </xdr:nvSpPr>
      <xdr:spPr>
        <a:xfrm>
          <a:off x="14909800" y="1154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83485</xdr:rowOff>
    </xdr:from>
    <xdr:to>
      <xdr:col>21</xdr:col>
      <xdr:colOff>50800</xdr:colOff>
      <xdr:row>67</xdr:row>
      <xdr:rowOff>13635</xdr:rowOff>
    </xdr:to>
    <xdr:sp macro="" textlink="">
      <xdr:nvSpPr>
        <xdr:cNvPr id="334" name="円/楕円 333"/>
        <xdr:cNvSpPr/>
      </xdr:nvSpPr>
      <xdr:spPr>
        <a:xfrm>
          <a:off x="14351000" y="113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169862</xdr:rowOff>
    </xdr:from>
    <xdr:ext cx="762000" cy="259045"/>
    <xdr:sp macro="" textlink="">
      <xdr:nvSpPr>
        <xdr:cNvPr id="335" name="テキスト ボックス 334"/>
        <xdr:cNvSpPr txBox="1"/>
      </xdr:nvSpPr>
      <xdr:spPr>
        <a:xfrm>
          <a:off x="14020800" y="1148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118280</xdr:rowOff>
    </xdr:from>
    <xdr:to>
      <xdr:col>19</xdr:col>
      <xdr:colOff>533400</xdr:colOff>
      <xdr:row>67</xdr:row>
      <xdr:rowOff>48430</xdr:rowOff>
    </xdr:to>
    <xdr:sp macro="" textlink="">
      <xdr:nvSpPr>
        <xdr:cNvPr id="336" name="円/楕円 335"/>
        <xdr:cNvSpPr/>
      </xdr:nvSpPr>
      <xdr:spPr>
        <a:xfrm>
          <a:off x="13462000" y="11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33207</xdr:rowOff>
    </xdr:from>
    <xdr:ext cx="762000" cy="259045"/>
    <xdr:sp macro="" textlink="">
      <xdr:nvSpPr>
        <xdr:cNvPr id="337" name="テキスト ボックス 336"/>
        <xdr:cNvSpPr txBox="1"/>
      </xdr:nvSpPr>
      <xdr:spPr>
        <a:xfrm>
          <a:off x="13131800" y="115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このような状況において、財政健全化のため県債の新規発行の抑制や執行節減により生じた財源を活用</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した繰上償還（</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H24</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億円程度）を進めて</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きた結果、近年は減少傾向となっており、類似団体平均を下回っています。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41</xdr:row>
      <xdr:rowOff>56092</xdr:rowOff>
    </xdr:to>
    <xdr:cxnSp macro="">
      <xdr:nvCxnSpPr>
        <xdr:cNvPr id="365" name="直線コネクタ 364"/>
        <xdr:cNvCxnSpPr/>
      </xdr:nvCxnSpPr>
      <xdr:spPr>
        <a:xfrm flipV="1">
          <a:off x="17018000" y="6100233"/>
          <a:ext cx="0" cy="985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28169</xdr:rowOff>
    </xdr:from>
    <xdr:ext cx="762000" cy="259045"/>
    <xdr:sp macro="" textlink="">
      <xdr:nvSpPr>
        <xdr:cNvPr id="366" name="公債費負担の状況最小値テキスト"/>
        <xdr:cNvSpPr txBox="1"/>
      </xdr:nvSpPr>
      <xdr:spPr>
        <a:xfrm>
          <a:off x="17106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24</xdr:col>
      <xdr:colOff>469900</xdr:colOff>
      <xdr:row>41</xdr:row>
      <xdr:rowOff>56092</xdr:rowOff>
    </xdr:from>
    <xdr:to>
      <xdr:col>24</xdr:col>
      <xdr:colOff>647700</xdr:colOff>
      <xdr:row>41</xdr:row>
      <xdr:rowOff>56092</xdr:rowOff>
    </xdr:to>
    <xdr:cxnSp macro="">
      <xdr:nvCxnSpPr>
        <xdr:cNvPr id="367" name="直線コネクタ 366"/>
        <xdr:cNvCxnSpPr/>
      </xdr:nvCxnSpPr>
      <xdr:spPr>
        <a:xfrm>
          <a:off x="16929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6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69" name="直線コネクタ 36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99483</xdr:rowOff>
    </xdr:from>
    <xdr:to>
      <xdr:col>24</xdr:col>
      <xdr:colOff>558800</xdr:colOff>
      <xdr:row>38</xdr:row>
      <xdr:rowOff>168275</xdr:rowOff>
    </xdr:to>
    <xdr:cxnSp macro="">
      <xdr:nvCxnSpPr>
        <xdr:cNvPr id="370" name="直線コネクタ 369"/>
        <xdr:cNvCxnSpPr/>
      </xdr:nvCxnSpPr>
      <xdr:spPr>
        <a:xfrm flipV="1">
          <a:off x="16179800" y="6100233"/>
          <a:ext cx="838200" cy="5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140352</xdr:rowOff>
    </xdr:from>
    <xdr:ext cx="762000" cy="259045"/>
    <xdr:sp macro="" textlink="">
      <xdr:nvSpPr>
        <xdr:cNvPr id="371" name="公債費負担の状況平均値テキスト"/>
        <xdr:cNvSpPr txBox="1"/>
      </xdr:nvSpPr>
      <xdr:spPr>
        <a:xfrm>
          <a:off x="17106900" y="648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72" name="フローチャート : 判断 371"/>
        <xdr:cNvSpPr/>
      </xdr:nvSpPr>
      <xdr:spPr>
        <a:xfrm>
          <a:off x="169672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41</xdr:row>
      <xdr:rowOff>76200</xdr:rowOff>
    </xdr:to>
    <xdr:cxnSp macro="">
      <xdr:nvCxnSpPr>
        <xdr:cNvPr id="373" name="直線コネクタ 372"/>
        <xdr:cNvCxnSpPr/>
      </xdr:nvCxnSpPr>
      <xdr:spPr>
        <a:xfrm flipV="1">
          <a:off x="15290800" y="6683375"/>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4" name="フローチャート : 判断 373"/>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75" name="テキスト ボックス 37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42</xdr:row>
      <xdr:rowOff>25400</xdr:rowOff>
    </xdr:to>
    <xdr:cxnSp macro="">
      <xdr:nvCxnSpPr>
        <xdr:cNvPr id="376" name="直線コネクタ 375"/>
        <xdr:cNvCxnSpPr/>
      </xdr:nvCxnSpPr>
      <xdr:spPr>
        <a:xfrm flipV="1">
          <a:off x="14401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77" name="フローチャート : 判断 376"/>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78" name="テキスト ボックス 377"/>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135467</xdr:rowOff>
    </xdr:to>
    <xdr:cxnSp macro="">
      <xdr:nvCxnSpPr>
        <xdr:cNvPr id="379" name="直線コネクタ 378"/>
        <xdr:cNvCxnSpPr/>
      </xdr:nvCxnSpPr>
      <xdr:spPr>
        <a:xfrm flipV="1">
          <a:off x="13512800" y="72263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80" name="フローチャート : 判断 379"/>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81" name="テキスト ボックス 380"/>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82" name="フローチャート : 判断 381"/>
        <xdr:cNvSpPr/>
      </xdr:nvSpPr>
      <xdr:spPr>
        <a:xfrm>
          <a:off x="13462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140352</xdr:rowOff>
    </xdr:from>
    <xdr:ext cx="762000" cy="259045"/>
    <xdr:sp macro="" textlink="">
      <xdr:nvSpPr>
        <xdr:cNvPr id="383" name="テキスト ボックス 382"/>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48683</xdr:rowOff>
    </xdr:from>
    <xdr:to>
      <xdr:col>24</xdr:col>
      <xdr:colOff>609600</xdr:colOff>
      <xdr:row>35</xdr:row>
      <xdr:rowOff>150283</xdr:rowOff>
    </xdr:to>
    <xdr:sp macro="" textlink="">
      <xdr:nvSpPr>
        <xdr:cNvPr id="389" name="円/楕円 388"/>
        <xdr:cNvSpPr/>
      </xdr:nvSpPr>
      <xdr:spPr>
        <a:xfrm>
          <a:off x="16967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141410</xdr:rowOff>
    </xdr:from>
    <xdr:ext cx="762000" cy="259045"/>
    <xdr:sp macro="" textlink="">
      <xdr:nvSpPr>
        <xdr:cNvPr id="390" name="公債費負担の状況該当値テキスト"/>
        <xdr:cNvSpPr txBox="1"/>
      </xdr:nvSpPr>
      <xdr:spPr>
        <a:xfrm>
          <a:off x="17106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1" name="円/楕円 390"/>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2" name="テキスト ボックス 391"/>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3" name="円/楕円 39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4" name="テキスト ボックス 39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5" name="円/楕円 39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397" name="円/楕円 396"/>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398" name="テキスト ボックス 397"/>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財政規模が類似している他県の状況も踏まえつつ、県債の新規発行の抑制や繰上償還に取り組み、将来負担比率の改善に努めます。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128361</xdr:rowOff>
    </xdr:from>
    <xdr:to>
      <xdr:col>24</xdr:col>
      <xdr:colOff>558800</xdr:colOff>
      <xdr:row>20</xdr:row>
      <xdr:rowOff>166551</xdr:rowOff>
    </xdr:to>
    <xdr:cxnSp macro="">
      <xdr:nvCxnSpPr>
        <xdr:cNvPr id="428" name="直線コネクタ 427"/>
        <xdr:cNvCxnSpPr/>
      </xdr:nvCxnSpPr>
      <xdr:spPr>
        <a:xfrm flipV="1">
          <a:off x="17018000" y="2528661"/>
          <a:ext cx="0" cy="106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138628</xdr:rowOff>
    </xdr:from>
    <xdr:ext cx="762000" cy="259045"/>
    <xdr:sp macro="" textlink="">
      <xdr:nvSpPr>
        <xdr:cNvPr id="429" name="将来負担の状況最小値テキスト"/>
        <xdr:cNvSpPr txBox="1"/>
      </xdr:nvSpPr>
      <xdr:spPr>
        <a:xfrm>
          <a:off x="17106900" y="356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24</xdr:col>
      <xdr:colOff>469900</xdr:colOff>
      <xdr:row>20</xdr:row>
      <xdr:rowOff>166551</xdr:rowOff>
    </xdr:from>
    <xdr:to>
      <xdr:col>24</xdr:col>
      <xdr:colOff>647700</xdr:colOff>
      <xdr:row>20</xdr:row>
      <xdr:rowOff>166551</xdr:rowOff>
    </xdr:to>
    <xdr:cxnSp macro="">
      <xdr:nvCxnSpPr>
        <xdr:cNvPr id="430" name="直線コネクタ 429"/>
        <xdr:cNvCxnSpPr/>
      </xdr:nvCxnSpPr>
      <xdr:spPr>
        <a:xfrm>
          <a:off x="16929100" y="359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43288</xdr:rowOff>
    </xdr:from>
    <xdr:ext cx="762000" cy="259045"/>
    <xdr:sp macro="" textlink="">
      <xdr:nvSpPr>
        <xdr:cNvPr id="431" name="将来負担の状況最大値テキスト"/>
        <xdr:cNvSpPr txBox="1"/>
      </xdr:nvSpPr>
      <xdr:spPr>
        <a:xfrm>
          <a:off x="17106900" y="22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24</xdr:col>
      <xdr:colOff>469900</xdr:colOff>
      <xdr:row>14</xdr:row>
      <xdr:rowOff>128361</xdr:rowOff>
    </xdr:from>
    <xdr:to>
      <xdr:col>24</xdr:col>
      <xdr:colOff>647700</xdr:colOff>
      <xdr:row>14</xdr:row>
      <xdr:rowOff>128361</xdr:rowOff>
    </xdr:to>
    <xdr:cxnSp macro="">
      <xdr:nvCxnSpPr>
        <xdr:cNvPr id="432" name="直線コネクタ 431"/>
        <xdr:cNvCxnSpPr/>
      </xdr:nvCxnSpPr>
      <xdr:spPr>
        <a:xfrm>
          <a:off x="16929100" y="252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70031</xdr:rowOff>
    </xdr:from>
    <xdr:to>
      <xdr:col>24</xdr:col>
      <xdr:colOff>558800</xdr:colOff>
      <xdr:row>20</xdr:row>
      <xdr:rowOff>166551</xdr:rowOff>
    </xdr:to>
    <xdr:cxnSp macro="">
      <xdr:nvCxnSpPr>
        <xdr:cNvPr id="433" name="直線コネクタ 432"/>
        <xdr:cNvCxnSpPr/>
      </xdr:nvCxnSpPr>
      <xdr:spPr>
        <a:xfrm>
          <a:off x="16179800" y="3499031"/>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89098</xdr:rowOff>
    </xdr:from>
    <xdr:ext cx="762000" cy="259045"/>
    <xdr:sp macro="" textlink="">
      <xdr:nvSpPr>
        <xdr:cNvPr id="434" name="将来負担の状況平均値テキスト"/>
        <xdr:cNvSpPr txBox="1"/>
      </xdr:nvSpPr>
      <xdr:spPr>
        <a:xfrm>
          <a:off x="17106900" y="300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72571</xdr:rowOff>
    </xdr:from>
    <xdr:to>
      <xdr:col>24</xdr:col>
      <xdr:colOff>609600</xdr:colOff>
      <xdr:row>19</xdr:row>
      <xdr:rowOff>2722</xdr:rowOff>
    </xdr:to>
    <xdr:sp macro="" textlink="">
      <xdr:nvSpPr>
        <xdr:cNvPr id="435" name="フローチャート : 判断 434"/>
        <xdr:cNvSpPr/>
      </xdr:nvSpPr>
      <xdr:spPr>
        <a:xfrm>
          <a:off x="16967200" y="31586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70031</xdr:rowOff>
    </xdr:from>
    <xdr:to>
      <xdr:col>23</xdr:col>
      <xdr:colOff>406400</xdr:colOff>
      <xdr:row>21</xdr:row>
      <xdr:rowOff>45085</xdr:rowOff>
    </xdr:to>
    <xdr:cxnSp macro="">
      <xdr:nvCxnSpPr>
        <xdr:cNvPr id="436" name="直線コネクタ 435"/>
        <xdr:cNvCxnSpPr/>
      </xdr:nvCxnSpPr>
      <xdr:spPr>
        <a:xfrm flipV="1">
          <a:off x="15290800" y="3499031"/>
          <a:ext cx="889000" cy="1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20</xdr:row>
      <xdr:rowOff>105410</xdr:rowOff>
    </xdr:from>
    <xdr:to>
      <xdr:col>23</xdr:col>
      <xdr:colOff>457200</xdr:colOff>
      <xdr:row>21</xdr:row>
      <xdr:rowOff>35560</xdr:rowOff>
    </xdr:to>
    <xdr:sp macro="" textlink="">
      <xdr:nvSpPr>
        <xdr:cNvPr id="437" name="フローチャート : 判断 436"/>
        <xdr:cNvSpPr/>
      </xdr:nvSpPr>
      <xdr:spPr>
        <a:xfrm>
          <a:off x="16129000" y="3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20337</xdr:rowOff>
    </xdr:from>
    <xdr:ext cx="736600" cy="259045"/>
    <xdr:sp macro="" textlink="">
      <xdr:nvSpPr>
        <xdr:cNvPr id="438" name="テキスト ボックス 437"/>
        <xdr:cNvSpPr txBox="1"/>
      </xdr:nvSpPr>
      <xdr:spPr>
        <a:xfrm>
          <a:off x="15798800" y="362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45085</xdr:rowOff>
    </xdr:from>
    <xdr:to>
      <xdr:col>22</xdr:col>
      <xdr:colOff>203200</xdr:colOff>
      <xdr:row>21</xdr:row>
      <xdr:rowOff>60597</xdr:rowOff>
    </xdr:to>
    <xdr:cxnSp macro="">
      <xdr:nvCxnSpPr>
        <xdr:cNvPr id="439" name="直線コネクタ 438"/>
        <xdr:cNvCxnSpPr/>
      </xdr:nvCxnSpPr>
      <xdr:spPr>
        <a:xfrm flipV="1">
          <a:off x="14401800" y="36455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70848</xdr:rowOff>
    </xdr:from>
    <xdr:to>
      <xdr:col>22</xdr:col>
      <xdr:colOff>254000</xdr:colOff>
      <xdr:row>19</xdr:row>
      <xdr:rowOff>998</xdr:rowOff>
    </xdr:to>
    <xdr:sp macro="" textlink="">
      <xdr:nvSpPr>
        <xdr:cNvPr id="440" name="フローチャート : 判断 439"/>
        <xdr:cNvSpPr/>
      </xdr:nvSpPr>
      <xdr:spPr>
        <a:xfrm>
          <a:off x="15240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11175</xdr:rowOff>
    </xdr:from>
    <xdr:ext cx="762000" cy="259045"/>
    <xdr:sp macro="" textlink="">
      <xdr:nvSpPr>
        <xdr:cNvPr id="441" name="テキスト ボックス 440"/>
        <xdr:cNvSpPr txBox="1"/>
      </xdr:nvSpPr>
      <xdr:spPr>
        <a:xfrm>
          <a:off x="14909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60597</xdr:rowOff>
    </xdr:from>
    <xdr:to>
      <xdr:col>21</xdr:col>
      <xdr:colOff>0</xdr:colOff>
      <xdr:row>21</xdr:row>
      <xdr:rowOff>86451</xdr:rowOff>
    </xdr:to>
    <xdr:cxnSp macro="">
      <xdr:nvCxnSpPr>
        <xdr:cNvPr id="442" name="直線コネクタ 441"/>
        <xdr:cNvCxnSpPr/>
      </xdr:nvCxnSpPr>
      <xdr:spPr>
        <a:xfrm flipV="1">
          <a:off x="13512800" y="3661047"/>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69215</xdr:rowOff>
    </xdr:from>
    <xdr:to>
      <xdr:col>21</xdr:col>
      <xdr:colOff>50800</xdr:colOff>
      <xdr:row>20</xdr:row>
      <xdr:rowOff>170815</xdr:rowOff>
    </xdr:to>
    <xdr:sp macro="" textlink="">
      <xdr:nvSpPr>
        <xdr:cNvPr id="443" name="フローチャート : 判断 442"/>
        <xdr:cNvSpPr/>
      </xdr:nvSpPr>
      <xdr:spPr>
        <a:xfrm>
          <a:off x="14351000" y="34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9542</xdr:rowOff>
    </xdr:from>
    <xdr:ext cx="762000" cy="259045"/>
    <xdr:sp macro="" textlink="">
      <xdr:nvSpPr>
        <xdr:cNvPr id="444" name="テキスト ボックス 443"/>
        <xdr:cNvSpPr txBox="1"/>
      </xdr:nvSpPr>
      <xdr:spPr>
        <a:xfrm>
          <a:off x="14020800" y="32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161472</xdr:rowOff>
    </xdr:from>
    <xdr:to>
      <xdr:col>19</xdr:col>
      <xdr:colOff>533400</xdr:colOff>
      <xdr:row>22</xdr:row>
      <xdr:rowOff>91622</xdr:rowOff>
    </xdr:to>
    <xdr:sp macro="" textlink="">
      <xdr:nvSpPr>
        <xdr:cNvPr id="445" name="フローチャート : 判断 444"/>
        <xdr:cNvSpPr/>
      </xdr:nvSpPr>
      <xdr:spPr>
        <a:xfrm>
          <a:off x="13462000" y="37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76399</xdr:rowOff>
    </xdr:from>
    <xdr:ext cx="762000" cy="259045"/>
    <xdr:sp macro="" textlink="">
      <xdr:nvSpPr>
        <xdr:cNvPr id="446" name="テキスト ボックス 445"/>
        <xdr:cNvSpPr txBox="1"/>
      </xdr:nvSpPr>
      <xdr:spPr>
        <a:xfrm>
          <a:off x="13131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115751</xdr:rowOff>
    </xdr:from>
    <xdr:to>
      <xdr:col>24</xdr:col>
      <xdr:colOff>609600</xdr:colOff>
      <xdr:row>21</xdr:row>
      <xdr:rowOff>45901</xdr:rowOff>
    </xdr:to>
    <xdr:sp macro="" textlink="">
      <xdr:nvSpPr>
        <xdr:cNvPr id="452" name="円/楕円 451"/>
        <xdr:cNvSpPr/>
      </xdr:nvSpPr>
      <xdr:spPr>
        <a:xfrm>
          <a:off x="169672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11628</xdr:rowOff>
    </xdr:from>
    <xdr:ext cx="762000" cy="259045"/>
    <xdr:sp macro="" textlink="">
      <xdr:nvSpPr>
        <xdr:cNvPr id="453" name="将来負担の状況該当値テキスト"/>
        <xdr:cNvSpPr txBox="1"/>
      </xdr:nvSpPr>
      <xdr:spPr>
        <a:xfrm>
          <a:off x="17106900" y="344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19231</xdr:rowOff>
    </xdr:from>
    <xdr:to>
      <xdr:col>23</xdr:col>
      <xdr:colOff>457200</xdr:colOff>
      <xdr:row>20</xdr:row>
      <xdr:rowOff>120831</xdr:rowOff>
    </xdr:to>
    <xdr:sp macro="" textlink="">
      <xdr:nvSpPr>
        <xdr:cNvPr id="454" name="円/楕円 453"/>
        <xdr:cNvSpPr/>
      </xdr:nvSpPr>
      <xdr:spPr>
        <a:xfrm>
          <a:off x="16129000" y="34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131008</xdr:rowOff>
    </xdr:from>
    <xdr:ext cx="736600" cy="259045"/>
    <xdr:sp macro="" textlink="">
      <xdr:nvSpPr>
        <xdr:cNvPr id="455" name="テキスト ボックス 454"/>
        <xdr:cNvSpPr txBox="1"/>
      </xdr:nvSpPr>
      <xdr:spPr>
        <a:xfrm>
          <a:off x="15798800" y="321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165735</xdr:rowOff>
    </xdr:from>
    <xdr:to>
      <xdr:col>22</xdr:col>
      <xdr:colOff>254000</xdr:colOff>
      <xdr:row>21</xdr:row>
      <xdr:rowOff>95885</xdr:rowOff>
    </xdr:to>
    <xdr:sp macro="" textlink="">
      <xdr:nvSpPr>
        <xdr:cNvPr id="456" name="円/楕円 455"/>
        <xdr:cNvSpPr/>
      </xdr:nvSpPr>
      <xdr:spPr>
        <a:xfrm>
          <a:off x="15240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80662</xdr:rowOff>
    </xdr:from>
    <xdr:ext cx="762000" cy="259045"/>
    <xdr:sp macro="" textlink="">
      <xdr:nvSpPr>
        <xdr:cNvPr id="457" name="テキスト ボックス 456"/>
        <xdr:cNvSpPr txBox="1"/>
      </xdr:nvSpPr>
      <xdr:spPr>
        <a:xfrm>
          <a:off x="14909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9797</xdr:rowOff>
    </xdr:from>
    <xdr:to>
      <xdr:col>21</xdr:col>
      <xdr:colOff>50800</xdr:colOff>
      <xdr:row>21</xdr:row>
      <xdr:rowOff>111397</xdr:rowOff>
    </xdr:to>
    <xdr:sp macro="" textlink="">
      <xdr:nvSpPr>
        <xdr:cNvPr id="458" name="円/楕円 457"/>
        <xdr:cNvSpPr/>
      </xdr:nvSpPr>
      <xdr:spPr>
        <a:xfrm>
          <a:off x="14351000" y="36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96174</xdr:rowOff>
    </xdr:from>
    <xdr:ext cx="762000" cy="259045"/>
    <xdr:sp macro="" textlink="">
      <xdr:nvSpPr>
        <xdr:cNvPr id="459" name="テキスト ボックス 458"/>
        <xdr:cNvSpPr txBox="1"/>
      </xdr:nvSpPr>
      <xdr:spPr>
        <a:xfrm>
          <a:off x="14020800" y="36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35651</xdr:rowOff>
    </xdr:from>
    <xdr:to>
      <xdr:col>19</xdr:col>
      <xdr:colOff>533400</xdr:colOff>
      <xdr:row>21</xdr:row>
      <xdr:rowOff>137251</xdr:rowOff>
    </xdr:to>
    <xdr:sp macro="" textlink="">
      <xdr:nvSpPr>
        <xdr:cNvPr id="460" name="円/楕円 459"/>
        <xdr:cNvSpPr/>
      </xdr:nvSpPr>
      <xdr:spPr>
        <a:xfrm>
          <a:off x="13462000" y="3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147428</xdr:rowOff>
    </xdr:from>
    <xdr:ext cx="762000" cy="259045"/>
    <xdr:sp macro="" textlink="">
      <xdr:nvSpPr>
        <xdr:cNvPr id="461" name="テキスト ボックス 460"/>
        <xdr:cNvSpPr txBox="1"/>
      </xdr:nvSpPr>
      <xdr:spPr>
        <a:xfrm>
          <a:off x="13131800" y="34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年度からの地域給の導入や諸手当の見直しなどの取組により類似団体平均に近い比率となっています。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これまで、教員・警察官等を除いた一般行政部門を中心とする職員について、平成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151493</xdr:rowOff>
    </xdr:from>
    <xdr:to>
      <xdr:col>7</xdr:col>
      <xdr:colOff>15875</xdr:colOff>
      <xdr:row>37</xdr:row>
      <xdr:rowOff>4536</xdr:rowOff>
    </xdr:to>
    <xdr:cxnSp macro="">
      <xdr:nvCxnSpPr>
        <xdr:cNvPr id="62" name="直線コネクタ 61"/>
        <xdr:cNvCxnSpPr/>
      </xdr:nvCxnSpPr>
      <xdr:spPr>
        <a:xfrm flipV="1">
          <a:off x="4826000" y="6152243"/>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148063</xdr:rowOff>
    </xdr:from>
    <xdr:ext cx="762000" cy="259045"/>
    <xdr:sp macro="" textlink="">
      <xdr:nvSpPr>
        <xdr:cNvPr id="63" name="人件費最小値テキスト"/>
        <xdr:cNvSpPr txBox="1"/>
      </xdr:nvSpPr>
      <xdr:spPr>
        <a:xfrm>
          <a:off x="4914900" y="632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37</xdr:row>
      <xdr:rowOff>4536</xdr:rowOff>
    </xdr:from>
    <xdr:to>
      <xdr:col>7</xdr:col>
      <xdr:colOff>104775</xdr:colOff>
      <xdr:row>37</xdr:row>
      <xdr:rowOff>4536</xdr:rowOff>
    </xdr:to>
    <xdr:cxnSp macro="">
      <xdr:nvCxnSpPr>
        <xdr:cNvPr id="64" name="直線コネクタ 63"/>
        <xdr:cNvCxnSpPr/>
      </xdr:nvCxnSpPr>
      <xdr:spPr>
        <a:xfrm>
          <a:off x="4737100" y="634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66420</xdr:rowOff>
    </xdr:from>
    <xdr:ext cx="762000" cy="259045"/>
    <xdr:sp macro="" textlink="">
      <xdr:nvSpPr>
        <xdr:cNvPr id="65" name="人件費最大値テキスト"/>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35</xdr:row>
      <xdr:rowOff>151493</xdr:rowOff>
    </xdr:from>
    <xdr:to>
      <xdr:col>7</xdr:col>
      <xdr:colOff>104775</xdr:colOff>
      <xdr:row>35</xdr:row>
      <xdr:rowOff>151493</xdr:rowOff>
    </xdr:to>
    <xdr:cxnSp macro="">
      <xdr:nvCxnSpPr>
        <xdr:cNvPr id="66" name="直線コネクタ 65"/>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37</xdr:row>
      <xdr:rowOff>4536</xdr:rowOff>
    </xdr:to>
    <xdr:cxnSp macro="">
      <xdr:nvCxnSpPr>
        <xdr:cNvPr id="67" name="直線コネクタ 66"/>
        <xdr:cNvCxnSpPr/>
      </xdr:nvCxnSpPr>
      <xdr:spPr>
        <a:xfrm>
          <a:off x="3987800" y="6054272"/>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8"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69" name="フローチャート : 判断 68"/>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53522</xdr:rowOff>
    </xdr:from>
    <xdr:to>
      <xdr:col>5</xdr:col>
      <xdr:colOff>549275</xdr:colOff>
      <xdr:row>35</xdr:row>
      <xdr:rowOff>86178</xdr:rowOff>
    </xdr:to>
    <xdr:cxnSp macro="">
      <xdr:nvCxnSpPr>
        <xdr:cNvPr id="70" name="直線コネクタ 69"/>
        <xdr:cNvCxnSpPr/>
      </xdr:nvCxnSpPr>
      <xdr:spPr>
        <a:xfrm flipV="1">
          <a:off x="3098800" y="605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1" name="フローチャート : 判断 70"/>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2" name="テキスト ボックス 71"/>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4536</xdr:rowOff>
    </xdr:from>
    <xdr:to>
      <xdr:col>4</xdr:col>
      <xdr:colOff>346075</xdr:colOff>
      <xdr:row>35</xdr:row>
      <xdr:rowOff>86178</xdr:rowOff>
    </xdr:to>
    <xdr:cxnSp macro="">
      <xdr:nvCxnSpPr>
        <xdr:cNvPr id="73" name="直線コネクタ 72"/>
        <xdr:cNvCxnSpPr/>
      </xdr:nvCxnSpPr>
      <xdr:spPr>
        <a:xfrm>
          <a:off x="2209800" y="56623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2722</xdr:rowOff>
    </xdr:from>
    <xdr:to>
      <xdr:col>4</xdr:col>
      <xdr:colOff>396875</xdr:colOff>
      <xdr:row>39</xdr:row>
      <xdr:rowOff>104322</xdr:rowOff>
    </xdr:to>
    <xdr:sp macro="" textlink="">
      <xdr:nvSpPr>
        <xdr:cNvPr id="74" name="フローチャート : 判断 73"/>
        <xdr:cNvSpPr/>
      </xdr:nvSpPr>
      <xdr:spPr>
        <a:xfrm>
          <a:off x="3048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89099</xdr:rowOff>
    </xdr:from>
    <xdr:ext cx="762000" cy="259045"/>
    <xdr:sp macro="" textlink="">
      <xdr:nvSpPr>
        <xdr:cNvPr id="75" name="テキスト ボックス 74"/>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4536</xdr:rowOff>
    </xdr:from>
    <xdr:to>
      <xdr:col>3</xdr:col>
      <xdr:colOff>142875</xdr:colOff>
      <xdr:row>36</xdr:row>
      <xdr:rowOff>110672</xdr:rowOff>
    </xdr:to>
    <xdr:cxnSp macro="">
      <xdr:nvCxnSpPr>
        <xdr:cNvPr id="76" name="直線コネクタ 75"/>
        <xdr:cNvCxnSpPr/>
      </xdr:nvCxnSpPr>
      <xdr:spPr>
        <a:xfrm flipV="1">
          <a:off x="1320800" y="5662386"/>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100693</xdr:rowOff>
    </xdr:from>
    <xdr:to>
      <xdr:col>3</xdr:col>
      <xdr:colOff>193675</xdr:colOff>
      <xdr:row>40</xdr:row>
      <xdr:rowOff>30843</xdr:rowOff>
    </xdr:to>
    <xdr:sp macro="" textlink="">
      <xdr:nvSpPr>
        <xdr:cNvPr id="77" name="フローチャート : 判断 76"/>
        <xdr:cNvSpPr/>
      </xdr:nvSpPr>
      <xdr:spPr>
        <a:xfrm>
          <a:off x="2159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78" name="テキスト ボックス 77"/>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9" name="フローチャート : 判断 78"/>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80" name="テキスト ボックス 79"/>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6" name="円/楕円 85"/>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33763</xdr:rowOff>
    </xdr:from>
    <xdr:ext cx="762000" cy="259045"/>
    <xdr:sp macro="" textlink="">
      <xdr:nvSpPr>
        <xdr:cNvPr id="87" name="人件費該当値テキスト"/>
        <xdr:cNvSpPr txBox="1"/>
      </xdr:nvSpPr>
      <xdr:spPr>
        <a:xfrm>
          <a:off x="4914900" y="620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8" name="円/楕円 87"/>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89" name="テキスト ボックス 88"/>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35378</xdr:rowOff>
    </xdr:from>
    <xdr:to>
      <xdr:col>4</xdr:col>
      <xdr:colOff>396875</xdr:colOff>
      <xdr:row>35</xdr:row>
      <xdr:rowOff>136978</xdr:rowOff>
    </xdr:to>
    <xdr:sp macro="" textlink="">
      <xdr:nvSpPr>
        <xdr:cNvPr id="90" name="円/楕円 89"/>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147155</xdr:rowOff>
    </xdr:from>
    <xdr:ext cx="762000" cy="259045"/>
    <xdr:sp macro="" textlink="">
      <xdr:nvSpPr>
        <xdr:cNvPr id="91" name="テキスト ボックス 90"/>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125186</xdr:rowOff>
    </xdr:from>
    <xdr:to>
      <xdr:col>3</xdr:col>
      <xdr:colOff>193675</xdr:colOff>
      <xdr:row>33</xdr:row>
      <xdr:rowOff>55336</xdr:rowOff>
    </xdr:to>
    <xdr:sp macro="" textlink="">
      <xdr:nvSpPr>
        <xdr:cNvPr id="92" name="円/楕円 91"/>
        <xdr:cNvSpPr/>
      </xdr:nvSpPr>
      <xdr:spPr>
        <a:xfrm>
          <a:off x="2159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65513</xdr:rowOff>
    </xdr:from>
    <xdr:ext cx="762000" cy="259045"/>
    <xdr:sp macro="" textlink="">
      <xdr:nvSpPr>
        <xdr:cNvPr id="93" name="テキスト ボックス 92"/>
        <xdr:cNvSpPr txBox="1"/>
      </xdr:nvSpPr>
      <xdr:spPr>
        <a:xfrm>
          <a:off x="1828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4" name="円/楕円 93"/>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5" name="テキスト ボックス 94"/>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公の施設の管理運営に当たり、平成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年４月から他県に先駆けて指定管理者制度を導入するなどコスト削減に取り組んでいます。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年度は、内部管理事務の集中処理を推進するための外部委託の増等により類似団体平均を上回っていましたが、平成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年度以降は、当該費用の縮減により類似団体平均を下回っています。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127000</xdr:rowOff>
    </xdr:from>
    <xdr:to>
      <xdr:col>24</xdr:col>
      <xdr:colOff>22225</xdr:colOff>
      <xdr:row>20</xdr:row>
      <xdr:rowOff>127000</xdr:rowOff>
    </xdr:to>
    <xdr:cxnSp macro="">
      <xdr:nvCxnSpPr>
        <xdr:cNvPr id="121" name="直線コネクタ 120"/>
        <xdr:cNvCxnSpPr/>
      </xdr:nvCxnSpPr>
      <xdr:spPr>
        <a:xfrm flipV="1">
          <a:off x="16510000" y="25273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22"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23" name="直線コネクタ 122"/>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41927</xdr:rowOff>
    </xdr:from>
    <xdr:ext cx="762000" cy="259045"/>
    <xdr:sp macro="" textlink="">
      <xdr:nvSpPr>
        <xdr:cNvPr id="124"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619125</xdr:colOff>
      <xdr:row>14</xdr:row>
      <xdr:rowOff>127000</xdr:rowOff>
    </xdr:from>
    <xdr:to>
      <xdr:col>24</xdr:col>
      <xdr:colOff>111125</xdr:colOff>
      <xdr:row>14</xdr:row>
      <xdr:rowOff>127000</xdr:rowOff>
    </xdr:to>
    <xdr:cxnSp macro="">
      <xdr:nvCxnSpPr>
        <xdr:cNvPr id="125" name="直線コネクタ 124"/>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88900</xdr:rowOff>
    </xdr:from>
    <xdr:to>
      <xdr:col>24</xdr:col>
      <xdr:colOff>22225</xdr:colOff>
      <xdr:row>14</xdr:row>
      <xdr:rowOff>127000</xdr:rowOff>
    </xdr:to>
    <xdr:cxnSp macro="">
      <xdr:nvCxnSpPr>
        <xdr:cNvPr id="126" name="直線コネクタ 125"/>
        <xdr:cNvCxnSpPr/>
      </xdr:nvCxnSpPr>
      <xdr:spPr>
        <a:xfrm>
          <a:off x="15671800" y="248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162577</xdr:rowOff>
    </xdr:from>
    <xdr:ext cx="762000" cy="259045"/>
    <xdr:sp macro="" textlink="">
      <xdr:nvSpPr>
        <xdr:cNvPr id="127"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8" name="フローチャート : 判断 127"/>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88900</xdr:rowOff>
    </xdr:from>
    <xdr:to>
      <xdr:col>22</xdr:col>
      <xdr:colOff>555625</xdr:colOff>
      <xdr:row>14</xdr:row>
      <xdr:rowOff>127000</xdr:rowOff>
    </xdr:to>
    <xdr:cxnSp macro="">
      <xdr:nvCxnSpPr>
        <xdr:cNvPr id="129" name="直線コネクタ 128"/>
        <xdr:cNvCxnSpPr/>
      </xdr:nvCxnSpPr>
      <xdr:spPr>
        <a:xfrm flipV="1">
          <a:off x="14782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19050</xdr:rowOff>
    </xdr:from>
    <xdr:to>
      <xdr:col>22</xdr:col>
      <xdr:colOff>606425</xdr:colOff>
      <xdr:row>15</xdr:row>
      <xdr:rowOff>120650</xdr:rowOff>
    </xdr:to>
    <xdr:sp macro="" textlink="">
      <xdr:nvSpPr>
        <xdr:cNvPr id="130" name="フローチャート : 判断 129"/>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105427</xdr:rowOff>
    </xdr:from>
    <xdr:ext cx="736600" cy="259045"/>
    <xdr:sp macro="" textlink="">
      <xdr:nvSpPr>
        <xdr:cNvPr id="131" name="テキスト ボックス 13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127000</xdr:rowOff>
    </xdr:from>
    <xdr:to>
      <xdr:col>21</xdr:col>
      <xdr:colOff>352425</xdr:colOff>
      <xdr:row>14</xdr:row>
      <xdr:rowOff>127000</xdr:rowOff>
    </xdr:to>
    <xdr:cxnSp macro="">
      <xdr:nvCxnSpPr>
        <xdr:cNvPr id="132" name="直線コネクタ 131"/>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114300</xdr:rowOff>
    </xdr:from>
    <xdr:to>
      <xdr:col>21</xdr:col>
      <xdr:colOff>403225</xdr:colOff>
      <xdr:row>15</xdr:row>
      <xdr:rowOff>44450</xdr:rowOff>
    </xdr:to>
    <xdr:sp macro="" textlink="">
      <xdr:nvSpPr>
        <xdr:cNvPr id="133" name="フローチャート : 判断 132"/>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29227</xdr:rowOff>
    </xdr:from>
    <xdr:ext cx="762000" cy="259045"/>
    <xdr:sp macro="" textlink="">
      <xdr:nvSpPr>
        <xdr:cNvPr id="134" name="テキスト ボックス 133"/>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127000</xdr:rowOff>
    </xdr:from>
    <xdr:to>
      <xdr:col>20</xdr:col>
      <xdr:colOff>149225</xdr:colOff>
      <xdr:row>14</xdr:row>
      <xdr:rowOff>127000</xdr:rowOff>
    </xdr:to>
    <xdr:cxnSp macro="">
      <xdr:nvCxnSpPr>
        <xdr:cNvPr id="135" name="直線コネクタ 134"/>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133350</xdr:rowOff>
    </xdr:from>
    <xdr:to>
      <xdr:col>20</xdr:col>
      <xdr:colOff>200025</xdr:colOff>
      <xdr:row>14</xdr:row>
      <xdr:rowOff>63500</xdr:rowOff>
    </xdr:to>
    <xdr:sp macro="" textlink="">
      <xdr:nvSpPr>
        <xdr:cNvPr id="136" name="フローチャート : 判断 135"/>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73677</xdr:rowOff>
    </xdr:from>
    <xdr:ext cx="762000" cy="259045"/>
    <xdr:sp macro="" textlink="">
      <xdr:nvSpPr>
        <xdr:cNvPr id="137" name="テキスト ボックス 136"/>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73677</xdr:rowOff>
    </xdr:from>
    <xdr:ext cx="762000" cy="259045"/>
    <xdr:sp macro="" textlink="">
      <xdr:nvSpPr>
        <xdr:cNvPr id="139" name="テキスト ボックス 13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156227</xdr:rowOff>
    </xdr:from>
    <xdr:ext cx="762000" cy="259045"/>
    <xdr:sp macro="" textlink="">
      <xdr:nvSpPr>
        <xdr:cNvPr id="146" name="物件費該当値テキスト"/>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38100</xdr:rowOff>
    </xdr:from>
    <xdr:to>
      <xdr:col>22</xdr:col>
      <xdr:colOff>606425</xdr:colOff>
      <xdr:row>14</xdr:row>
      <xdr:rowOff>139700</xdr:rowOff>
    </xdr:to>
    <xdr:sp macro="" textlink="">
      <xdr:nvSpPr>
        <xdr:cNvPr id="147" name="円/楕円 146"/>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149877</xdr:rowOff>
    </xdr:from>
    <xdr:ext cx="736600" cy="259045"/>
    <xdr:sp macro="" textlink="">
      <xdr:nvSpPr>
        <xdr:cNvPr id="148" name="テキスト ボックス 147"/>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76200</xdr:rowOff>
    </xdr:from>
    <xdr:to>
      <xdr:col>21</xdr:col>
      <xdr:colOff>403225</xdr:colOff>
      <xdr:row>15</xdr:row>
      <xdr:rowOff>6350</xdr:rowOff>
    </xdr:to>
    <xdr:sp macro="" textlink="">
      <xdr:nvSpPr>
        <xdr:cNvPr id="149" name="円/楕円 148"/>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16527</xdr:rowOff>
    </xdr:from>
    <xdr:ext cx="762000" cy="259045"/>
    <xdr:sp macro="" textlink="">
      <xdr:nvSpPr>
        <xdr:cNvPr id="150" name="テキスト ボックス 149"/>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76200</xdr:rowOff>
    </xdr:from>
    <xdr:to>
      <xdr:col>20</xdr:col>
      <xdr:colOff>200025</xdr:colOff>
      <xdr:row>15</xdr:row>
      <xdr:rowOff>6350</xdr:rowOff>
    </xdr:to>
    <xdr:sp macro="" textlink="">
      <xdr:nvSpPr>
        <xdr:cNvPr id="151" name="円/楕円 150"/>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162577</xdr:rowOff>
    </xdr:from>
    <xdr:ext cx="762000" cy="259045"/>
    <xdr:sp macro="" textlink="">
      <xdr:nvSpPr>
        <xdr:cNvPr id="152" name="テキスト ボックス 151"/>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76200</xdr:rowOff>
    </xdr:from>
    <xdr:to>
      <xdr:col>18</xdr:col>
      <xdr:colOff>682625</xdr:colOff>
      <xdr:row>15</xdr:row>
      <xdr:rowOff>6350</xdr:rowOff>
    </xdr:to>
    <xdr:sp macro="" textlink="">
      <xdr:nvSpPr>
        <xdr:cNvPr id="153" name="円/楕円 152"/>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162577</xdr:rowOff>
    </xdr:from>
    <xdr:ext cx="762000" cy="259045"/>
    <xdr:sp macro="" textlink="">
      <xdr:nvSpPr>
        <xdr:cNvPr id="154" name="テキスト ボックス 15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人口減少・高齢化が進行する本県は、経常収支比率の扶助費分は、類似団体平均を上回っています。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年度にかけて比率が高止まり傾向となっているのは、特定医療費等助成事業費</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など社会保障関係経費の増加に伴い分子である扶助費が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11.5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％増加（＋</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ことが主な要因です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99077</xdr:rowOff>
    </xdr:from>
    <xdr:ext cx="762000" cy="259045"/>
    <xdr:sp macro="" textlink="">
      <xdr:nvSpPr>
        <xdr:cNvPr id="168" name="テキスト ボックス 167"/>
        <xdr:cNvSpPr txBox="1"/>
      </xdr:nvSpPr>
      <xdr:spPr>
        <a:xfrm>
          <a:off x="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70" name="テキスト ボックス 169"/>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41927</xdr:rowOff>
    </xdr:from>
    <xdr:ext cx="762000" cy="259045"/>
    <xdr:sp macro="" textlink="">
      <xdr:nvSpPr>
        <xdr:cNvPr id="172" name="テキスト ボックス 171"/>
        <xdr:cNvSpPr txBox="1"/>
      </xdr:nvSpPr>
      <xdr:spPr>
        <a:xfrm>
          <a:off x="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4" name="テキスト ボックス 173"/>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156227</xdr:rowOff>
    </xdr:from>
    <xdr:ext cx="762000" cy="259045"/>
    <xdr:sp macro="" textlink="">
      <xdr:nvSpPr>
        <xdr:cNvPr id="176" name="テキスト ボックス 175"/>
        <xdr:cNvSpPr txBox="1"/>
      </xdr:nvSpPr>
      <xdr:spPr>
        <a:xfrm>
          <a:off x="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8" name="テキスト ボックス 177"/>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99077</xdr:rowOff>
    </xdr:from>
    <xdr:ext cx="762000" cy="259045"/>
    <xdr:sp macro="" textlink="">
      <xdr:nvSpPr>
        <xdr:cNvPr id="180" name="テキスト ボックス 179"/>
        <xdr:cNvSpPr txBox="1"/>
      </xdr:nvSpPr>
      <xdr:spPr>
        <a:xfrm>
          <a:off x="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2" name="テキスト ボックス 18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50800</xdr:rowOff>
    </xdr:to>
    <xdr:cxnSp macro="">
      <xdr:nvCxnSpPr>
        <xdr:cNvPr id="184" name="直線コネクタ 183"/>
        <xdr:cNvCxnSpPr/>
      </xdr:nvCxnSpPr>
      <xdr:spPr>
        <a:xfrm flipV="1">
          <a:off x="4826000" y="9175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7"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8" name="直線コネクタ 187"/>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61</xdr:row>
      <xdr:rowOff>50800</xdr:rowOff>
    </xdr:to>
    <xdr:cxnSp macro="">
      <xdr:nvCxnSpPr>
        <xdr:cNvPr id="189" name="直線コネクタ 188"/>
        <xdr:cNvCxnSpPr/>
      </xdr:nvCxnSpPr>
      <xdr:spPr>
        <a:xfrm>
          <a:off x="3987800" y="1031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1" name="フローチャート : 判断 190"/>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31750</xdr:rowOff>
    </xdr:to>
    <xdr:cxnSp macro="">
      <xdr:nvCxnSpPr>
        <xdr:cNvPr id="192" name="直線コネクタ 191"/>
        <xdr:cNvCxnSpPr/>
      </xdr:nvCxnSpPr>
      <xdr:spPr>
        <a:xfrm>
          <a:off x="3098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60</xdr:row>
      <xdr:rowOff>31750</xdr:rowOff>
    </xdr:to>
    <xdr:cxnSp macro="">
      <xdr:nvCxnSpPr>
        <xdr:cNvPr id="195" name="直線コネクタ 194"/>
        <xdr:cNvCxnSpPr/>
      </xdr:nvCxnSpPr>
      <xdr:spPr>
        <a:xfrm>
          <a:off x="2209800" y="1031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6" name="フローチャート : 判断 195"/>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7" name="テキスト ボックス 196"/>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60</xdr:row>
      <xdr:rowOff>31750</xdr:rowOff>
    </xdr:to>
    <xdr:cxnSp macro="">
      <xdr:nvCxnSpPr>
        <xdr:cNvPr id="198" name="直線コネクタ 197"/>
        <xdr:cNvCxnSpPr/>
      </xdr:nvCxnSpPr>
      <xdr:spPr>
        <a:xfrm>
          <a:off x="1320800" y="1022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9" name="フローチャート : 判断 198"/>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0" name="テキスト ボックス 199"/>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01" name="フローチャート : 判断 200"/>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35577</xdr:rowOff>
    </xdr:from>
    <xdr:ext cx="762000" cy="259045"/>
    <xdr:sp macro="" textlink="">
      <xdr:nvSpPr>
        <xdr:cNvPr id="202" name="テキスト ボックス 201"/>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0</xdr:rowOff>
    </xdr:from>
    <xdr:to>
      <xdr:col>7</xdr:col>
      <xdr:colOff>66675</xdr:colOff>
      <xdr:row>61</xdr:row>
      <xdr:rowOff>101600</xdr:rowOff>
    </xdr:to>
    <xdr:sp macro="" textlink="">
      <xdr:nvSpPr>
        <xdr:cNvPr id="208" name="円/楕円 207"/>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80027</xdr:rowOff>
    </xdr:from>
    <xdr:ext cx="762000" cy="259045"/>
    <xdr:sp macro="" textlink="">
      <xdr:nvSpPr>
        <xdr:cNvPr id="209" name="扶助費該当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10" name="円/楕円 209"/>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11" name="テキスト ボックス 210"/>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152400</xdr:rowOff>
    </xdr:from>
    <xdr:to>
      <xdr:col>4</xdr:col>
      <xdr:colOff>396875</xdr:colOff>
      <xdr:row>60</xdr:row>
      <xdr:rowOff>82550</xdr:rowOff>
    </xdr:to>
    <xdr:sp macro="" textlink="">
      <xdr:nvSpPr>
        <xdr:cNvPr id="212" name="円/楕円 211"/>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67327</xdr:rowOff>
    </xdr:from>
    <xdr:ext cx="762000" cy="259045"/>
    <xdr:sp macro="" textlink="">
      <xdr:nvSpPr>
        <xdr:cNvPr id="213" name="テキスト ボックス 212"/>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4" name="円/楕円 213"/>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5" name="テキスト ボックス 214"/>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6" name="円/楕円 215"/>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7" name="テキスト ボックス 216"/>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21" name="正方形/長方形 22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22" name="正方形/長方形 22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4" name="正方形/長方形 22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6" name="テキスト ボックス 22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その他のうち主な歳出経費は維持補修費ですが、類似団体平均を上回っています。これは、公共施設のうち約半数が築後</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年以上経過し、今後、大規模修繕や更新の時期を迎えることを見据え、計画的な長寿命化対策事業を進めていることなどが主な要因です。　　</a:t>
          </a:r>
          <a:b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b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9" name="テキスト ボックス 22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31" name="テキスト ボックス 230"/>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33" name="テキスト ボックス 232"/>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35" name="テキスト ボックス 234"/>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127000</xdr:rowOff>
    </xdr:to>
    <xdr:cxnSp macro="">
      <xdr:nvCxnSpPr>
        <xdr:cNvPr id="239" name="直線コネクタ 238"/>
        <xdr:cNvCxnSpPr/>
      </xdr:nvCxnSpPr>
      <xdr:spPr>
        <a:xfrm flipV="1">
          <a:off x="16510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99077</xdr:rowOff>
    </xdr:from>
    <xdr:ext cx="762000" cy="259045"/>
    <xdr:sp macro="" textlink="">
      <xdr:nvSpPr>
        <xdr:cNvPr id="240"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619125</xdr:colOff>
      <xdr:row>60</xdr:row>
      <xdr:rowOff>127000</xdr:rowOff>
    </xdr:from>
    <xdr:to>
      <xdr:col>24</xdr:col>
      <xdr:colOff>111125</xdr:colOff>
      <xdr:row>60</xdr:row>
      <xdr:rowOff>127000</xdr:rowOff>
    </xdr:to>
    <xdr:cxnSp macro="">
      <xdr:nvCxnSpPr>
        <xdr:cNvPr id="241" name="直線コネクタ 240"/>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42"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43" name="直線コネクタ 242"/>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127000</xdr:rowOff>
    </xdr:from>
    <xdr:to>
      <xdr:col>24</xdr:col>
      <xdr:colOff>22225</xdr:colOff>
      <xdr:row>60</xdr:row>
      <xdr:rowOff>127000</xdr:rowOff>
    </xdr:to>
    <xdr:cxnSp macro="">
      <xdr:nvCxnSpPr>
        <xdr:cNvPr id="244" name="直線コネクタ 243"/>
        <xdr:cNvCxnSpPr/>
      </xdr:nvCxnSpPr>
      <xdr:spPr>
        <a:xfrm>
          <a:off x="15671800" y="10242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35577</xdr:rowOff>
    </xdr:from>
    <xdr:ext cx="762000" cy="259045"/>
    <xdr:sp macro="" textlink="">
      <xdr:nvSpPr>
        <xdr:cNvPr id="245"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19050</xdr:rowOff>
    </xdr:from>
    <xdr:to>
      <xdr:col>24</xdr:col>
      <xdr:colOff>73025</xdr:colOff>
      <xdr:row>58</xdr:row>
      <xdr:rowOff>120650</xdr:rowOff>
    </xdr:to>
    <xdr:sp macro="" textlink="">
      <xdr:nvSpPr>
        <xdr:cNvPr id="246" name="フローチャート : 判断 245"/>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69850</xdr:rowOff>
    </xdr:from>
    <xdr:to>
      <xdr:col>22</xdr:col>
      <xdr:colOff>555625</xdr:colOff>
      <xdr:row>59</xdr:row>
      <xdr:rowOff>127000</xdr:rowOff>
    </xdr:to>
    <xdr:cxnSp macro="">
      <xdr:nvCxnSpPr>
        <xdr:cNvPr id="247" name="直線コネクタ 246"/>
        <xdr:cNvCxnSpPr/>
      </xdr:nvCxnSpPr>
      <xdr:spPr>
        <a:xfrm>
          <a:off x="14782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8" name="フローチャート :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130827</xdr:rowOff>
    </xdr:from>
    <xdr:ext cx="736600" cy="259045"/>
    <xdr:sp macro="" textlink="">
      <xdr:nvSpPr>
        <xdr:cNvPr id="249" name="テキスト ボックス 24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69850</xdr:rowOff>
    </xdr:from>
    <xdr:to>
      <xdr:col>21</xdr:col>
      <xdr:colOff>352425</xdr:colOff>
      <xdr:row>60</xdr:row>
      <xdr:rowOff>12700</xdr:rowOff>
    </xdr:to>
    <xdr:cxnSp macro="">
      <xdr:nvCxnSpPr>
        <xdr:cNvPr id="250" name="直線コネクタ 249"/>
        <xdr:cNvCxnSpPr/>
      </xdr:nvCxnSpPr>
      <xdr:spPr>
        <a:xfrm flipV="1">
          <a:off x="13893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133350</xdr:rowOff>
    </xdr:from>
    <xdr:to>
      <xdr:col>21</xdr:col>
      <xdr:colOff>403225</xdr:colOff>
      <xdr:row>58</xdr:row>
      <xdr:rowOff>63500</xdr:rowOff>
    </xdr:to>
    <xdr:sp macro="" textlink="">
      <xdr:nvSpPr>
        <xdr:cNvPr id="251" name="フローチャート : 判断 250"/>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73677</xdr:rowOff>
    </xdr:from>
    <xdr:ext cx="762000" cy="259045"/>
    <xdr:sp macro="" textlink="">
      <xdr:nvSpPr>
        <xdr:cNvPr id="252" name="テキスト ボックス 251"/>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631825</xdr:colOff>
      <xdr:row>59</xdr:row>
      <xdr:rowOff>69850</xdr:rowOff>
    </xdr:from>
    <xdr:to>
      <xdr:col>20</xdr:col>
      <xdr:colOff>149225</xdr:colOff>
      <xdr:row>60</xdr:row>
      <xdr:rowOff>12700</xdr:rowOff>
    </xdr:to>
    <xdr:cxnSp macro="">
      <xdr:nvCxnSpPr>
        <xdr:cNvPr id="253" name="直線コネクタ 252"/>
        <xdr:cNvCxnSpPr/>
      </xdr:nvCxnSpPr>
      <xdr:spPr>
        <a:xfrm>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4" name="フローチャート : 判断 253"/>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73677</xdr:rowOff>
    </xdr:from>
    <xdr:ext cx="762000" cy="259045"/>
    <xdr:sp macro="" textlink="">
      <xdr:nvSpPr>
        <xdr:cNvPr id="255" name="テキスト ボックス 25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6" name="フローチャート : 判断 255"/>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57" name="テキスト ボックス 25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60</xdr:row>
      <xdr:rowOff>76200</xdr:rowOff>
    </xdr:from>
    <xdr:to>
      <xdr:col>24</xdr:col>
      <xdr:colOff>73025</xdr:colOff>
      <xdr:row>61</xdr:row>
      <xdr:rowOff>6350</xdr:rowOff>
    </xdr:to>
    <xdr:sp macro="" textlink="">
      <xdr:nvSpPr>
        <xdr:cNvPr id="263" name="円/楕円 262"/>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156227</xdr:rowOff>
    </xdr:from>
    <xdr:ext cx="762000" cy="259045"/>
    <xdr:sp macro="" textlink="">
      <xdr:nvSpPr>
        <xdr:cNvPr id="264"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76200</xdr:rowOff>
    </xdr:from>
    <xdr:to>
      <xdr:col>22</xdr:col>
      <xdr:colOff>606425</xdr:colOff>
      <xdr:row>60</xdr:row>
      <xdr:rowOff>6350</xdr:rowOff>
    </xdr:to>
    <xdr:sp macro="" textlink="">
      <xdr:nvSpPr>
        <xdr:cNvPr id="265" name="円/楕円 264"/>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162577</xdr:rowOff>
    </xdr:from>
    <xdr:ext cx="736600" cy="259045"/>
    <xdr:sp macro="" textlink="">
      <xdr:nvSpPr>
        <xdr:cNvPr id="266" name="テキスト ボックス 265"/>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19050</xdr:rowOff>
    </xdr:from>
    <xdr:to>
      <xdr:col>21</xdr:col>
      <xdr:colOff>403225</xdr:colOff>
      <xdr:row>59</xdr:row>
      <xdr:rowOff>120650</xdr:rowOff>
    </xdr:to>
    <xdr:sp macro="" textlink="">
      <xdr:nvSpPr>
        <xdr:cNvPr id="267" name="円/楕円 266"/>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105427</xdr:rowOff>
    </xdr:from>
    <xdr:ext cx="762000" cy="259045"/>
    <xdr:sp macro="" textlink="">
      <xdr:nvSpPr>
        <xdr:cNvPr id="268" name="テキスト ボックス 267"/>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59</xdr:row>
      <xdr:rowOff>133350</xdr:rowOff>
    </xdr:from>
    <xdr:to>
      <xdr:col>20</xdr:col>
      <xdr:colOff>200025</xdr:colOff>
      <xdr:row>60</xdr:row>
      <xdr:rowOff>63500</xdr:rowOff>
    </xdr:to>
    <xdr:sp macro="" textlink="">
      <xdr:nvSpPr>
        <xdr:cNvPr id="269" name="円/楕円 268"/>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48277</xdr:rowOff>
    </xdr:from>
    <xdr:ext cx="762000" cy="259045"/>
    <xdr:sp macro="" textlink="">
      <xdr:nvSpPr>
        <xdr:cNvPr id="270" name="テキスト ボックス 269"/>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19050</xdr:rowOff>
    </xdr:from>
    <xdr:to>
      <xdr:col>18</xdr:col>
      <xdr:colOff>682625</xdr:colOff>
      <xdr:row>59</xdr:row>
      <xdr:rowOff>120650</xdr:rowOff>
    </xdr:to>
    <xdr:sp macro="" textlink="">
      <xdr:nvSpPr>
        <xdr:cNvPr id="271" name="円/楕円 270"/>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59</xdr:row>
      <xdr:rowOff>105427</xdr:rowOff>
    </xdr:from>
    <xdr:ext cx="762000" cy="259045"/>
    <xdr:sp macro="" textlink="">
      <xdr:nvSpPr>
        <xdr:cNvPr id="272" name="テキスト ボックス 271"/>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本県は制度融資を預託方式で実施しているため貸付金額が大きく経常収支比率の補助費等分の割合は相対的に低くなり、類似団体平均を下回っています。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年度にかけて比率が上昇しているのは、</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保育所等運営支援事業費など社会保障関係経費の増加により分子である補助費が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％増加（＋</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38100</xdr:rowOff>
    </xdr:from>
    <xdr:to>
      <xdr:col>24</xdr:col>
      <xdr:colOff>22225</xdr:colOff>
      <xdr:row>40</xdr:row>
      <xdr:rowOff>139700</xdr:rowOff>
    </xdr:to>
    <xdr:cxnSp macro="">
      <xdr:nvCxnSpPr>
        <xdr:cNvPr id="298" name="直線コネクタ 297"/>
        <xdr:cNvCxnSpPr/>
      </xdr:nvCxnSpPr>
      <xdr:spPr>
        <a:xfrm flipV="1">
          <a:off x="16510000" y="58674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111777</xdr:rowOff>
    </xdr:from>
    <xdr:ext cx="762000" cy="259045"/>
    <xdr:sp macro="" textlink="">
      <xdr:nvSpPr>
        <xdr:cNvPr id="299" name="補助費等最小値テキスト"/>
        <xdr:cNvSpPr txBox="1"/>
      </xdr:nvSpPr>
      <xdr:spPr>
        <a:xfrm>
          <a:off x="16598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619125</xdr:colOff>
      <xdr:row>40</xdr:row>
      <xdr:rowOff>139700</xdr:rowOff>
    </xdr:from>
    <xdr:to>
      <xdr:col>24</xdr:col>
      <xdr:colOff>111125</xdr:colOff>
      <xdr:row>40</xdr:row>
      <xdr:rowOff>139700</xdr:rowOff>
    </xdr:to>
    <xdr:cxnSp macro="">
      <xdr:nvCxnSpPr>
        <xdr:cNvPr id="300" name="直線コネクタ 299"/>
        <xdr:cNvCxnSpPr/>
      </xdr:nvCxnSpPr>
      <xdr:spPr>
        <a:xfrm>
          <a:off x="16421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124477</xdr:rowOff>
    </xdr:from>
    <xdr:ext cx="762000" cy="259045"/>
    <xdr:sp macro="" textlink="">
      <xdr:nvSpPr>
        <xdr:cNvPr id="301" name="補助費等最大値テキスト"/>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23</xdr:col>
      <xdr:colOff>619125</xdr:colOff>
      <xdr:row>34</xdr:row>
      <xdr:rowOff>38100</xdr:rowOff>
    </xdr:from>
    <xdr:to>
      <xdr:col>24</xdr:col>
      <xdr:colOff>111125</xdr:colOff>
      <xdr:row>34</xdr:row>
      <xdr:rowOff>38100</xdr:rowOff>
    </xdr:to>
    <xdr:cxnSp macro="">
      <xdr:nvCxnSpPr>
        <xdr:cNvPr id="302" name="直線コネクタ 301"/>
        <xdr:cNvCxnSpPr/>
      </xdr:nvCxnSpPr>
      <xdr:spPr>
        <a:xfrm>
          <a:off x="16421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120650</xdr:rowOff>
    </xdr:from>
    <xdr:to>
      <xdr:col>24</xdr:col>
      <xdr:colOff>22225</xdr:colOff>
      <xdr:row>34</xdr:row>
      <xdr:rowOff>38100</xdr:rowOff>
    </xdr:to>
    <xdr:cxnSp macro="">
      <xdr:nvCxnSpPr>
        <xdr:cNvPr id="303" name="直線コネクタ 302"/>
        <xdr:cNvCxnSpPr/>
      </xdr:nvCxnSpPr>
      <xdr:spPr>
        <a:xfrm>
          <a:off x="15671800" y="5778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137177</xdr:rowOff>
    </xdr:from>
    <xdr:ext cx="762000" cy="259045"/>
    <xdr:sp macro="" textlink="">
      <xdr:nvSpPr>
        <xdr:cNvPr id="304" name="補助費等平均値テキスト"/>
        <xdr:cNvSpPr txBox="1"/>
      </xdr:nvSpPr>
      <xdr:spPr>
        <a:xfrm>
          <a:off x="16598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165100</xdr:rowOff>
    </xdr:from>
    <xdr:to>
      <xdr:col>24</xdr:col>
      <xdr:colOff>73025</xdr:colOff>
      <xdr:row>37</xdr:row>
      <xdr:rowOff>95250</xdr:rowOff>
    </xdr:to>
    <xdr:sp macro="" textlink="">
      <xdr:nvSpPr>
        <xdr:cNvPr id="305" name="フローチャート : 判断 304"/>
        <xdr:cNvSpPr/>
      </xdr:nvSpPr>
      <xdr:spPr>
        <a:xfrm>
          <a:off x="16459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95250</xdr:rowOff>
    </xdr:from>
    <xdr:to>
      <xdr:col>22</xdr:col>
      <xdr:colOff>555625</xdr:colOff>
      <xdr:row>33</xdr:row>
      <xdr:rowOff>120650</xdr:rowOff>
    </xdr:to>
    <xdr:cxnSp macro="">
      <xdr:nvCxnSpPr>
        <xdr:cNvPr id="306" name="直線コネクタ 305"/>
        <xdr:cNvCxnSpPr/>
      </xdr:nvCxnSpPr>
      <xdr:spPr>
        <a:xfrm>
          <a:off x="14782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114300</xdr:rowOff>
    </xdr:from>
    <xdr:to>
      <xdr:col>22</xdr:col>
      <xdr:colOff>606425</xdr:colOff>
      <xdr:row>37</xdr:row>
      <xdr:rowOff>44450</xdr:rowOff>
    </xdr:to>
    <xdr:sp macro="" textlink="">
      <xdr:nvSpPr>
        <xdr:cNvPr id="307" name="フローチャート : 判断 30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29227</xdr:rowOff>
    </xdr:from>
    <xdr:ext cx="736600" cy="259045"/>
    <xdr:sp macro="" textlink="">
      <xdr:nvSpPr>
        <xdr:cNvPr id="308" name="テキスト ボックス 30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57150</xdr:rowOff>
    </xdr:from>
    <xdr:to>
      <xdr:col>21</xdr:col>
      <xdr:colOff>352425</xdr:colOff>
      <xdr:row>33</xdr:row>
      <xdr:rowOff>95250</xdr:rowOff>
    </xdr:to>
    <xdr:cxnSp macro="">
      <xdr:nvCxnSpPr>
        <xdr:cNvPr id="309" name="直線コネクタ 308"/>
        <xdr:cNvCxnSpPr/>
      </xdr:nvCxnSpPr>
      <xdr:spPr>
        <a:xfrm>
          <a:off x="13893800" y="571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139700</xdr:rowOff>
    </xdr:from>
    <xdr:to>
      <xdr:col>21</xdr:col>
      <xdr:colOff>403225</xdr:colOff>
      <xdr:row>37</xdr:row>
      <xdr:rowOff>69850</xdr:rowOff>
    </xdr:to>
    <xdr:sp macro="" textlink="">
      <xdr:nvSpPr>
        <xdr:cNvPr id="310" name="フローチャート : 判断 309"/>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54627</xdr:rowOff>
    </xdr:from>
    <xdr:ext cx="762000" cy="259045"/>
    <xdr:sp macro="" textlink="">
      <xdr:nvSpPr>
        <xdr:cNvPr id="311" name="テキスト ボックス 310"/>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6350</xdr:rowOff>
    </xdr:from>
    <xdr:to>
      <xdr:col>20</xdr:col>
      <xdr:colOff>149225</xdr:colOff>
      <xdr:row>33</xdr:row>
      <xdr:rowOff>57150</xdr:rowOff>
    </xdr:to>
    <xdr:cxnSp macro="">
      <xdr:nvCxnSpPr>
        <xdr:cNvPr id="312" name="直線コネクタ 311"/>
        <xdr:cNvCxnSpPr/>
      </xdr:nvCxnSpPr>
      <xdr:spPr>
        <a:xfrm>
          <a:off x="13004800" y="566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31750</xdr:rowOff>
    </xdr:from>
    <xdr:to>
      <xdr:col>20</xdr:col>
      <xdr:colOff>200025</xdr:colOff>
      <xdr:row>37</xdr:row>
      <xdr:rowOff>133350</xdr:rowOff>
    </xdr:to>
    <xdr:sp macro="" textlink="">
      <xdr:nvSpPr>
        <xdr:cNvPr id="313" name="フローチャート :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6350</xdr:rowOff>
    </xdr:from>
    <xdr:to>
      <xdr:col>18</xdr:col>
      <xdr:colOff>682625</xdr:colOff>
      <xdr:row>37</xdr:row>
      <xdr:rowOff>107950</xdr:rowOff>
    </xdr:to>
    <xdr:sp macro="" textlink="">
      <xdr:nvSpPr>
        <xdr:cNvPr id="315" name="フローチャート : 判断 314"/>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92727</xdr:rowOff>
    </xdr:from>
    <xdr:ext cx="762000" cy="259045"/>
    <xdr:sp macro="" textlink="">
      <xdr:nvSpPr>
        <xdr:cNvPr id="316" name="テキスト ボックス 315"/>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158750</xdr:rowOff>
    </xdr:from>
    <xdr:to>
      <xdr:col>24</xdr:col>
      <xdr:colOff>73025</xdr:colOff>
      <xdr:row>34</xdr:row>
      <xdr:rowOff>88900</xdr:rowOff>
    </xdr:to>
    <xdr:sp macro="" textlink="">
      <xdr:nvSpPr>
        <xdr:cNvPr id="322" name="円/楕円 321"/>
        <xdr:cNvSpPr/>
      </xdr:nvSpPr>
      <xdr:spPr>
        <a:xfrm>
          <a:off x="16459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67327</xdr:rowOff>
    </xdr:from>
    <xdr:ext cx="762000" cy="259045"/>
    <xdr:sp macro="" textlink="">
      <xdr:nvSpPr>
        <xdr:cNvPr id="323" name="補助費等該当値テキスト"/>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69850</xdr:rowOff>
    </xdr:from>
    <xdr:to>
      <xdr:col>22</xdr:col>
      <xdr:colOff>606425</xdr:colOff>
      <xdr:row>34</xdr:row>
      <xdr:rowOff>0</xdr:rowOff>
    </xdr:to>
    <xdr:sp macro="" textlink="">
      <xdr:nvSpPr>
        <xdr:cNvPr id="324" name="円/楕円 323"/>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10177</xdr:rowOff>
    </xdr:from>
    <xdr:ext cx="736600" cy="259045"/>
    <xdr:sp macro="" textlink="">
      <xdr:nvSpPr>
        <xdr:cNvPr id="325" name="テキスト ボックス 324"/>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44450</xdr:rowOff>
    </xdr:from>
    <xdr:to>
      <xdr:col>21</xdr:col>
      <xdr:colOff>403225</xdr:colOff>
      <xdr:row>33</xdr:row>
      <xdr:rowOff>146050</xdr:rowOff>
    </xdr:to>
    <xdr:sp macro="" textlink="">
      <xdr:nvSpPr>
        <xdr:cNvPr id="326" name="円/楕円 325"/>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156227</xdr:rowOff>
    </xdr:from>
    <xdr:ext cx="762000" cy="259045"/>
    <xdr:sp macro="" textlink="">
      <xdr:nvSpPr>
        <xdr:cNvPr id="327" name="テキスト ボックス 326"/>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6350</xdr:rowOff>
    </xdr:from>
    <xdr:to>
      <xdr:col>20</xdr:col>
      <xdr:colOff>200025</xdr:colOff>
      <xdr:row>33</xdr:row>
      <xdr:rowOff>107950</xdr:rowOff>
    </xdr:to>
    <xdr:sp macro="" textlink="">
      <xdr:nvSpPr>
        <xdr:cNvPr id="328" name="円/楕円 327"/>
        <xdr:cNvSpPr/>
      </xdr:nvSpPr>
      <xdr:spPr>
        <a:xfrm>
          <a:off x="13843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118127</xdr:rowOff>
    </xdr:from>
    <xdr:ext cx="762000" cy="259045"/>
    <xdr:sp macro="" textlink="">
      <xdr:nvSpPr>
        <xdr:cNvPr id="329" name="テキスト ボックス 328"/>
        <xdr:cNvSpPr txBox="1"/>
      </xdr:nvSpPr>
      <xdr:spPr>
        <a:xfrm>
          <a:off x="13512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127000</xdr:rowOff>
    </xdr:from>
    <xdr:to>
      <xdr:col>18</xdr:col>
      <xdr:colOff>682625</xdr:colOff>
      <xdr:row>33</xdr:row>
      <xdr:rowOff>57150</xdr:rowOff>
    </xdr:to>
    <xdr:sp macro="" textlink="">
      <xdr:nvSpPr>
        <xdr:cNvPr id="330" name="円/楕円 329"/>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67327</xdr:rowOff>
    </xdr:from>
    <xdr:ext cx="762000" cy="259045"/>
    <xdr:sp macro="" textlink="">
      <xdr:nvSpPr>
        <xdr:cNvPr id="331" name="テキスト ボックス 330"/>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年度以降、過去に行った県債の繰上償還の効果により分子が</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減少し、比率が大きく改善したことにより、類似団体平均を下回っています。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今後も、県債の新規発行の抑制、県債残高の圧縮に努めます。</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5" name="テキスト ボックス 344"/>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7" name="テキスト ボックス 346"/>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9" name="テキスト ボックス 348"/>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1" name="テキスト ボックス 350"/>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77</xdr:row>
      <xdr:rowOff>24130</xdr:rowOff>
    </xdr:to>
    <xdr:cxnSp macro="">
      <xdr:nvCxnSpPr>
        <xdr:cNvPr id="355" name="直線コネクタ 354"/>
        <xdr:cNvCxnSpPr/>
      </xdr:nvCxnSpPr>
      <xdr:spPr>
        <a:xfrm flipV="1">
          <a:off x="4826000" y="1251712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167657</xdr:rowOff>
    </xdr:from>
    <xdr:ext cx="762000" cy="259045"/>
    <xdr:sp macro="" textlink="">
      <xdr:nvSpPr>
        <xdr:cNvPr id="356" name="公債費最小値テキスト"/>
        <xdr:cNvSpPr txBox="1"/>
      </xdr:nvSpPr>
      <xdr:spPr>
        <a:xfrm>
          <a:off x="4914900" y="131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77</xdr:row>
      <xdr:rowOff>24130</xdr:rowOff>
    </xdr:from>
    <xdr:to>
      <xdr:col>7</xdr:col>
      <xdr:colOff>104775</xdr:colOff>
      <xdr:row>77</xdr:row>
      <xdr:rowOff>24130</xdr:rowOff>
    </xdr:to>
    <xdr:cxnSp macro="">
      <xdr:nvCxnSpPr>
        <xdr:cNvPr id="357" name="直線コネクタ 356"/>
        <xdr:cNvCxnSpPr/>
      </xdr:nvCxnSpPr>
      <xdr:spPr>
        <a:xfrm>
          <a:off x="4737100" y="1322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1270</xdr:rowOff>
    </xdr:from>
    <xdr:to>
      <xdr:col>7</xdr:col>
      <xdr:colOff>15875</xdr:colOff>
      <xdr:row>73</xdr:row>
      <xdr:rowOff>161290</xdr:rowOff>
    </xdr:to>
    <xdr:cxnSp macro="">
      <xdr:nvCxnSpPr>
        <xdr:cNvPr id="360" name="直線コネクタ 359"/>
        <xdr:cNvCxnSpPr/>
      </xdr:nvCxnSpPr>
      <xdr:spPr>
        <a:xfrm flipV="1">
          <a:off x="3987800" y="12517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128287</xdr:rowOff>
    </xdr:from>
    <xdr:ext cx="762000" cy="259045"/>
    <xdr:sp macro="" textlink="">
      <xdr:nvSpPr>
        <xdr:cNvPr id="361" name="公債費平均値テキスト"/>
        <xdr:cNvSpPr txBox="1"/>
      </xdr:nvSpPr>
      <xdr:spPr>
        <a:xfrm>
          <a:off x="4914900" y="12644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6</xdr:col>
      <xdr:colOff>650875</xdr:colOff>
      <xdr:row>73</xdr:row>
      <xdr:rowOff>156210</xdr:rowOff>
    </xdr:from>
    <xdr:to>
      <xdr:col>7</xdr:col>
      <xdr:colOff>66675</xdr:colOff>
      <xdr:row>74</xdr:row>
      <xdr:rowOff>86360</xdr:rowOff>
    </xdr:to>
    <xdr:sp macro="" textlink="">
      <xdr:nvSpPr>
        <xdr:cNvPr id="362" name="フローチャート : 判断 361"/>
        <xdr:cNvSpPr/>
      </xdr:nvSpPr>
      <xdr:spPr>
        <a:xfrm>
          <a:off x="47752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161290</xdr:rowOff>
    </xdr:from>
    <xdr:to>
      <xdr:col>5</xdr:col>
      <xdr:colOff>549275</xdr:colOff>
      <xdr:row>80</xdr:row>
      <xdr:rowOff>58420</xdr:rowOff>
    </xdr:to>
    <xdr:cxnSp macro="">
      <xdr:nvCxnSpPr>
        <xdr:cNvPr id="363" name="直線コネクタ 362"/>
        <xdr:cNvCxnSpPr/>
      </xdr:nvCxnSpPr>
      <xdr:spPr>
        <a:xfrm flipV="1">
          <a:off x="3098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19050</xdr:rowOff>
    </xdr:from>
    <xdr:to>
      <xdr:col>5</xdr:col>
      <xdr:colOff>600075</xdr:colOff>
      <xdr:row>75</xdr:row>
      <xdr:rowOff>120650</xdr:rowOff>
    </xdr:to>
    <xdr:sp macro="" textlink="">
      <xdr:nvSpPr>
        <xdr:cNvPr id="364" name="フローチャート : 判断 363"/>
        <xdr:cNvSpPr/>
      </xdr:nvSpPr>
      <xdr:spPr>
        <a:xfrm>
          <a:off x="3937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65" name="テキスト ボックス 364"/>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81</xdr:row>
      <xdr:rowOff>46989</xdr:rowOff>
    </xdr:to>
    <xdr:cxnSp macro="">
      <xdr:nvCxnSpPr>
        <xdr:cNvPr id="366" name="直線コネクタ 365"/>
        <xdr:cNvCxnSpPr/>
      </xdr:nvCxnSpPr>
      <xdr:spPr>
        <a:xfrm flipV="1">
          <a:off x="2209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53340</xdr:rowOff>
    </xdr:from>
    <xdr:to>
      <xdr:col>4</xdr:col>
      <xdr:colOff>396875</xdr:colOff>
      <xdr:row>74</xdr:row>
      <xdr:rowOff>154940</xdr:rowOff>
    </xdr:to>
    <xdr:sp macro="" textlink="">
      <xdr:nvSpPr>
        <xdr:cNvPr id="367" name="フローチャート : 判断 366"/>
        <xdr:cNvSpPr/>
      </xdr:nvSpPr>
      <xdr:spPr>
        <a:xfrm>
          <a:off x="3048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68" name="テキスト ボックス 367"/>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81</xdr:row>
      <xdr:rowOff>46989</xdr:rowOff>
    </xdr:to>
    <xdr:cxnSp macro="">
      <xdr:nvCxnSpPr>
        <xdr:cNvPr id="369" name="直線コネクタ 368"/>
        <xdr:cNvCxnSpPr/>
      </xdr:nvCxnSpPr>
      <xdr:spPr>
        <a:xfrm>
          <a:off x="1320800" y="136601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19050</xdr:rowOff>
    </xdr:from>
    <xdr:to>
      <xdr:col>3</xdr:col>
      <xdr:colOff>193675</xdr:colOff>
      <xdr:row>75</xdr:row>
      <xdr:rowOff>120650</xdr:rowOff>
    </xdr:to>
    <xdr:sp macro="" textlink="">
      <xdr:nvSpPr>
        <xdr:cNvPr id="370" name="フローチャート : 判断 369"/>
        <xdr:cNvSpPr/>
      </xdr:nvSpPr>
      <xdr:spPr>
        <a:xfrm>
          <a:off x="2159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71" name="テキスト ボックス 370"/>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72" name="フローチャート : 判断 371"/>
        <xdr:cNvSpPr/>
      </xdr:nvSpPr>
      <xdr:spPr>
        <a:xfrm>
          <a:off x="1270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73" name="テキスト ボックス 372"/>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72</xdr:row>
      <xdr:rowOff>121920</xdr:rowOff>
    </xdr:from>
    <xdr:to>
      <xdr:col>7</xdr:col>
      <xdr:colOff>66675</xdr:colOff>
      <xdr:row>73</xdr:row>
      <xdr:rowOff>52070</xdr:rowOff>
    </xdr:to>
    <xdr:sp macro="" textlink="">
      <xdr:nvSpPr>
        <xdr:cNvPr id="379" name="円/楕円 378"/>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30497</xdr:rowOff>
    </xdr:from>
    <xdr:ext cx="762000" cy="259045"/>
    <xdr:sp macro="" textlink="">
      <xdr:nvSpPr>
        <xdr:cNvPr id="380"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110490</xdr:rowOff>
    </xdr:from>
    <xdr:to>
      <xdr:col>5</xdr:col>
      <xdr:colOff>600075</xdr:colOff>
      <xdr:row>74</xdr:row>
      <xdr:rowOff>40640</xdr:rowOff>
    </xdr:to>
    <xdr:sp macro="" textlink="">
      <xdr:nvSpPr>
        <xdr:cNvPr id="381" name="円/楕円 380"/>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50817</xdr:rowOff>
    </xdr:from>
    <xdr:ext cx="736600" cy="259045"/>
    <xdr:sp macro="" textlink="">
      <xdr:nvSpPr>
        <xdr:cNvPr id="382" name="テキスト ボックス 381"/>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83" name="円/楕円 382"/>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84" name="テキスト ボックス 383"/>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167639</xdr:rowOff>
    </xdr:from>
    <xdr:to>
      <xdr:col>3</xdr:col>
      <xdr:colOff>193675</xdr:colOff>
      <xdr:row>81</xdr:row>
      <xdr:rowOff>97789</xdr:rowOff>
    </xdr:to>
    <xdr:sp macro="" textlink="">
      <xdr:nvSpPr>
        <xdr:cNvPr id="385" name="円/楕円 384"/>
        <xdr:cNvSpPr/>
      </xdr:nvSpPr>
      <xdr:spPr>
        <a:xfrm>
          <a:off x="2159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82566</xdr:rowOff>
    </xdr:from>
    <xdr:ext cx="762000" cy="259045"/>
    <xdr:sp macro="" textlink="">
      <xdr:nvSpPr>
        <xdr:cNvPr id="386" name="テキスト ボックス 385"/>
        <xdr:cNvSpPr txBox="1"/>
      </xdr:nvSpPr>
      <xdr:spPr>
        <a:xfrm>
          <a:off x="1828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87" name="円/楕円 38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88" name="テキスト ボックス 38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公債費を除いた経常収支比率は類似団体を下回っており、近年は概ね同水準で推移しています。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内訳としては、扶助費及び補助費が社会保障費の増などにより増加傾向にありますが、定員削減の効果などにより人件費を抑制していることが主な要因です。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今後も、「財政運営指針」に基づき、事務事業の見直しの徹底、アウトソーシングの推進による行政の効率化・合理化の徹底などの取組を進めることとしています。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97065</xdr:rowOff>
    </xdr:from>
    <xdr:to>
      <xdr:col>24</xdr:col>
      <xdr:colOff>22225</xdr:colOff>
      <xdr:row>80</xdr:row>
      <xdr:rowOff>165100</xdr:rowOff>
    </xdr:to>
    <xdr:cxnSp macro="">
      <xdr:nvCxnSpPr>
        <xdr:cNvPr id="416" name="直線コネクタ 415"/>
        <xdr:cNvCxnSpPr/>
      </xdr:nvCxnSpPr>
      <xdr:spPr>
        <a:xfrm flipV="1">
          <a:off x="16510000" y="12955815"/>
          <a:ext cx="0" cy="9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80</xdr:row>
      <xdr:rowOff>165100</xdr:rowOff>
    </xdr:from>
    <xdr:to>
      <xdr:col>24</xdr:col>
      <xdr:colOff>111125</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11992</xdr:rowOff>
    </xdr:from>
    <xdr:ext cx="762000" cy="259045"/>
    <xdr:sp macro="" textlink="">
      <xdr:nvSpPr>
        <xdr:cNvPr id="419" name="公債費以外最大値テキスト"/>
        <xdr:cNvSpPr txBox="1"/>
      </xdr:nvSpPr>
      <xdr:spPr>
        <a:xfrm>
          <a:off x="16598900" y="126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23</xdr:col>
      <xdr:colOff>619125</xdr:colOff>
      <xdr:row>75</xdr:row>
      <xdr:rowOff>97065</xdr:rowOff>
    </xdr:from>
    <xdr:to>
      <xdr:col>24</xdr:col>
      <xdr:colOff>111125</xdr:colOff>
      <xdr:row>75</xdr:row>
      <xdr:rowOff>97065</xdr:rowOff>
    </xdr:to>
    <xdr:cxnSp macro="">
      <xdr:nvCxnSpPr>
        <xdr:cNvPr id="420" name="直線コネクタ 419"/>
        <xdr:cNvCxnSpPr/>
      </xdr:nvCxnSpPr>
      <xdr:spPr>
        <a:xfrm>
          <a:off x="16421100" y="1295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29028</xdr:rowOff>
    </xdr:from>
    <xdr:to>
      <xdr:col>24</xdr:col>
      <xdr:colOff>22225</xdr:colOff>
      <xdr:row>75</xdr:row>
      <xdr:rowOff>97065</xdr:rowOff>
    </xdr:to>
    <xdr:cxnSp macro="">
      <xdr:nvCxnSpPr>
        <xdr:cNvPr id="421" name="直線コネクタ 420"/>
        <xdr:cNvCxnSpPr/>
      </xdr:nvCxnSpPr>
      <xdr:spPr>
        <a:xfrm>
          <a:off x="15671800" y="127163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78213</xdr:rowOff>
    </xdr:from>
    <xdr:ext cx="762000" cy="259045"/>
    <xdr:sp macro="" textlink="">
      <xdr:nvSpPr>
        <xdr:cNvPr id="422" name="公債費以外平均値テキスト"/>
        <xdr:cNvSpPr txBox="1"/>
      </xdr:nvSpPr>
      <xdr:spPr>
        <a:xfrm>
          <a:off x="16598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106136</xdr:rowOff>
    </xdr:from>
    <xdr:to>
      <xdr:col>24</xdr:col>
      <xdr:colOff>73025</xdr:colOff>
      <xdr:row>78</xdr:row>
      <xdr:rowOff>36286</xdr:rowOff>
    </xdr:to>
    <xdr:sp macro="" textlink="">
      <xdr:nvSpPr>
        <xdr:cNvPr id="423" name="フローチャート : 判断 422"/>
        <xdr:cNvSpPr/>
      </xdr:nvSpPr>
      <xdr:spPr>
        <a:xfrm>
          <a:off x="16459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18143</xdr:rowOff>
    </xdr:from>
    <xdr:to>
      <xdr:col>22</xdr:col>
      <xdr:colOff>555625</xdr:colOff>
      <xdr:row>74</xdr:row>
      <xdr:rowOff>29028</xdr:rowOff>
    </xdr:to>
    <xdr:cxnSp macro="">
      <xdr:nvCxnSpPr>
        <xdr:cNvPr id="424" name="直線コネクタ 423"/>
        <xdr:cNvCxnSpPr/>
      </xdr:nvCxnSpPr>
      <xdr:spPr>
        <a:xfrm>
          <a:off x="14782800" y="12705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5" name="フローチャート : 判断 424"/>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6" name="テキスト ボックス 425"/>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37193</xdr:rowOff>
    </xdr:from>
    <xdr:to>
      <xdr:col>21</xdr:col>
      <xdr:colOff>352425</xdr:colOff>
      <xdr:row>74</xdr:row>
      <xdr:rowOff>18143</xdr:rowOff>
    </xdr:to>
    <xdr:cxnSp macro="">
      <xdr:nvCxnSpPr>
        <xdr:cNvPr id="427" name="直線コネクタ 426"/>
        <xdr:cNvCxnSpPr/>
      </xdr:nvCxnSpPr>
      <xdr:spPr>
        <a:xfrm>
          <a:off x="13893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95250</xdr:rowOff>
    </xdr:from>
    <xdr:to>
      <xdr:col>21</xdr:col>
      <xdr:colOff>403225</xdr:colOff>
      <xdr:row>78</xdr:row>
      <xdr:rowOff>25400</xdr:rowOff>
    </xdr:to>
    <xdr:sp macro="" textlink="">
      <xdr:nvSpPr>
        <xdr:cNvPr id="428" name="フローチャート : 判断 427"/>
        <xdr:cNvSpPr/>
      </xdr:nvSpPr>
      <xdr:spPr>
        <a:xfrm>
          <a:off x="14732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10177</xdr:rowOff>
    </xdr:from>
    <xdr:ext cx="762000" cy="259045"/>
    <xdr:sp macro="" textlink="">
      <xdr:nvSpPr>
        <xdr:cNvPr id="429" name="テキスト ボックス 428"/>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37193</xdr:rowOff>
    </xdr:from>
    <xdr:to>
      <xdr:col>20</xdr:col>
      <xdr:colOff>149225</xdr:colOff>
      <xdr:row>73</xdr:row>
      <xdr:rowOff>167822</xdr:rowOff>
    </xdr:to>
    <xdr:cxnSp macro="">
      <xdr:nvCxnSpPr>
        <xdr:cNvPr id="430" name="直線コネクタ 429"/>
        <xdr:cNvCxnSpPr/>
      </xdr:nvCxnSpPr>
      <xdr:spPr>
        <a:xfrm flipV="1">
          <a:off x="13004800" y="12553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84364</xdr:rowOff>
    </xdr:from>
    <xdr:to>
      <xdr:col>20</xdr:col>
      <xdr:colOff>200025</xdr:colOff>
      <xdr:row>78</xdr:row>
      <xdr:rowOff>14514</xdr:rowOff>
    </xdr:to>
    <xdr:sp macro="" textlink="">
      <xdr:nvSpPr>
        <xdr:cNvPr id="431" name="フローチャート : 判断 430"/>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170741</xdr:rowOff>
    </xdr:from>
    <xdr:ext cx="762000" cy="259045"/>
    <xdr:sp macro="" textlink="">
      <xdr:nvSpPr>
        <xdr:cNvPr id="432" name="テキスト ボックス 431"/>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21771</xdr:rowOff>
    </xdr:from>
    <xdr:to>
      <xdr:col>18</xdr:col>
      <xdr:colOff>682625</xdr:colOff>
      <xdr:row>78</xdr:row>
      <xdr:rowOff>123371</xdr:rowOff>
    </xdr:to>
    <xdr:sp macro="" textlink="">
      <xdr:nvSpPr>
        <xdr:cNvPr id="433" name="フローチャート : 判断 432"/>
        <xdr:cNvSpPr/>
      </xdr:nvSpPr>
      <xdr:spPr>
        <a:xfrm>
          <a:off x="12954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108148</xdr:rowOff>
    </xdr:from>
    <xdr:ext cx="762000" cy="259045"/>
    <xdr:sp macro="" textlink="">
      <xdr:nvSpPr>
        <xdr:cNvPr id="434" name="テキスト ボックス 433"/>
        <xdr:cNvSpPr txBox="1"/>
      </xdr:nvSpPr>
      <xdr:spPr>
        <a:xfrm>
          <a:off x="12623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40" name="円/楕円 439"/>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126292</xdr:rowOff>
    </xdr:from>
    <xdr:ext cx="762000" cy="259045"/>
    <xdr:sp macro="" textlink="">
      <xdr:nvSpPr>
        <xdr:cNvPr id="441" name="公債費以外該当値テキスト"/>
        <xdr:cNvSpPr txBox="1"/>
      </xdr:nvSpPr>
      <xdr:spPr>
        <a:xfrm>
          <a:off x="16598900" y="1281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149678</xdr:rowOff>
    </xdr:from>
    <xdr:to>
      <xdr:col>22</xdr:col>
      <xdr:colOff>606425</xdr:colOff>
      <xdr:row>74</xdr:row>
      <xdr:rowOff>79828</xdr:rowOff>
    </xdr:to>
    <xdr:sp macro="" textlink="">
      <xdr:nvSpPr>
        <xdr:cNvPr id="442" name="円/楕円 441"/>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90005</xdr:rowOff>
    </xdr:from>
    <xdr:ext cx="736600" cy="259045"/>
    <xdr:sp macro="" textlink="">
      <xdr:nvSpPr>
        <xdr:cNvPr id="443" name="テキスト ボックス 442"/>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138793</xdr:rowOff>
    </xdr:from>
    <xdr:to>
      <xdr:col>21</xdr:col>
      <xdr:colOff>403225</xdr:colOff>
      <xdr:row>74</xdr:row>
      <xdr:rowOff>68943</xdr:rowOff>
    </xdr:to>
    <xdr:sp macro="" textlink="">
      <xdr:nvSpPr>
        <xdr:cNvPr id="444" name="円/楕円 443"/>
        <xdr:cNvSpPr/>
      </xdr:nvSpPr>
      <xdr:spPr>
        <a:xfrm>
          <a:off x="14732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79120</xdr:rowOff>
    </xdr:from>
    <xdr:ext cx="762000" cy="259045"/>
    <xdr:sp macro="" textlink="">
      <xdr:nvSpPr>
        <xdr:cNvPr id="445" name="テキスト ボックス 444"/>
        <xdr:cNvSpPr txBox="1"/>
      </xdr:nvSpPr>
      <xdr:spPr>
        <a:xfrm>
          <a:off x="14401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157843</xdr:rowOff>
    </xdr:from>
    <xdr:to>
      <xdr:col>20</xdr:col>
      <xdr:colOff>200025</xdr:colOff>
      <xdr:row>73</xdr:row>
      <xdr:rowOff>87993</xdr:rowOff>
    </xdr:to>
    <xdr:sp macro="" textlink="">
      <xdr:nvSpPr>
        <xdr:cNvPr id="446" name="円/楕円 445"/>
        <xdr:cNvSpPr/>
      </xdr:nvSpPr>
      <xdr:spPr>
        <a:xfrm>
          <a:off x="13843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98170</xdr:rowOff>
    </xdr:from>
    <xdr:ext cx="762000" cy="259045"/>
    <xdr:sp macro="" textlink="">
      <xdr:nvSpPr>
        <xdr:cNvPr id="447" name="テキスト ボックス 446"/>
        <xdr:cNvSpPr txBox="1"/>
      </xdr:nvSpPr>
      <xdr:spPr>
        <a:xfrm>
          <a:off x="13512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117022</xdr:rowOff>
    </xdr:from>
    <xdr:to>
      <xdr:col>18</xdr:col>
      <xdr:colOff>682625</xdr:colOff>
      <xdr:row>74</xdr:row>
      <xdr:rowOff>47172</xdr:rowOff>
    </xdr:to>
    <xdr:sp macro="" textlink="">
      <xdr:nvSpPr>
        <xdr:cNvPr id="448" name="円/楕円 447"/>
        <xdr:cNvSpPr/>
      </xdr:nvSpPr>
      <xdr:spPr>
        <a:xfrm>
          <a:off x="12954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57349</xdr:rowOff>
    </xdr:from>
    <xdr:ext cx="762000" cy="259045"/>
    <xdr:sp macro="" textlink="">
      <xdr:nvSpPr>
        <xdr:cNvPr id="449" name="テキスト ボックス 448"/>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108064</xdr:rowOff>
    </xdr:from>
    <xdr:to>
      <xdr:col>4</xdr:col>
      <xdr:colOff>1117600</xdr:colOff>
      <xdr:row>14</xdr:row>
      <xdr:rowOff>48895</xdr:rowOff>
    </xdr:to>
    <xdr:cxnSp macro="">
      <xdr:nvCxnSpPr>
        <xdr:cNvPr id="45" name="直線コネクタ 44"/>
        <xdr:cNvCxnSpPr/>
      </xdr:nvCxnSpPr>
      <xdr:spPr bwMode="auto">
        <a:xfrm flipV="1">
          <a:off x="5651500" y="2041639"/>
          <a:ext cx="0" cy="455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14</xdr:row>
      <xdr:rowOff>20972</xdr:rowOff>
    </xdr:from>
    <xdr:ext cx="762000" cy="259045"/>
    <xdr:sp macro="" textlink="">
      <xdr:nvSpPr>
        <xdr:cNvPr id="46" name="人口1人当たり決算額の推移最小値テキスト130"/>
        <xdr:cNvSpPr txBox="1"/>
      </xdr:nvSpPr>
      <xdr:spPr>
        <a:xfrm>
          <a:off x="5740400" y="24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147,800</a:t>
          </a:r>
          <a:endParaRPr kumimoji="1" lang="ja-JP" altLang="en-US" sz="1000" b="1">
            <a:latin typeface="ＭＳ Ｐゴシック"/>
          </a:endParaRPr>
        </a:p>
      </xdr:txBody>
    </xdr:sp>
    <xdr:clientData/>
  </xdr:oneCellAnchor>
  <xdr:twoCellAnchor>
    <xdr:from>
      <xdr:col>4</xdr:col>
      <xdr:colOff>1028700</xdr:colOff>
      <xdr:row>14</xdr:row>
      <xdr:rowOff>48895</xdr:rowOff>
    </xdr:from>
    <xdr:to>
      <xdr:col>5</xdr:col>
      <xdr:colOff>73025</xdr:colOff>
      <xdr:row>14</xdr:row>
      <xdr:rowOff>48895</xdr:rowOff>
    </xdr:to>
    <xdr:cxnSp macro="">
      <xdr:nvCxnSpPr>
        <xdr:cNvPr id="47" name="直線コネクタ 46"/>
        <xdr:cNvCxnSpPr/>
      </xdr:nvCxnSpPr>
      <xdr:spPr bwMode="auto">
        <a:xfrm>
          <a:off x="5562600" y="2496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22991</xdr:rowOff>
    </xdr:from>
    <xdr:ext cx="762000" cy="259045"/>
    <xdr:sp macro="" textlink="">
      <xdr:nvSpPr>
        <xdr:cNvPr id="48" name="人口1人当たり決算額の推移最大値テキスト130"/>
        <xdr:cNvSpPr txBox="1"/>
      </xdr:nvSpPr>
      <xdr:spPr>
        <a:xfrm>
          <a:off x="5740400" y="17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159,747</a:t>
          </a:r>
          <a:endParaRPr kumimoji="1" lang="ja-JP" altLang="en-US" sz="1000" b="1">
            <a:latin typeface="ＭＳ Ｐゴシック"/>
          </a:endParaRPr>
        </a:p>
      </xdr:txBody>
    </xdr:sp>
    <xdr:clientData/>
  </xdr:oneCellAnchor>
  <xdr:twoCellAnchor>
    <xdr:from>
      <xdr:col>4</xdr:col>
      <xdr:colOff>1028700</xdr:colOff>
      <xdr:row>11</xdr:row>
      <xdr:rowOff>108064</xdr:rowOff>
    </xdr:from>
    <xdr:to>
      <xdr:col>5</xdr:col>
      <xdr:colOff>73025</xdr:colOff>
      <xdr:row>11</xdr:row>
      <xdr:rowOff>108064</xdr:rowOff>
    </xdr:to>
    <xdr:cxnSp macro="">
      <xdr:nvCxnSpPr>
        <xdr:cNvPr id="49" name="直線コネクタ 48"/>
        <xdr:cNvCxnSpPr/>
      </xdr:nvCxnSpPr>
      <xdr:spPr bwMode="auto">
        <a:xfrm>
          <a:off x="5562600" y="20416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108064</xdr:rowOff>
    </xdr:from>
    <xdr:to>
      <xdr:col>4</xdr:col>
      <xdr:colOff>1117600</xdr:colOff>
      <xdr:row>11</xdr:row>
      <xdr:rowOff>117208</xdr:rowOff>
    </xdr:to>
    <xdr:cxnSp macro="">
      <xdr:nvCxnSpPr>
        <xdr:cNvPr id="50" name="直線コネクタ 49"/>
        <xdr:cNvCxnSpPr/>
      </xdr:nvCxnSpPr>
      <xdr:spPr bwMode="auto">
        <a:xfrm flipV="1">
          <a:off x="5003800" y="2041639"/>
          <a:ext cx="6477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12</xdr:row>
      <xdr:rowOff>148404</xdr:rowOff>
    </xdr:from>
    <xdr:ext cx="762000" cy="259045"/>
    <xdr:sp macro="" textlink="">
      <xdr:nvSpPr>
        <xdr:cNvPr id="51" name="人口1人当たり決算額の推移平均値テキスト130"/>
        <xdr:cNvSpPr txBox="1"/>
      </xdr:nvSpPr>
      <xdr:spPr>
        <a:xfrm>
          <a:off x="5740400" y="2253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152,122</a:t>
          </a:r>
          <a:endParaRPr kumimoji="1" lang="ja-JP" altLang="en-US" sz="1000" b="1">
            <a:solidFill>
              <a:srgbClr val="000080"/>
            </a:solidFill>
            <a:latin typeface="ＭＳ Ｐゴシック"/>
          </a:endParaRPr>
        </a:p>
      </xdr:txBody>
    </xdr:sp>
    <xdr:clientData/>
  </xdr:oneCellAnchor>
  <xdr:twoCellAnchor>
    <xdr:from>
      <xdr:col>4</xdr:col>
      <xdr:colOff>1066800</xdr:colOff>
      <xdr:row>13</xdr:row>
      <xdr:rowOff>4877</xdr:rowOff>
    </xdr:from>
    <xdr:to>
      <xdr:col>5</xdr:col>
      <xdr:colOff>34925</xdr:colOff>
      <xdr:row>13</xdr:row>
      <xdr:rowOff>106477</xdr:rowOff>
    </xdr:to>
    <xdr:sp macro="" textlink="">
      <xdr:nvSpPr>
        <xdr:cNvPr id="52" name="フローチャート : 判断 51"/>
        <xdr:cNvSpPr/>
      </xdr:nvSpPr>
      <xdr:spPr bwMode="auto">
        <a:xfrm>
          <a:off x="56007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117208</xdr:rowOff>
    </xdr:from>
    <xdr:to>
      <xdr:col>4</xdr:col>
      <xdr:colOff>469900</xdr:colOff>
      <xdr:row>11</xdr:row>
      <xdr:rowOff>136525</xdr:rowOff>
    </xdr:to>
    <xdr:cxnSp macro="">
      <xdr:nvCxnSpPr>
        <xdr:cNvPr id="53" name="直線コネクタ 52"/>
        <xdr:cNvCxnSpPr/>
      </xdr:nvCxnSpPr>
      <xdr:spPr bwMode="auto">
        <a:xfrm flipV="1">
          <a:off x="4305300" y="2050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20079</xdr:rowOff>
    </xdr:from>
    <xdr:to>
      <xdr:col>4</xdr:col>
      <xdr:colOff>520700</xdr:colOff>
      <xdr:row>15</xdr:row>
      <xdr:rowOff>121679</xdr:rowOff>
    </xdr:to>
    <xdr:sp macro="" textlink="">
      <xdr:nvSpPr>
        <xdr:cNvPr id="54" name="フローチャート : 判断 53"/>
        <xdr:cNvSpPr/>
      </xdr:nvSpPr>
      <xdr:spPr bwMode="auto">
        <a:xfrm>
          <a:off x="49530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106456</xdr:rowOff>
    </xdr:from>
    <xdr:ext cx="736600" cy="259045"/>
    <xdr:sp macro="" textlink="">
      <xdr:nvSpPr>
        <xdr:cNvPr id="55" name="テキスト ボックス 54"/>
        <xdr:cNvSpPr txBox="1"/>
      </xdr:nvSpPr>
      <xdr:spPr>
        <a:xfrm>
          <a:off x="4622800" y="272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136525</xdr:rowOff>
    </xdr:from>
    <xdr:to>
      <xdr:col>3</xdr:col>
      <xdr:colOff>904875</xdr:colOff>
      <xdr:row>12</xdr:row>
      <xdr:rowOff>158890</xdr:rowOff>
    </xdr:to>
    <xdr:cxnSp macro="">
      <xdr:nvCxnSpPr>
        <xdr:cNvPr id="56" name="直線コネクタ 55"/>
        <xdr:cNvCxnSpPr/>
      </xdr:nvCxnSpPr>
      <xdr:spPr bwMode="auto">
        <a:xfrm flipV="1">
          <a:off x="36068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73228</xdr:rowOff>
    </xdr:from>
    <xdr:to>
      <xdr:col>3</xdr:col>
      <xdr:colOff>955675</xdr:colOff>
      <xdr:row>17</xdr:row>
      <xdr:rowOff>3378</xdr:rowOff>
    </xdr:to>
    <xdr:sp macro="" textlink="">
      <xdr:nvSpPr>
        <xdr:cNvPr id="57" name="フローチャート : 判断 56"/>
        <xdr:cNvSpPr/>
      </xdr:nvSpPr>
      <xdr:spPr bwMode="auto">
        <a:xfrm>
          <a:off x="42545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159605</xdr:rowOff>
    </xdr:from>
    <xdr:ext cx="762000" cy="259045"/>
    <xdr:sp macro="" textlink="">
      <xdr:nvSpPr>
        <xdr:cNvPr id="58" name="テキスト ボックス 57"/>
        <xdr:cNvSpPr txBox="1"/>
      </xdr:nvSpPr>
      <xdr:spPr>
        <a:xfrm>
          <a:off x="39243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141249</xdr:rowOff>
    </xdr:from>
    <xdr:to>
      <xdr:col>3</xdr:col>
      <xdr:colOff>206375</xdr:colOff>
      <xdr:row>12</xdr:row>
      <xdr:rowOff>158890</xdr:rowOff>
    </xdr:to>
    <xdr:cxnSp macro="">
      <xdr:nvCxnSpPr>
        <xdr:cNvPr id="59" name="直線コネクタ 58"/>
        <xdr:cNvCxnSpPr/>
      </xdr:nvCxnSpPr>
      <xdr:spPr bwMode="auto">
        <a:xfrm>
          <a:off x="29083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104927</xdr:rowOff>
    </xdr:from>
    <xdr:to>
      <xdr:col>3</xdr:col>
      <xdr:colOff>257175</xdr:colOff>
      <xdr:row>19</xdr:row>
      <xdr:rowOff>35077</xdr:rowOff>
    </xdr:to>
    <xdr:sp macro="" textlink="">
      <xdr:nvSpPr>
        <xdr:cNvPr id="60" name="フローチャート : 判断 59"/>
        <xdr:cNvSpPr/>
      </xdr:nvSpPr>
      <xdr:spPr bwMode="auto">
        <a:xfrm>
          <a:off x="3556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19854</xdr:rowOff>
    </xdr:from>
    <xdr:ext cx="762000" cy="259045"/>
    <xdr:sp macro="" textlink="">
      <xdr:nvSpPr>
        <xdr:cNvPr id="61" name="テキスト ボックス 60"/>
        <xdr:cNvSpPr txBox="1"/>
      </xdr:nvSpPr>
      <xdr:spPr>
        <a:xfrm>
          <a:off x="32258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103403</xdr:rowOff>
    </xdr:from>
    <xdr:to>
      <xdr:col>2</xdr:col>
      <xdr:colOff>692150</xdr:colOff>
      <xdr:row>18</xdr:row>
      <xdr:rowOff>33553</xdr:rowOff>
    </xdr:to>
    <xdr:sp macro="" textlink="">
      <xdr:nvSpPr>
        <xdr:cNvPr id="62" name="フローチャート : 判断 61"/>
        <xdr:cNvSpPr/>
      </xdr:nvSpPr>
      <xdr:spPr bwMode="auto">
        <a:xfrm>
          <a:off x="2857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18330</xdr:rowOff>
    </xdr:from>
    <xdr:ext cx="762000" cy="259045"/>
    <xdr:sp macro="" textlink="">
      <xdr:nvSpPr>
        <xdr:cNvPr id="63" name="テキスト ボックス 62"/>
        <xdr:cNvSpPr txBox="1"/>
      </xdr:nvSpPr>
      <xdr:spPr>
        <a:xfrm>
          <a:off x="2527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57264</xdr:rowOff>
    </xdr:from>
    <xdr:to>
      <xdr:col>5</xdr:col>
      <xdr:colOff>34925</xdr:colOff>
      <xdr:row>11</xdr:row>
      <xdr:rowOff>158864</xdr:rowOff>
    </xdr:to>
    <xdr:sp macro="" textlink="">
      <xdr:nvSpPr>
        <xdr:cNvPr id="69" name="円/楕円 68"/>
        <xdr:cNvSpPr/>
      </xdr:nvSpPr>
      <xdr:spPr bwMode="auto">
        <a:xfrm>
          <a:off x="5600700" y="199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137291</xdr:rowOff>
    </xdr:from>
    <xdr:ext cx="762000" cy="259045"/>
    <xdr:sp macro="" textlink="">
      <xdr:nvSpPr>
        <xdr:cNvPr id="70" name="人口1人当たり決算額の推移該当値テキスト130"/>
        <xdr:cNvSpPr txBox="1"/>
      </xdr:nvSpPr>
      <xdr:spPr>
        <a:xfrm>
          <a:off x="5740400" y="189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159,747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66408</xdr:rowOff>
    </xdr:from>
    <xdr:to>
      <xdr:col>4</xdr:col>
      <xdr:colOff>520700</xdr:colOff>
      <xdr:row>11</xdr:row>
      <xdr:rowOff>168008</xdr:rowOff>
    </xdr:to>
    <xdr:sp macro="" textlink="">
      <xdr:nvSpPr>
        <xdr:cNvPr id="71" name="円/楕円 70"/>
        <xdr:cNvSpPr/>
      </xdr:nvSpPr>
      <xdr:spPr bwMode="auto">
        <a:xfrm>
          <a:off x="49530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6735</xdr:rowOff>
    </xdr:from>
    <xdr:ext cx="736600" cy="259045"/>
    <xdr:sp macro="" textlink="">
      <xdr:nvSpPr>
        <xdr:cNvPr id="72" name="テキスト ボックス 71"/>
        <xdr:cNvSpPr txBox="1"/>
      </xdr:nvSpPr>
      <xdr:spPr>
        <a:xfrm>
          <a:off x="4622800" y="1768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85725</xdr:rowOff>
    </xdr:from>
    <xdr:to>
      <xdr:col>3</xdr:col>
      <xdr:colOff>955675</xdr:colOff>
      <xdr:row>12</xdr:row>
      <xdr:rowOff>15875</xdr:rowOff>
    </xdr:to>
    <xdr:sp macro="" textlink="">
      <xdr:nvSpPr>
        <xdr:cNvPr id="73" name="円/楕円 72"/>
        <xdr:cNvSpPr/>
      </xdr:nvSpPr>
      <xdr:spPr bwMode="auto">
        <a:xfrm>
          <a:off x="42545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26052</xdr:rowOff>
    </xdr:from>
    <xdr:ext cx="762000" cy="259045"/>
    <xdr:sp macro="" textlink="">
      <xdr:nvSpPr>
        <xdr:cNvPr id="74" name="テキスト ボックス 73"/>
        <xdr:cNvSpPr txBox="1"/>
      </xdr:nvSpPr>
      <xdr:spPr>
        <a:xfrm>
          <a:off x="39243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108090</xdr:rowOff>
    </xdr:from>
    <xdr:to>
      <xdr:col>3</xdr:col>
      <xdr:colOff>257175</xdr:colOff>
      <xdr:row>13</xdr:row>
      <xdr:rowOff>38240</xdr:rowOff>
    </xdr:to>
    <xdr:sp macro="" textlink="">
      <xdr:nvSpPr>
        <xdr:cNvPr id="75" name="円/楕円 74"/>
        <xdr:cNvSpPr/>
      </xdr:nvSpPr>
      <xdr:spPr bwMode="auto">
        <a:xfrm>
          <a:off x="35560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48417</xdr:rowOff>
    </xdr:from>
    <xdr:ext cx="762000" cy="259045"/>
    <xdr:sp macro="" textlink="">
      <xdr:nvSpPr>
        <xdr:cNvPr id="76" name="テキスト ボックス 75"/>
        <xdr:cNvSpPr txBox="1"/>
      </xdr:nvSpPr>
      <xdr:spPr>
        <a:xfrm>
          <a:off x="32258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90449</xdr:rowOff>
    </xdr:from>
    <xdr:to>
      <xdr:col>2</xdr:col>
      <xdr:colOff>692150</xdr:colOff>
      <xdr:row>12</xdr:row>
      <xdr:rowOff>20599</xdr:rowOff>
    </xdr:to>
    <xdr:sp macro="" textlink="">
      <xdr:nvSpPr>
        <xdr:cNvPr id="77" name="円/楕円 76"/>
        <xdr:cNvSpPr/>
      </xdr:nvSpPr>
      <xdr:spPr bwMode="auto">
        <a:xfrm>
          <a:off x="28575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30776</xdr:rowOff>
    </xdr:from>
    <xdr:ext cx="762000" cy="259045"/>
    <xdr:sp macro="" textlink="">
      <xdr:nvSpPr>
        <xdr:cNvPr id="78" name="テキスト ボックス 77"/>
        <xdr:cNvSpPr txBox="1"/>
      </xdr:nvSpPr>
      <xdr:spPr>
        <a:xfrm>
          <a:off x="25273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239563</xdr:rowOff>
    </xdr:from>
    <xdr:to>
      <xdr:col>4</xdr:col>
      <xdr:colOff>1117600</xdr:colOff>
      <xdr:row>37</xdr:row>
      <xdr:rowOff>153243</xdr:rowOff>
    </xdr:to>
    <xdr:cxnSp macro="">
      <xdr:nvCxnSpPr>
        <xdr:cNvPr id="106" name="直線コネクタ 105"/>
        <xdr:cNvCxnSpPr/>
      </xdr:nvCxnSpPr>
      <xdr:spPr bwMode="auto">
        <a:xfrm flipV="1">
          <a:off x="5651500" y="6164113"/>
          <a:ext cx="0" cy="11138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125320</xdr:rowOff>
    </xdr:from>
    <xdr:ext cx="762000" cy="259045"/>
    <xdr:sp macro="" textlink="">
      <xdr:nvSpPr>
        <xdr:cNvPr id="107" name="人口1人当たり決算額の推移最小値テキスト445"/>
        <xdr:cNvSpPr txBox="1"/>
      </xdr:nvSpPr>
      <xdr:spPr>
        <a:xfrm>
          <a:off x="5740400" y="725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14,426</a:t>
          </a:r>
          <a:endParaRPr kumimoji="1" lang="ja-JP" altLang="en-US" sz="1000" b="1">
            <a:latin typeface="ＭＳ Ｐゴシック"/>
          </a:endParaRPr>
        </a:p>
      </xdr:txBody>
    </xdr:sp>
    <xdr:clientData/>
  </xdr:oneCellAnchor>
  <xdr:twoCellAnchor>
    <xdr:from>
      <xdr:col>4</xdr:col>
      <xdr:colOff>1028700</xdr:colOff>
      <xdr:row>37</xdr:row>
      <xdr:rowOff>153243</xdr:rowOff>
    </xdr:from>
    <xdr:to>
      <xdr:col>5</xdr:col>
      <xdr:colOff>73025</xdr:colOff>
      <xdr:row>37</xdr:row>
      <xdr:rowOff>153243</xdr:rowOff>
    </xdr:to>
    <xdr:cxnSp macro="">
      <xdr:nvCxnSpPr>
        <xdr:cNvPr id="108" name="直線コネクタ 107"/>
        <xdr:cNvCxnSpPr/>
      </xdr:nvCxnSpPr>
      <xdr:spPr bwMode="auto">
        <a:xfrm>
          <a:off x="5562600" y="7277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154490</xdr:rowOff>
    </xdr:from>
    <xdr:ext cx="762000" cy="259045"/>
    <xdr:sp macro="" textlink="">
      <xdr:nvSpPr>
        <xdr:cNvPr id="109" name="人口1人当たり決算額の推移最大値テキスト445"/>
        <xdr:cNvSpPr txBox="1"/>
      </xdr:nvSpPr>
      <xdr:spPr>
        <a:xfrm>
          <a:off x="5740400" y="59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38,788</a:t>
          </a:r>
          <a:endParaRPr kumimoji="1" lang="ja-JP" altLang="en-US" sz="1000" b="1">
            <a:latin typeface="ＭＳ Ｐゴシック"/>
          </a:endParaRPr>
        </a:p>
      </xdr:txBody>
    </xdr:sp>
    <xdr:clientData/>
  </xdr:oneCellAnchor>
  <xdr:twoCellAnchor>
    <xdr:from>
      <xdr:col>4</xdr:col>
      <xdr:colOff>1028700</xdr:colOff>
      <xdr:row>33</xdr:row>
      <xdr:rowOff>239563</xdr:rowOff>
    </xdr:from>
    <xdr:to>
      <xdr:col>5</xdr:col>
      <xdr:colOff>73025</xdr:colOff>
      <xdr:row>33</xdr:row>
      <xdr:rowOff>239563</xdr:rowOff>
    </xdr:to>
    <xdr:cxnSp macro="">
      <xdr:nvCxnSpPr>
        <xdr:cNvPr id="110" name="直線コネクタ 109"/>
        <xdr:cNvCxnSpPr/>
      </xdr:nvCxnSpPr>
      <xdr:spPr bwMode="auto">
        <a:xfrm>
          <a:off x="5562600" y="6164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60934</xdr:rowOff>
    </xdr:from>
    <xdr:to>
      <xdr:col>4</xdr:col>
      <xdr:colOff>1117600</xdr:colOff>
      <xdr:row>37</xdr:row>
      <xdr:rowOff>153243</xdr:rowOff>
    </xdr:to>
    <xdr:cxnSp macro="">
      <xdr:nvCxnSpPr>
        <xdr:cNvPr id="111" name="直線コネクタ 110"/>
        <xdr:cNvCxnSpPr/>
      </xdr:nvCxnSpPr>
      <xdr:spPr bwMode="auto">
        <a:xfrm>
          <a:off x="5003800" y="7014184"/>
          <a:ext cx="6477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225635</xdr:rowOff>
    </xdr:from>
    <xdr:ext cx="762000" cy="259045"/>
    <xdr:sp macro="" textlink="">
      <xdr:nvSpPr>
        <xdr:cNvPr id="112" name="人口1人当たり決算額の推移平均値テキスト445"/>
        <xdr:cNvSpPr txBox="1"/>
      </xdr:nvSpPr>
      <xdr:spPr>
        <a:xfrm>
          <a:off x="5740400" y="6493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37658</xdr:rowOff>
    </xdr:from>
    <xdr:to>
      <xdr:col>5</xdr:col>
      <xdr:colOff>34925</xdr:colOff>
      <xdr:row>35</xdr:row>
      <xdr:rowOff>139258</xdr:rowOff>
    </xdr:to>
    <xdr:sp macro="" textlink="">
      <xdr:nvSpPr>
        <xdr:cNvPr id="113" name="フローチャート : 判断 112"/>
        <xdr:cNvSpPr/>
      </xdr:nvSpPr>
      <xdr:spPr bwMode="auto">
        <a:xfrm>
          <a:off x="56007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336900</xdr:rowOff>
    </xdr:from>
    <xdr:to>
      <xdr:col>4</xdr:col>
      <xdr:colOff>469900</xdr:colOff>
      <xdr:row>36</xdr:row>
      <xdr:rowOff>60934</xdr:rowOff>
    </xdr:to>
    <xdr:cxnSp macro="">
      <xdr:nvCxnSpPr>
        <xdr:cNvPr id="114" name="直線コネクタ 113"/>
        <xdr:cNvCxnSpPr/>
      </xdr:nvCxnSpPr>
      <xdr:spPr bwMode="auto">
        <a:xfrm>
          <a:off x="43053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210388</xdr:rowOff>
    </xdr:from>
    <xdr:to>
      <xdr:col>4</xdr:col>
      <xdr:colOff>520700</xdr:colOff>
      <xdr:row>34</xdr:row>
      <xdr:rowOff>311989</xdr:rowOff>
    </xdr:to>
    <xdr:sp macro="" textlink="">
      <xdr:nvSpPr>
        <xdr:cNvPr id="115" name="フローチャート : 判断 114"/>
        <xdr:cNvSpPr/>
      </xdr:nvSpPr>
      <xdr:spPr bwMode="auto">
        <a:xfrm>
          <a:off x="49530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322165</xdr:rowOff>
    </xdr:from>
    <xdr:ext cx="736600" cy="259045"/>
    <xdr:sp macro="" textlink="">
      <xdr:nvSpPr>
        <xdr:cNvPr id="116" name="テキスト ボックス 115"/>
        <xdr:cNvSpPr txBox="1"/>
      </xdr:nvSpPr>
      <xdr:spPr>
        <a:xfrm>
          <a:off x="4622800" y="6246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106883</xdr:rowOff>
    </xdr:from>
    <xdr:to>
      <xdr:col>3</xdr:col>
      <xdr:colOff>904875</xdr:colOff>
      <xdr:row>33</xdr:row>
      <xdr:rowOff>336900</xdr:rowOff>
    </xdr:to>
    <xdr:cxnSp macro="">
      <xdr:nvCxnSpPr>
        <xdr:cNvPr id="117" name="直線コネクタ 116"/>
        <xdr:cNvCxnSpPr/>
      </xdr:nvCxnSpPr>
      <xdr:spPr bwMode="auto">
        <a:xfrm>
          <a:off x="3606800" y="6031433"/>
          <a:ext cx="698500" cy="23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106924</xdr:rowOff>
    </xdr:from>
    <xdr:to>
      <xdr:col>3</xdr:col>
      <xdr:colOff>955675</xdr:colOff>
      <xdr:row>34</xdr:row>
      <xdr:rowOff>208524</xdr:rowOff>
    </xdr:to>
    <xdr:sp macro="" textlink="">
      <xdr:nvSpPr>
        <xdr:cNvPr id="118" name="フローチャート : 判断 117"/>
        <xdr:cNvSpPr/>
      </xdr:nvSpPr>
      <xdr:spPr bwMode="auto">
        <a:xfrm>
          <a:off x="42545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193301</xdr:rowOff>
    </xdr:from>
    <xdr:ext cx="762000" cy="259045"/>
    <xdr:sp macro="" textlink="">
      <xdr:nvSpPr>
        <xdr:cNvPr id="119" name="テキスト ボックス 118"/>
        <xdr:cNvSpPr txBox="1"/>
      </xdr:nvSpPr>
      <xdr:spPr>
        <a:xfrm>
          <a:off x="39243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106883</xdr:rowOff>
    </xdr:from>
    <xdr:to>
      <xdr:col>3</xdr:col>
      <xdr:colOff>206375</xdr:colOff>
      <xdr:row>33</xdr:row>
      <xdr:rowOff>225344</xdr:rowOff>
    </xdr:to>
    <xdr:cxnSp macro="">
      <xdr:nvCxnSpPr>
        <xdr:cNvPr id="120" name="直線コネクタ 119"/>
        <xdr:cNvCxnSpPr/>
      </xdr:nvCxnSpPr>
      <xdr:spPr bwMode="auto">
        <a:xfrm flipV="1">
          <a:off x="2908300" y="6031433"/>
          <a:ext cx="698500" cy="11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295930</xdr:rowOff>
    </xdr:from>
    <xdr:to>
      <xdr:col>3</xdr:col>
      <xdr:colOff>257175</xdr:colOff>
      <xdr:row>34</xdr:row>
      <xdr:rowOff>54630</xdr:rowOff>
    </xdr:to>
    <xdr:sp macro="" textlink="">
      <xdr:nvSpPr>
        <xdr:cNvPr id="121" name="フローチャート : 判断 120"/>
        <xdr:cNvSpPr/>
      </xdr:nvSpPr>
      <xdr:spPr bwMode="auto">
        <a:xfrm>
          <a:off x="3556000" y="622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39407</xdr:rowOff>
    </xdr:from>
    <xdr:ext cx="762000" cy="259045"/>
    <xdr:sp macro="" textlink="">
      <xdr:nvSpPr>
        <xdr:cNvPr id="122" name="テキスト ボックス 121"/>
        <xdr:cNvSpPr txBox="1"/>
      </xdr:nvSpPr>
      <xdr:spPr>
        <a:xfrm>
          <a:off x="3225800" y="63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224424</xdr:rowOff>
    </xdr:from>
    <xdr:to>
      <xdr:col>2</xdr:col>
      <xdr:colOff>692150</xdr:colOff>
      <xdr:row>33</xdr:row>
      <xdr:rowOff>326024</xdr:rowOff>
    </xdr:to>
    <xdr:sp macro="" textlink="">
      <xdr:nvSpPr>
        <xdr:cNvPr id="123" name="フローチャート : 判断 122"/>
        <xdr:cNvSpPr/>
      </xdr:nvSpPr>
      <xdr:spPr bwMode="auto">
        <a:xfrm>
          <a:off x="2857500" y="614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310801</xdr:rowOff>
    </xdr:from>
    <xdr:ext cx="762000" cy="259045"/>
    <xdr:sp macro="" textlink="">
      <xdr:nvSpPr>
        <xdr:cNvPr id="124" name="テキスト ボックス 123"/>
        <xdr:cNvSpPr txBox="1"/>
      </xdr:nvSpPr>
      <xdr:spPr>
        <a:xfrm>
          <a:off x="2527300" y="623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102443</xdr:rowOff>
    </xdr:from>
    <xdr:to>
      <xdr:col>5</xdr:col>
      <xdr:colOff>34925</xdr:colOff>
      <xdr:row>37</xdr:row>
      <xdr:rowOff>204043</xdr:rowOff>
    </xdr:to>
    <xdr:sp macro="" textlink="">
      <xdr:nvSpPr>
        <xdr:cNvPr id="130" name="円/楕円 129"/>
        <xdr:cNvSpPr/>
      </xdr:nvSpPr>
      <xdr:spPr bwMode="auto">
        <a:xfrm>
          <a:off x="56007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11020</xdr:rowOff>
    </xdr:from>
    <xdr:ext cx="762000" cy="259045"/>
    <xdr:sp macro="" textlink="">
      <xdr:nvSpPr>
        <xdr:cNvPr id="131" name="人口1人当たり決算額の推移該当値テキスト445"/>
        <xdr:cNvSpPr txBox="1"/>
      </xdr:nvSpPr>
      <xdr:spPr>
        <a:xfrm>
          <a:off x="5740400" y="713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10134</xdr:rowOff>
    </xdr:from>
    <xdr:to>
      <xdr:col>4</xdr:col>
      <xdr:colOff>520700</xdr:colOff>
      <xdr:row>36</xdr:row>
      <xdr:rowOff>111734</xdr:rowOff>
    </xdr:to>
    <xdr:sp macro="" textlink="">
      <xdr:nvSpPr>
        <xdr:cNvPr id="132" name="円/楕円 131"/>
        <xdr:cNvSpPr/>
      </xdr:nvSpPr>
      <xdr:spPr bwMode="auto">
        <a:xfrm>
          <a:off x="4953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96511</xdr:rowOff>
    </xdr:from>
    <xdr:ext cx="736600" cy="259045"/>
    <xdr:sp macro="" textlink="">
      <xdr:nvSpPr>
        <xdr:cNvPr id="133" name="テキスト ボックス 132"/>
        <xdr:cNvSpPr txBox="1"/>
      </xdr:nvSpPr>
      <xdr:spPr>
        <a:xfrm>
          <a:off x="4622800" y="704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286100</xdr:rowOff>
    </xdr:from>
    <xdr:to>
      <xdr:col>3</xdr:col>
      <xdr:colOff>955675</xdr:colOff>
      <xdr:row>34</xdr:row>
      <xdr:rowOff>44800</xdr:rowOff>
    </xdr:to>
    <xdr:sp macro="" textlink="">
      <xdr:nvSpPr>
        <xdr:cNvPr id="134" name="円/楕円 133"/>
        <xdr:cNvSpPr/>
      </xdr:nvSpPr>
      <xdr:spPr bwMode="auto">
        <a:xfrm>
          <a:off x="42545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54977</xdr:rowOff>
    </xdr:from>
    <xdr:ext cx="762000" cy="259045"/>
    <xdr:sp macro="" textlink="">
      <xdr:nvSpPr>
        <xdr:cNvPr id="135" name="テキスト ボックス 134"/>
        <xdr:cNvSpPr txBox="1"/>
      </xdr:nvSpPr>
      <xdr:spPr>
        <a:xfrm>
          <a:off x="39243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56083</xdr:rowOff>
    </xdr:from>
    <xdr:to>
      <xdr:col>3</xdr:col>
      <xdr:colOff>257175</xdr:colOff>
      <xdr:row>33</xdr:row>
      <xdr:rowOff>157683</xdr:rowOff>
    </xdr:to>
    <xdr:sp macro="" textlink="">
      <xdr:nvSpPr>
        <xdr:cNvPr id="136" name="円/楕円 135"/>
        <xdr:cNvSpPr/>
      </xdr:nvSpPr>
      <xdr:spPr bwMode="auto">
        <a:xfrm>
          <a:off x="3556000" y="598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339310</xdr:rowOff>
    </xdr:from>
    <xdr:ext cx="762000" cy="259045"/>
    <xdr:sp macro="" textlink="">
      <xdr:nvSpPr>
        <xdr:cNvPr id="137" name="テキスト ボックス 136"/>
        <xdr:cNvSpPr txBox="1"/>
      </xdr:nvSpPr>
      <xdr:spPr>
        <a:xfrm>
          <a:off x="3225800" y="574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174544</xdr:rowOff>
    </xdr:from>
    <xdr:to>
      <xdr:col>2</xdr:col>
      <xdr:colOff>692150</xdr:colOff>
      <xdr:row>33</xdr:row>
      <xdr:rowOff>276144</xdr:rowOff>
    </xdr:to>
    <xdr:sp macro="" textlink="">
      <xdr:nvSpPr>
        <xdr:cNvPr id="138" name="円/楕円 137"/>
        <xdr:cNvSpPr/>
      </xdr:nvSpPr>
      <xdr:spPr bwMode="auto">
        <a:xfrm>
          <a:off x="2857500" y="609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114871</xdr:rowOff>
    </xdr:from>
    <xdr:ext cx="762000" cy="259045"/>
    <xdr:sp macro="" textlink="">
      <xdr:nvSpPr>
        <xdr:cNvPr id="139" name="テキスト ボックス 138"/>
        <xdr:cNvSpPr txBox="1"/>
      </xdr:nvSpPr>
      <xdr:spPr>
        <a:xfrm>
          <a:off x="2527300" y="586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109106</xdr:rowOff>
    </xdr:from>
    <xdr:to>
      <xdr:col>6</xdr:col>
      <xdr:colOff>510540</xdr:colOff>
      <xdr:row>33</xdr:row>
      <xdr:rowOff>132080</xdr:rowOff>
    </xdr:to>
    <xdr:cxnSp macro="">
      <xdr:nvCxnSpPr>
        <xdr:cNvPr id="56" name="直線コネクタ 55"/>
        <xdr:cNvCxnSpPr/>
      </xdr:nvCxnSpPr>
      <xdr:spPr>
        <a:xfrm flipV="1">
          <a:off x="4633595" y="5252606"/>
          <a:ext cx="1270" cy="537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135907</xdr:rowOff>
    </xdr:from>
    <xdr:ext cx="599010" cy="259045"/>
    <xdr:sp macro="" textlink="">
      <xdr:nvSpPr>
        <xdr:cNvPr id="57" name="人件費最小値テキスト"/>
        <xdr:cNvSpPr txBox="1"/>
      </xdr:nvSpPr>
      <xdr:spPr>
        <a:xfrm>
          <a:off x="4686300" y="57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154,700</a:t>
          </a:r>
          <a:endParaRPr kumimoji="1" lang="ja-JP" altLang="en-US" sz="1000" b="1">
            <a:latin typeface="ＭＳ Ｐゴシック"/>
          </a:endParaRPr>
        </a:p>
      </xdr:txBody>
    </xdr:sp>
    <xdr:clientData/>
  </xdr:oneCellAnchor>
  <xdr:twoCellAnchor>
    <xdr:from>
      <xdr:col>6</xdr:col>
      <xdr:colOff>422275</xdr:colOff>
      <xdr:row>33</xdr:row>
      <xdr:rowOff>132080</xdr:rowOff>
    </xdr:from>
    <xdr:to>
      <xdr:col>6</xdr:col>
      <xdr:colOff>600075</xdr:colOff>
      <xdr:row>33</xdr:row>
      <xdr:rowOff>132080</xdr:rowOff>
    </xdr:to>
    <xdr:cxnSp macro="">
      <xdr:nvCxnSpPr>
        <xdr:cNvPr id="58" name="直線コネクタ 57"/>
        <xdr:cNvCxnSpPr/>
      </xdr:nvCxnSpPr>
      <xdr:spPr>
        <a:xfrm>
          <a:off x="4546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55783</xdr:rowOff>
    </xdr:from>
    <xdr:ext cx="599010" cy="259045"/>
    <xdr:sp macro="" textlink="">
      <xdr:nvSpPr>
        <xdr:cNvPr id="59" name="人件費最大値テキスト"/>
        <xdr:cNvSpPr txBox="1"/>
      </xdr:nvSpPr>
      <xdr:spPr>
        <a:xfrm>
          <a:off x="4686300" y="50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168,803</a:t>
          </a:r>
          <a:endParaRPr kumimoji="1" lang="ja-JP" altLang="en-US" sz="1000" b="1">
            <a:latin typeface="ＭＳ Ｐゴシック"/>
          </a:endParaRPr>
        </a:p>
      </xdr:txBody>
    </xdr:sp>
    <xdr:clientData/>
  </xdr:oneCellAnchor>
  <xdr:twoCellAnchor>
    <xdr:from>
      <xdr:col>6</xdr:col>
      <xdr:colOff>422275</xdr:colOff>
      <xdr:row>30</xdr:row>
      <xdr:rowOff>109106</xdr:rowOff>
    </xdr:from>
    <xdr:to>
      <xdr:col>6</xdr:col>
      <xdr:colOff>600075</xdr:colOff>
      <xdr:row>30</xdr:row>
      <xdr:rowOff>109106</xdr:rowOff>
    </xdr:to>
    <xdr:cxnSp macro="">
      <xdr:nvCxnSpPr>
        <xdr:cNvPr id="60" name="直線コネクタ 59"/>
        <xdr:cNvCxnSpPr/>
      </xdr:nvCxnSpPr>
      <xdr:spPr>
        <a:xfrm>
          <a:off x="4546600" y="525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109106</xdr:rowOff>
    </xdr:from>
    <xdr:to>
      <xdr:col>6</xdr:col>
      <xdr:colOff>511175</xdr:colOff>
      <xdr:row>30</xdr:row>
      <xdr:rowOff>136195</xdr:rowOff>
    </xdr:to>
    <xdr:cxnSp macro="">
      <xdr:nvCxnSpPr>
        <xdr:cNvPr id="61" name="直線コネクタ 60"/>
        <xdr:cNvCxnSpPr/>
      </xdr:nvCxnSpPr>
      <xdr:spPr>
        <a:xfrm flipV="1">
          <a:off x="3797300" y="525260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149432</xdr:rowOff>
    </xdr:from>
    <xdr:ext cx="599010" cy="259045"/>
    <xdr:sp macro="" textlink="">
      <xdr:nvSpPr>
        <xdr:cNvPr id="62" name="人件費平均値テキスト"/>
        <xdr:cNvSpPr txBox="1"/>
      </xdr:nvSpPr>
      <xdr:spPr>
        <a:xfrm>
          <a:off x="4686300" y="546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161,345</a:t>
          </a:r>
          <a:endParaRPr kumimoji="1" lang="ja-JP" altLang="en-US" sz="1000" b="1">
            <a:solidFill>
              <a:srgbClr val="000080"/>
            </a:solidFill>
            <a:latin typeface="ＭＳ Ｐゴシック"/>
          </a:endParaRPr>
        </a:p>
      </xdr:txBody>
    </xdr:sp>
    <xdr:clientData/>
  </xdr:oneCellAnchor>
  <xdr:twoCellAnchor>
    <xdr:from>
      <xdr:col>6</xdr:col>
      <xdr:colOff>460375</xdr:colOff>
      <xdr:row>31</xdr:row>
      <xdr:rowOff>171005</xdr:rowOff>
    </xdr:from>
    <xdr:to>
      <xdr:col>6</xdr:col>
      <xdr:colOff>561975</xdr:colOff>
      <xdr:row>32</xdr:row>
      <xdr:rowOff>101155</xdr:rowOff>
    </xdr:to>
    <xdr:sp macro="" textlink="">
      <xdr:nvSpPr>
        <xdr:cNvPr id="63" name="フローチャート : 判断 62"/>
        <xdr:cNvSpPr/>
      </xdr:nvSpPr>
      <xdr:spPr>
        <a:xfrm>
          <a:off x="45847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136195</xdr:rowOff>
    </xdr:from>
    <xdr:to>
      <xdr:col>5</xdr:col>
      <xdr:colOff>358775</xdr:colOff>
      <xdr:row>30</xdr:row>
      <xdr:rowOff>161531</xdr:rowOff>
    </xdr:to>
    <xdr:cxnSp macro="">
      <xdr:nvCxnSpPr>
        <xdr:cNvPr id="64" name="直線コネクタ 63"/>
        <xdr:cNvCxnSpPr/>
      </xdr:nvCxnSpPr>
      <xdr:spPr>
        <a:xfrm flipV="1">
          <a:off x="2908300" y="527969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59296</xdr:rowOff>
    </xdr:from>
    <xdr:to>
      <xdr:col>5</xdr:col>
      <xdr:colOff>409575</xdr:colOff>
      <xdr:row>34</xdr:row>
      <xdr:rowOff>160896</xdr:rowOff>
    </xdr:to>
    <xdr:sp macro="" textlink="">
      <xdr:nvSpPr>
        <xdr:cNvPr id="65" name="フローチャート : 判断 64"/>
        <xdr:cNvSpPr/>
      </xdr:nvSpPr>
      <xdr:spPr>
        <a:xfrm>
          <a:off x="3746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152023</xdr:rowOff>
    </xdr:from>
    <xdr:ext cx="599010" cy="259045"/>
    <xdr:sp macro="" textlink="">
      <xdr:nvSpPr>
        <xdr:cNvPr id="66" name="テキスト ボックス 65"/>
        <xdr:cNvSpPr txBox="1"/>
      </xdr:nvSpPr>
      <xdr:spPr>
        <a:xfrm>
          <a:off x="3485094"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161531</xdr:rowOff>
    </xdr:from>
    <xdr:to>
      <xdr:col>4</xdr:col>
      <xdr:colOff>155575</xdr:colOff>
      <xdr:row>32</xdr:row>
      <xdr:rowOff>82093</xdr:rowOff>
    </xdr:to>
    <xdr:cxnSp macro="">
      <xdr:nvCxnSpPr>
        <xdr:cNvPr id="67" name="直線コネクタ 66"/>
        <xdr:cNvCxnSpPr/>
      </xdr:nvCxnSpPr>
      <xdr:spPr>
        <a:xfrm flipV="1">
          <a:off x="2019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168262</xdr:rowOff>
    </xdr:from>
    <xdr:to>
      <xdr:col>4</xdr:col>
      <xdr:colOff>206375</xdr:colOff>
      <xdr:row>36</xdr:row>
      <xdr:rowOff>98412</xdr:rowOff>
    </xdr:to>
    <xdr:sp macro="" textlink="">
      <xdr:nvSpPr>
        <xdr:cNvPr id="68" name="フローチャート : 判断 67"/>
        <xdr:cNvSpPr/>
      </xdr:nvSpPr>
      <xdr:spPr>
        <a:xfrm>
          <a:off x="2857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89539</xdr:rowOff>
    </xdr:from>
    <xdr:ext cx="599010" cy="259045"/>
    <xdr:sp macro="" textlink="">
      <xdr:nvSpPr>
        <xdr:cNvPr id="69" name="テキスト ボックス 68"/>
        <xdr:cNvSpPr txBox="1"/>
      </xdr:nvSpPr>
      <xdr:spPr>
        <a:xfrm>
          <a:off x="26087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127051</xdr:rowOff>
    </xdr:from>
    <xdr:to>
      <xdr:col>2</xdr:col>
      <xdr:colOff>638175</xdr:colOff>
      <xdr:row>32</xdr:row>
      <xdr:rowOff>82093</xdr:rowOff>
    </xdr:to>
    <xdr:cxnSp macro="">
      <xdr:nvCxnSpPr>
        <xdr:cNvPr id="70" name="直線コネクタ 69"/>
        <xdr:cNvCxnSpPr/>
      </xdr:nvCxnSpPr>
      <xdr:spPr>
        <a:xfrm>
          <a:off x="1130300" y="5270551"/>
          <a:ext cx="889000" cy="29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12814</xdr:rowOff>
    </xdr:from>
    <xdr:to>
      <xdr:col>3</xdr:col>
      <xdr:colOff>3175</xdr:colOff>
      <xdr:row>38</xdr:row>
      <xdr:rowOff>114414</xdr:rowOff>
    </xdr:to>
    <xdr:sp macro="" textlink="">
      <xdr:nvSpPr>
        <xdr:cNvPr id="71" name="フローチャート : 判断 70"/>
        <xdr:cNvSpPr/>
      </xdr:nvSpPr>
      <xdr:spPr>
        <a:xfrm>
          <a:off x="1968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105541</xdr:rowOff>
    </xdr:from>
    <xdr:ext cx="599010" cy="259045"/>
    <xdr:sp macro="" textlink="">
      <xdr:nvSpPr>
        <xdr:cNvPr id="72" name="テキスト ボックス 71"/>
        <xdr:cNvSpPr txBox="1"/>
      </xdr:nvSpPr>
      <xdr:spPr>
        <a:xfrm>
          <a:off x="1719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146241</xdr:rowOff>
    </xdr:from>
    <xdr:to>
      <xdr:col>1</xdr:col>
      <xdr:colOff>485775</xdr:colOff>
      <xdr:row>37</xdr:row>
      <xdr:rowOff>76391</xdr:rowOff>
    </xdr:to>
    <xdr:sp macro="" textlink="">
      <xdr:nvSpPr>
        <xdr:cNvPr id="73" name="フローチャート : 判断 72"/>
        <xdr:cNvSpPr/>
      </xdr:nvSpPr>
      <xdr:spPr>
        <a:xfrm>
          <a:off x="1079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67518</xdr:rowOff>
    </xdr:from>
    <xdr:ext cx="599010" cy="259045"/>
    <xdr:sp macro="" textlink="">
      <xdr:nvSpPr>
        <xdr:cNvPr id="74" name="テキスト ボックス 73"/>
        <xdr:cNvSpPr txBox="1"/>
      </xdr:nvSpPr>
      <xdr:spPr>
        <a:xfrm>
          <a:off x="830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58306</xdr:rowOff>
    </xdr:from>
    <xdr:to>
      <xdr:col>6</xdr:col>
      <xdr:colOff>561975</xdr:colOff>
      <xdr:row>30</xdr:row>
      <xdr:rowOff>159906</xdr:rowOff>
    </xdr:to>
    <xdr:sp macro="" textlink="">
      <xdr:nvSpPr>
        <xdr:cNvPr id="80" name="円/楕円 79"/>
        <xdr:cNvSpPr/>
      </xdr:nvSpPr>
      <xdr:spPr>
        <a:xfrm>
          <a:off x="4584700" y="5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11333</xdr:rowOff>
    </xdr:from>
    <xdr:ext cx="599010" cy="259045"/>
    <xdr:sp macro="" textlink="">
      <xdr:nvSpPr>
        <xdr:cNvPr id="81" name="人件費該当値テキスト"/>
        <xdr:cNvSpPr txBox="1"/>
      </xdr:nvSpPr>
      <xdr:spPr>
        <a:xfrm>
          <a:off x="4686300" y="5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168,803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85395</xdr:rowOff>
    </xdr:from>
    <xdr:to>
      <xdr:col>5</xdr:col>
      <xdr:colOff>409575</xdr:colOff>
      <xdr:row>31</xdr:row>
      <xdr:rowOff>15545</xdr:rowOff>
    </xdr:to>
    <xdr:sp macro="" textlink="">
      <xdr:nvSpPr>
        <xdr:cNvPr id="82" name="円/楕円 81"/>
        <xdr:cNvSpPr/>
      </xdr:nvSpPr>
      <xdr:spPr>
        <a:xfrm>
          <a:off x="37465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32072</xdr:rowOff>
    </xdr:from>
    <xdr:ext cx="599010" cy="259045"/>
    <xdr:sp macro="" textlink="">
      <xdr:nvSpPr>
        <xdr:cNvPr id="83" name="テキスト ボックス 82"/>
        <xdr:cNvSpPr txBox="1"/>
      </xdr:nvSpPr>
      <xdr:spPr>
        <a:xfrm>
          <a:off x="3485094" y="50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168,092</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110731</xdr:rowOff>
    </xdr:from>
    <xdr:to>
      <xdr:col>4</xdr:col>
      <xdr:colOff>206375</xdr:colOff>
      <xdr:row>31</xdr:row>
      <xdr:rowOff>40881</xdr:rowOff>
    </xdr:to>
    <xdr:sp macro="" textlink="">
      <xdr:nvSpPr>
        <xdr:cNvPr id="84" name="円/楕円 83"/>
        <xdr:cNvSpPr/>
      </xdr:nvSpPr>
      <xdr:spPr>
        <a:xfrm>
          <a:off x="2857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57408</xdr:rowOff>
    </xdr:from>
    <xdr:ext cx="599010" cy="259045"/>
    <xdr:sp macro="" textlink="">
      <xdr:nvSpPr>
        <xdr:cNvPr id="85" name="テキスト ボックス 84"/>
        <xdr:cNvSpPr txBox="1"/>
      </xdr:nvSpPr>
      <xdr:spPr>
        <a:xfrm>
          <a:off x="2608794"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167,427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31293</xdr:rowOff>
    </xdr:from>
    <xdr:to>
      <xdr:col>3</xdr:col>
      <xdr:colOff>3175</xdr:colOff>
      <xdr:row>32</xdr:row>
      <xdr:rowOff>132893</xdr:rowOff>
    </xdr:to>
    <xdr:sp macro="" textlink="">
      <xdr:nvSpPr>
        <xdr:cNvPr id="86" name="円/楕円 85"/>
        <xdr:cNvSpPr/>
      </xdr:nvSpPr>
      <xdr:spPr>
        <a:xfrm>
          <a:off x="1968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149420</xdr:rowOff>
    </xdr:from>
    <xdr:ext cx="599010" cy="259045"/>
    <xdr:sp macro="" textlink="">
      <xdr:nvSpPr>
        <xdr:cNvPr id="87" name="テキスト ボックス 86"/>
        <xdr:cNvSpPr txBox="1"/>
      </xdr:nvSpPr>
      <xdr:spPr>
        <a:xfrm>
          <a:off x="1719794"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160,512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76251</xdr:rowOff>
    </xdr:from>
    <xdr:to>
      <xdr:col>1</xdr:col>
      <xdr:colOff>485775</xdr:colOff>
      <xdr:row>31</xdr:row>
      <xdr:rowOff>6401</xdr:rowOff>
    </xdr:to>
    <xdr:sp macro="" textlink="">
      <xdr:nvSpPr>
        <xdr:cNvPr id="88" name="円/楕円 87"/>
        <xdr:cNvSpPr/>
      </xdr:nvSpPr>
      <xdr:spPr>
        <a:xfrm>
          <a:off x="1079500" y="52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22928</xdr:rowOff>
    </xdr:from>
    <xdr:ext cx="599010" cy="259045"/>
    <xdr:sp macro="" textlink="">
      <xdr:nvSpPr>
        <xdr:cNvPr id="89" name="テキスト ボックス 88"/>
        <xdr:cNvSpPr txBox="1"/>
      </xdr:nvSpPr>
      <xdr:spPr>
        <a:xfrm>
          <a:off x="830794" y="49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46340</xdr:rowOff>
    </xdr:from>
    <xdr:to>
      <xdr:col>6</xdr:col>
      <xdr:colOff>510540</xdr:colOff>
      <xdr:row>55</xdr:row>
      <xdr:rowOff>23388</xdr:rowOff>
    </xdr:to>
    <xdr:cxnSp macro="">
      <xdr:nvCxnSpPr>
        <xdr:cNvPr id="110" name="直線コネクタ 109"/>
        <xdr:cNvCxnSpPr/>
      </xdr:nvCxnSpPr>
      <xdr:spPr>
        <a:xfrm flipV="1">
          <a:off x="4633595" y="8618840"/>
          <a:ext cx="1270" cy="83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27215</xdr:rowOff>
    </xdr:from>
    <xdr:ext cx="534377" cy="259045"/>
    <xdr:sp macro="" textlink="">
      <xdr:nvSpPr>
        <xdr:cNvPr id="111" name="物件費最小値テキスト"/>
        <xdr:cNvSpPr txBox="1"/>
      </xdr:nvSpPr>
      <xdr:spPr>
        <a:xfrm>
          <a:off x="4686300" y="94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26,897</a:t>
          </a:r>
          <a:endParaRPr kumimoji="1" lang="ja-JP" altLang="en-US" sz="1000" b="1">
            <a:latin typeface="ＭＳ Ｐゴシック"/>
          </a:endParaRPr>
        </a:p>
      </xdr:txBody>
    </xdr:sp>
    <xdr:clientData/>
  </xdr:oneCellAnchor>
  <xdr:twoCellAnchor>
    <xdr:from>
      <xdr:col>6</xdr:col>
      <xdr:colOff>422275</xdr:colOff>
      <xdr:row>55</xdr:row>
      <xdr:rowOff>23388</xdr:rowOff>
    </xdr:from>
    <xdr:to>
      <xdr:col>6</xdr:col>
      <xdr:colOff>600075</xdr:colOff>
      <xdr:row>55</xdr:row>
      <xdr:rowOff>23388</xdr:rowOff>
    </xdr:to>
    <xdr:cxnSp macro="">
      <xdr:nvCxnSpPr>
        <xdr:cNvPr id="112" name="直線コネクタ 111"/>
        <xdr:cNvCxnSpPr/>
      </xdr:nvCxnSpPr>
      <xdr:spPr>
        <a:xfrm>
          <a:off x="4546600" y="945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164467</xdr:rowOff>
    </xdr:from>
    <xdr:ext cx="534377" cy="259045"/>
    <xdr:sp macro="" textlink="">
      <xdr:nvSpPr>
        <xdr:cNvPr id="113" name="物件費最大値テキスト"/>
        <xdr:cNvSpPr txBox="1"/>
      </xdr:nvSpPr>
      <xdr:spPr>
        <a:xfrm>
          <a:off x="4686300" y="8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36,021</a:t>
          </a:r>
          <a:endParaRPr kumimoji="1" lang="ja-JP" altLang="en-US" sz="1000" b="1">
            <a:latin typeface="ＭＳ Ｐゴシック"/>
          </a:endParaRPr>
        </a:p>
      </xdr:txBody>
    </xdr:sp>
    <xdr:clientData/>
  </xdr:oneCellAnchor>
  <xdr:twoCellAnchor>
    <xdr:from>
      <xdr:col>6</xdr:col>
      <xdr:colOff>422275</xdr:colOff>
      <xdr:row>50</xdr:row>
      <xdr:rowOff>46340</xdr:rowOff>
    </xdr:from>
    <xdr:to>
      <xdr:col>6</xdr:col>
      <xdr:colOff>600075</xdr:colOff>
      <xdr:row>50</xdr:row>
      <xdr:rowOff>46340</xdr:rowOff>
    </xdr:to>
    <xdr:cxnSp macro="">
      <xdr:nvCxnSpPr>
        <xdr:cNvPr id="114" name="直線コネクタ 113"/>
        <xdr:cNvCxnSpPr/>
      </xdr:nvCxnSpPr>
      <xdr:spPr>
        <a:xfrm>
          <a:off x="4546600" y="86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23388</xdr:rowOff>
    </xdr:from>
    <xdr:to>
      <xdr:col>6</xdr:col>
      <xdr:colOff>511175</xdr:colOff>
      <xdr:row>55</xdr:row>
      <xdr:rowOff>81727</xdr:rowOff>
    </xdr:to>
    <xdr:cxnSp macro="">
      <xdr:nvCxnSpPr>
        <xdr:cNvPr id="115" name="直線コネクタ 114"/>
        <xdr:cNvCxnSpPr/>
      </xdr:nvCxnSpPr>
      <xdr:spPr>
        <a:xfrm flipV="1">
          <a:off x="3797300" y="9453138"/>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59382</xdr:rowOff>
    </xdr:from>
    <xdr:ext cx="534377" cy="259045"/>
    <xdr:sp macro="" textlink="">
      <xdr:nvSpPr>
        <xdr:cNvPr id="116" name="物件費平均値テキスト"/>
        <xdr:cNvSpPr txBox="1"/>
      </xdr:nvSpPr>
      <xdr:spPr>
        <a:xfrm>
          <a:off x="4686300" y="897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29,948</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36505</xdr:rowOff>
    </xdr:from>
    <xdr:to>
      <xdr:col>6</xdr:col>
      <xdr:colOff>561975</xdr:colOff>
      <xdr:row>53</xdr:row>
      <xdr:rowOff>138105</xdr:rowOff>
    </xdr:to>
    <xdr:sp macro="" textlink="">
      <xdr:nvSpPr>
        <xdr:cNvPr id="117" name="フローチャート : 判断 116"/>
        <xdr:cNvSpPr/>
      </xdr:nvSpPr>
      <xdr:spPr>
        <a:xfrm>
          <a:off x="4584700" y="91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81727</xdr:rowOff>
    </xdr:from>
    <xdr:to>
      <xdr:col>5</xdr:col>
      <xdr:colOff>358775</xdr:colOff>
      <xdr:row>55</xdr:row>
      <xdr:rowOff>116840</xdr:rowOff>
    </xdr:to>
    <xdr:cxnSp macro="">
      <xdr:nvCxnSpPr>
        <xdr:cNvPr id="118" name="直線コネクタ 117"/>
        <xdr:cNvCxnSpPr/>
      </xdr:nvCxnSpPr>
      <xdr:spPr>
        <a:xfrm flipV="1">
          <a:off x="2908300" y="9511477"/>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133431</xdr:rowOff>
    </xdr:from>
    <xdr:to>
      <xdr:col>5</xdr:col>
      <xdr:colOff>409575</xdr:colOff>
      <xdr:row>55</xdr:row>
      <xdr:rowOff>63581</xdr:rowOff>
    </xdr:to>
    <xdr:sp macro="" textlink="">
      <xdr:nvSpPr>
        <xdr:cNvPr id="119" name="フローチャート : 判断 118"/>
        <xdr:cNvSpPr/>
      </xdr:nvSpPr>
      <xdr:spPr>
        <a:xfrm>
          <a:off x="3746500" y="93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80108</xdr:rowOff>
    </xdr:from>
    <xdr:ext cx="534377" cy="259045"/>
    <xdr:sp macro="" textlink="">
      <xdr:nvSpPr>
        <xdr:cNvPr id="120" name="テキスト ボックス 119"/>
        <xdr:cNvSpPr txBox="1"/>
      </xdr:nvSpPr>
      <xdr:spPr>
        <a:xfrm>
          <a:off x="3517411" y="91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116840</xdr:rowOff>
    </xdr:from>
    <xdr:to>
      <xdr:col>4</xdr:col>
      <xdr:colOff>155575</xdr:colOff>
      <xdr:row>55</xdr:row>
      <xdr:rowOff>129367</xdr:rowOff>
    </xdr:to>
    <xdr:cxnSp macro="">
      <xdr:nvCxnSpPr>
        <xdr:cNvPr id="121" name="直線コネクタ 120"/>
        <xdr:cNvCxnSpPr/>
      </xdr:nvCxnSpPr>
      <xdr:spPr>
        <a:xfrm flipV="1">
          <a:off x="2019300" y="9546590"/>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41259</xdr:rowOff>
    </xdr:from>
    <xdr:to>
      <xdr:col>4</xdr:col>
      <xdr:colOff>206375</xdr:colOff>
      <xdr:row>55</xdr:row>
      <xdr:rowOff>142859</xdr:rowOff>
    </xdr:to>
    <xdr:sp macro="" textlink="">
      <xdr:nvSpPr>
        <xdr:cNvPr id="122" name="フローチャート : 判断 121"/>
        <xdr:cNvSpPr/>
      </xdr:nvSpPr>
      <xdr:spPr>
        <a:xfrm>
          <a:off x="2857500" y="947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159386</xdr:rowOff>
    </xdr:from>
    <xdr:ext cx="534377" cy="259045"/>
    <xdr:sp macro="" textlink="">
      <xdr:nvSpPr>
        <xdr:cNvPr id="123" name="テキスト ボックス 122"/>
        <xdr:cNvSpPr txBox="1"/>
      </xdr:nvSpPr>
      <xdr:spPr>
        <a:xfrm>
          <a:off x="2641111" y="92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111720</xdr:rowOff>
    </xdr:from>
    <xdr:to>
      <xdr:col>2</xdr:col>
      <xdr:colOff>638175</xdr:colOff>
      <xdr:row>55</xdr:row>
      <xdr:rowOff>129367</xdr:rowOff>
    </xdr:to>
    <xdr:cxnSp macro="">
      <xdr:nvCxnSpPr>
        <xdr:cNvPr id="124" name="直線コネクタ 123"/>
        <xdr:cNvCxnSpPr/>
      </xdr:nvCxnSpPr>
      <xdr:spPr>
        <a:xfrm>
          <a:off x="1130300" y="9541470"/>
          <a:ext cx="8890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115418</xdr:rowOff>
    </xdr:from>
    <xdr:to>
      <xdr:col>3</xdr:col>
      <xdr:colOff>3175</xdr:colOff>
      <xdr:row>59</xdr:row>
      <xdr:rowOff>45568</xdr:rowOff>
    </xdr:to>
    <xdr:sp macro="" textlink="">
      <xdr:nvSpPr>
        <xdr:cNvPr id="125" name="フローチャート : 判断 124"/>
        <xdr:cNvSpPr/>
      </xdr:nvSpPr>
      <xdr:spPr>
        <a:xfrm>
          <a:off x="1968500" y="100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36695</xdr:rowOff>
    </xdr:from>
    <xdr:ext cx="534377" cy="259045"/>
    <xdr:sp macro="" textlink="">
      <xdr:nvSpPr>
        <xdr:cNvPr id="126" name="テキスト ボックス 125"/>
        <xdr:cNvSpPr txBox="1"/>
      </xdr:nvSpPr>
      <xdr:spPr>
        <a:xfrm>
          <a:off x="1752111" y="101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135260</xdr:rowOff>
    </xdr:from>
    <xdr:to>
      <xdr:col>1</xdr:col>
      <xdr:colOff>485775</xdr:colOff>
      <xdr:row>59</xdr:row>
      <xdr:rowOff>65410</xdr:rowOff>
    </xdr:to>
    <xdr:sp macro="" textlink="">
      <xdr:nvSpPr>
        <xdr:cNvPr id="127" name="フローチャート : 判断 126"/>
        <xdr:cNvSpPr/>
      </xdr:nvSpPr>
      <xdr:spPr>
        <a:xfrm>
          <a:off x="1079500" y="1007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56537</xdr:rowOff>
    </xdr:from>
    <xdr:ext cx="534377" cy="259045"/>
    <xdr:sp macro="" textlink="">
      <xdr:nvSpPr>
        <xdr:cNvPr id="128" name="テキスト ボックス 127"/>
        <xdr:cNvSpPr txBox="1"/>
      </xdr:nvSpPr>
      <xdr:spPr>
        <a:xfrm>
          <a:off x="863111" y="101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144038</xdr:rowOff>
    </xdr:from>
    <xdr:to>
      <xdr:col>6</xdr:col>
      <xdr:colOff>561975</xdr:colOff>
      <xdr:row>55</xdr:row>
      <xdr:rowOff>74188</xdr:rowOff>
    </xdr:to>
    <xdr:sp macro="" textlink="">
      <xdr:nvSpPr>
        <xdr:cNvPr id="134" name="円/楕円 133"/>
        <xdr:cNvSpPr/>
      </xdr:nvSpPr>
      <xdr:spPr>
        <a:xfrm>
          <a:off x="4584700" y="94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58965</xdr:rowOff>
    </xdr:from>
    <xdr:ext cx="534377" cy="259045"/>
    <xdr:sp macro="" textlink="">
      <xdr:nvSpPr>
        <xdr:cNvPr id="135" name="物件費該当値テキスト"/>
        <xdr:cNvSpPr txBox="1"/>
      </xdr:nvSpPr>
      <xdr:spPr>
        <a:xfrm>
          <a:off x="4686300" y="93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30927</xdr:rowOff>
    </xdr:from>
    <xdr:to>
      <xdr:col>5</xdr:col>
      <xdr:colOff>409575</xdr:colOff>
      <xdr:row>55</xdr:row>
      <xdr:rowOff>132527</xdr:rowOff>
    </xdr:to>
    <xdr:sp macro="" textlink="">
      <xdr:nvSpPr>
        <xdr:cNvPr id="136" name="円/楕円 135"/>
        <xdr:cNvSpPr/>
      </xdr:nvSpPr>
      <xdr:spPr>
        <a:xfrm>
          <a:off x="3746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123654</xdr:rowOff>
    </xdr:from>
    <xdr:ext cx="534377" cy="259045"/>
    <xdr:sp macro="" textlink="">
      <xdr:nvSpPr>
        <xdr:cNvPr id="137" name="テキスト ボックス 136"/>
        <xdr:cNvSpPr txBox="1"/>
      </xdr:nvSpPr>
      <xdr:spPr>
        <a:xfrm>
          <a:off x="3517411" y="95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66040</xdr:rowOff>
    </xdr:from>
    <xdr:to>
      <xdr:col>4</xdr:col>
      <xdr:colOff>206375</xdr:colOff>
      <xdr:row>55</xdr:row>
      <xdr:rowOff>167640</xdr:rowOff>
    </xdr:to>
    <xdr:sp macro="" textlink="">
      <xdr:nvSpPr>
        <xdr:cNvPr id="138" name="円/楕円 137"/>
        <xdr:cNvSpPr/>
      </xdr:nvSpPr>
      <xdr:spPr>
        <a:xfrm>
          <a:off x="2857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158767</xdr:rowOff>
    </xdr:from>
    <xdr:ext cx="534377" cy="259045"/>
    <xdr:sp macro="" textlink="">
      <xdr:nvSpPr>
        <xdr:cNvPr id="139" name="テキスト ボックス 138"/>
        <xdr:cNvSpPr txBox="1"/>
      </xdr:nvSpPr>
      <xdr:spPr>
        <a:xfrm>
          <a:off x="2641111" y="9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78567</xdr:rowOff>
    </xdr:from>
    <xdr:to>
      <xdr:col>3</xdr:col>
      <xdr:colOff>3175</xdr:colOff>
      <xdr:row>56</xdr:row>
      <xdr:rowOff>8717</xdr:rowOff>
    </xdr:to>
    <xdr:sp macro="" textlink="">
      <xdr:nvSpPr>
        <xdr:cNvPr id="140" name="円/楕円 139"/>
        <xdr:cNvSpPr/>
      </xdr:nvSpPr>
      <xdr:spPr>
        <a:xfrm>
          <a:off x="1968500" y="9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25244</xdr:rowOff>
    </xdr:from>
    <xdr:ext cx="534377" cy="259045"/>
    <xdr:sp macro="" textlink="">
      <xdr:nvSpPr>
        <xdr:cNvPr id="141" name="テキスト ボックス 140"/>
        <xdr:cNvSpPr txBox="1"/>
      </xdr:nvSpPr>
      <xdr:spPr>
        <a:xfrm>
          <a:off x="1752111" y="92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60920</xdr:rowOff>
    </xdr:from>
    <xdr:to>
      <xdr:col>1</xdr:col>
      <xdr:colOff>485775</xdr:colOff>
      <xdr:row>55</xdr:row>
      <xdr:rowOff>162520</xdr:rowOff>
    </xdr:to>
    <xdr:sp macro="" textlink="">
      <xdr:nvSpPr>
        <xdr:cNvPr id="142" name="円/楕円 141"/>
        <xdr:cNvSpPr/>
      </xdr:nvSpPr>
      <xdr:spPr>
        <a:xfrm>
          <a:off x="1079500" y="9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7597</xdr:rowOff>
    </xdr:from>
    <xdr:ext cx="534377" cy="259045"/>
    <xdr:sp macro="" textlink="">
      <xdr:nvSpPr>
        <xdr:cNvPr id="143" name="テキスト ボックス 142"/>
        <xdr:cNvSpPr txBox="1"/>
      </xdr:nvSpPr>
      <xdr:spPr>
        <a:xfrm>
          <a:off x="863111" y="926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2" name="テキスト ボックス 15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4" name="テキスト ボックス 153"/>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6" name="テキスト ボックス 15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8" name="テキスト ボックス 15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0" name="テキスト ボックス 15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2" name="テキスト ボックス 16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4" name="テキスト ボックス 16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7112</xdr:rowOff>
    </xdr:from>
    <xdr:to>
      <xdr:col>6</xdr:col>
      <xdr:colOff>510540</xdr:colOff>
      <xdr:row>75</xdr:row>
      <xdr:rowOff>95613</xdr:rowOff>
    </xdr:to>
    <xdr:cxnSp macro="">
      <xdr:nvCxnSpPr>
        <xdr:cNvPr id="168" name="直線コネクタ 167"/>
        <xdr:cNvCxnSpPr/>
      </xdr:nvCxnSpPr>
      <xdr:spPr>
        <a:xfrm flipV="1">
          <a:off x="4633595" y="12008612"/>
          <a:ext cx="1270" cy="945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99440</xdr:rowOff>
    </xdr:from>
    <xdr:ext cx="469744" cy="259045"/>
    <xdr:sp macro="" textlink="">
      <xdr:nvSpPr>
        <xdr:cNvPr id="169" name="維持補修費最小値テキスト"/>
        <xdr:cNvSpPr txBox="1"/>
      </xdr:nvSpPr>
      <xdr:spPr>
        <a:xfrm>
          <a:off x="4686300" y="129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8,220</a:t>
          </a:r>
          <a:endParaRPr kumimoji="1" lang="ja-JP" altLang="en-US" sz="1000" b="1">
            <a:latin typeface="ＭＳ Ｐゴシック"/>
          </a:endParaRPr>
        </a:p>
      </xdr:txBody>
    </xdr:sp>
    <xdr:clientData/>
  </xdr:oneCellAnchor>
  <xdr:twoCellAnchor>
    <xdr:from>
      <xdr:col>6</xdr:col>
      <xdr:colOff>422275</xdr:colOff>
      <xdr:row>75</xdr:row>
      <xdr:rowOff>95613</xdr:rowOff>
    </xdr:from>
    <xdr:to>
      <xdr:col>6</xdr:col>
      <xdr:colOff>600075</xdr:colOff>
      <xdr:row>75</xdr:row>
      <xdr:rowOff>95613</xdr:rowOff>
    </xdr:to>
    <xdr:cxnSp macro="">
      <xdr:nvCxnSpPr>
        <xdr:cNvPr id="170" name="直線コネクタ 169"/>
        <xdr:cNvCxnSpPr/>
      </xdr:nvCxnSpPr>
      <xdr:spPr>
        <a:xfrm>
          <a:off x="4546600" y="1295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125239</xdr:rowOff>
    </xdr:from>
    <xdr:ext cx="534377" cy="259045"/>
    <xdr:sp macro="" textlink="">
      <xdr:nvSpPr>
        <xdr:cNvPr id="171" name="維持補修費最大値テキスト"/>
        <xdr:cNvSpPr txBox="1"/>
      </xdr:nvSpPr>
      <xdr:spPr>
        <a:xfrm>
          <a:off x="4686300" y="117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14,012</a:t>
          </a:r>
          <a:endParaRPr kumimoji="1" lang="ja-JP" altLang="en-US" sz="1000" b="1">
            <a:latin typeface="ＭＳ Ｐゴシック"/>
          </a:endParaRPr>
        </a:p>
      </xdr:txBody>
    </xdr:sp>
    <xdr:clientData/>
  </xdr:oneCellAnchor>
  <xdr:twoCellAnchor>
    <xdr:from>
      <xdr:col>6</xdr:col>
      <xdr:colOff>422275</xdr:colOff>
      <xdr:row>70</xdr:row>
      <xdr:rowOff>7112</xdr:rowOff>
    </xdr:from>
    <xdr:to>
      <xdr:col>6</xdr:col>
      <xdr:colOff>600075</xdr:colOff>
      <xdr:row>70</xdr:row>
      <xdr:rowOff>7112</xdr:rowOff>
    </xdr:to>
    <xdr:cxnSp macro="">
      <xdr:nvCxnSpPr>
        <xdr:cNvPr id="172" name="直線コネクタ 171"/>
        <xdr:cNvCxnSpPr/>
      </xdr:nvCxnSpPr>
      <xdr:spPr>
        <a:xfrm>
          <a:off x="4546600" y="1200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7112</xdr:rowOff>
    </xdr:from>
    <xdr:to>
      <xdr:col>6</xdr:col>
      <xdr:colOff>511175</xdr:colOff>
      <xdr:row>70</xdr:row>
      <xdr:rowOff>102960</xdr:rowOff>
    </xdr:to>
    <xdr:cxnSp macro="">
      <xdr:nvCxnSpPr>
        <xdr:cNvPr id="173" name="直線コネクタ 172"/>
        <xdr:cNvCxnSpPr/>
      </xdr:nvCxnSpPr>
      <xdr:spPr>
        <a:xfrm flipV="1">
          <a:off x="3797300" y="12008612"/>
          <a:ext cx="838200" cy="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142601</xdr:rowOff>
    </xdr:from>
    <xdr:ext cx="534377" cy="259045"/>
    <xdr:sp macro="" textlink="">
      <xdr:nvSpPr>
        <xdr:cNvPr id="174" name="維持補修費平均値テキスト"/>
        <xdr:cNvSpPr txBox="1"/>
      </xdr:nvSpPr>
      <xdr:spPr>
        <a:xfrm>
          <a:off x="4686300" y="12487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10,639</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164174</xdr:rowOff>
    </xdr:from>
    <xdr:to>
      <xdr:col>6</xdr:col>
      <xdr:colOff>561975</xdr:colOff>
      <xdr:row>73</xdr:row>
      <xdr:rowOff>94324</xdr:rowOff>
    </xdr:to>
    <xdr:sp macro="" textlink="">
      <xdr:nvSpPr>
        <xdr:cNvPr id="175" name="フローチャート : 判断 174"/>
        <xdr:cNvSpPr/>
      </xdr:nvSpPr>
      <xdr:spPr>
        <a:xfrm>
          <a:off x="4584700" y="1250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102960</xdr:rowOff>
    </xdr:from>
    <xdr:to>
      <xdr:col>5</xdr:col>
      <xdr:colOff>358775</xdr:colOff>
      <xdr:row>70</xdr:row>
      <xdr:rowOff>153089</xdr:rowOff>
    </xdr:to>
    <xdr:cxnSp macro="">
      <xdr:nvCxnSpPr>
        <xdr:cNvPr id="176" name="直線コネクタ 175"/>
        <xdr:cNvCxnSpPr/>
      </xdr:nvCxnSpPr>
      <xdr:spPr>
        <a:xfrm flipV="1">
          <a:off x="2908300" y="12104460"/>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71918</xdr:rowOff>
    </xdr:from>
    <xdr:to>
      <xdr:col>5</xdr:col>
      <xdr:colOff>409575</xdr:colOff>
      <xdr:row>76</xdr:row>
      <xdr:rowOff>2068</xdr:rowOff>
    </xdr:to>
    <xdr:sp macro="" textlink="">
      <xdr:nvSpPr>
        <xdr:cNvPr id="177" name="フローチャート : 判断 176"/>
        <xdr:cNvSpPr/>
      </xdr:nvSpPr>
      <xdr:spPr>
        <a:xfrm>
          <a:off x="3746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164645</xdr:rowOff>
    </xdr:from>
    <xdr:ext cx="469744" cy="259045"/>
    <xdr:sp macro="" textlink="">
      <xdr:nvSpPr>
        <xdr:cNvPr id="178" name="テキスト ボックス 177"/>
        <xdr:cNvSpPr txBox="1"/>
      </xdr:nvSpPr>
      <xdr:spPr>
        <a:xfrm>
          <a:off x="3549727" y="1302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25400</xdr:rowOff>
    </xdr:from>
    <xdr:to>
      <xdr:col>4</xdr:col>
      <xdr:colOff>155575</xdr:colOff>
      <xdr:row>70</xdr:row>
      <xdr:rowOff>153089</xdr:rowOff>
    </xdr:to>
    <xdr:cxnSp macro="">
      <xdr:nvCxnSpPr>
        <xdr:cNvPr id="179" name="直線コネクタ 178"/>
        <xdr:cNvCxnSpPr/>
      </xdr:nvCxnSpPr>
      <xdr:spPr>
        <a:xfrm>
          <a:off x="2019300" y="12026900"/>
          <a:ext cx="889000" cy="1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36322</xdr:rowOff>
    </xdr:from>
    <xdr:to>
      <xdr:col>4</xdr:col>
      <xdr:colOff>206375</xdr:colOff>
      <xdr:row>77</xdr:row>
      <xdr:rowOff>137922</xdr:rowOff>
    </xdr:to>
    <xdr:sp macro="" textlink="">
      <xdr:nvSpPr>
        <xdr:cNvPr id="180" name="フローチャート : 判断 179"/>
        <xdr:cNvSpPr/>
      </xdr:nvSpPr>
      <xdr:spPr>
        <a:xfrm>
          <a:off x="2857500" y="132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129049</xdr:rowOff>
    </xdr:from>
    <xdr:ext cx="469744" cy="259045"/>
    <xdr:sp macro="" textlink="">
      <xdr:nvSpPr>
        <xdr:cNvPr id="181" name="テキスト ボックス 180"/>
        <xdr:cNvSpPr txBox="1"/>
      </xdr:nvSpPr>
      <xdr:spPr>
        <a:xfrm>
          <a:off x="2673427"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25400</xdr:rowOff>
    </xdr:from>
    <xdr:to>
      <xdr:col>2</xdr:col>
      <xdr:colOff>638175</xdr:colOff>
      <xdr:row>73</xdr:row>
      <xdr:rowOff>99042</xdr:rowOff>
    </xdr:to>
    <xdr:cxnSp macro="">
      <xdr:nvCxnSpPr>
        <xdr:cNvPr id="182" name="直線コネクタ 181"/>
        <xdr:cNvCxnSpPr/>
      </xdr:nvCxnSpPr>
      <xdr:spPr>
        <a:xfrm flipV="1">
          <a:off x="1130300" y="12026900"/>
          <a:ext cx="889000" cy="5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153724</xdr:rowOff>
    </xdr:from>
    <xdr:to>
      <xdr:col>3</xdr:col>
      <xdr:colOff>3175</xdr:colOff>
      <xdr:row>79</xdr:row>
      <xdr:rowOff>83874</xdr:rowOff>
    </xdr:to>
    <xdr:sp macro="" textlink="">
      <xdr:nvSpPr>
        <xdr:cNvPr id="183" name="フローチャート : 判断 182"/>
        <xdr:cNvSpPr/>
      </xdr:nvSpPr>
      <xdr:spPr>
        <a:xfrm>
          <a:off x="1968500" y="1352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75001</xdr:rowOff>
    </xdr:from>
    <xdr:ext cx="469744" cy="259045"/>
    <xdr:sp macro="" textlink="">
      <xdr:nvSpPr>
        <xdr:cNvPr id="184" name="テキスト ボックス 183"/>
        <xdr:cNvSpPr txBox="1"/>
      </xdr:nvSpPr>
      <xdr:spPr>
        <a:xfrm>
          <a:off x="1784427"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118782</xdr:rowOff>
    </xdr:from>
    <xdr:to>
      <xdr:col>1</xdr:col>
      <xdr:colOff>485775</xdr:colOff>
      <xdr:row>79</xdr:row>
      <xdr:rowOff>48932</xdr:rowOff>
    </xdr:to>
    <xdr:sp macro="" textlink="">
      <xdr:nvSpPr>
        <xdr:cNvPr id="185" name="フローチャート : 判断 184"/>
        <xdr:cNvSpPr/>
      </xdr:nvSpPr>
      <xdr:spPr>
        <a:xfrm>
          <a:off x="1079500" y="134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40059</xdr:rowOff>
    </xdr:from>
    <xdr:ext cx="469744" cy="259045"/>
    <xdr:sp macro="" textlink="">
      <xdr:nvSpPr>
        <xdr:cNvPr id="186" name="テキスト ボックス 185"/>
        <xdr:cNvSpPr txBox="1"/>
      </xdr:nvSpPr>
      <xdr:spPr>
        <a:xfrm>
          <a:off x="895427" y="1358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127762</xdr:rowOff>
    </xdr:from>
    <xdr:to>
      <xdr:col>6</xdr:col>
      <xdr:colOff>561975</xdr:colOff>
      <xdr:row>70</xdr:row>
      <xdr:rowOff>57912</xdr:rowOff>
    </xdr:to>
    <xdr:sp macro="" textlink="">
      <xdr:nvSpPr>
        <xdr:cNvPr id="192" name="円/楕円 191"/>
        <xdr:cNvSpPr/>
      </xdr:nvSpPr>
      <xdr:spPr>
        <a:xfrm>
          <a:off x="4584700" y="119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80789</xdr:rowOff>
    </xdr:from>
    <xdr:ext cx="534377" cy="259045"/>
    <xdr:sp macro="" textlink="">
      <xdr:nvSpPr>
        <xdr:cNvPr id="193" name="維持補修費該当値テキスト"/>
        <xdr:cNvSpPr txBox="1"/>
      </xdr:nvSpPr>
      <xdr:spPr>
        <a:xfrm>
          <a:off x="4686300" y="119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52160</xdr:rowOff>
    </xdr:from>
    <xdr:to>
      <xdr:col>5</xdr:col>
      <xdr:colOff>409575</xdr:colOff>
      <xdr:row>70</xdr:row>
      <xdr:rowOff>153760</xdr:rowOff>
    </xdr:to>
    <xdr:sp macro="" textlink="">
      <xdr:nvSpPr>
        <xdr:cNvPr id="194" name="円/楕円 193"/>
        <xdr:cNvSpPr/>
      </xdr:nvSpPr>
      <xdr:spPr>
        <a:xfrm>
          <a:off x="3746500" y="120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68</xdr:row>
      <xdr:rowOff>170287</xdr:rowOff>
    </xdr:from>
    <xdr:ext cx="534377" cy="259045"/>
    <xdr:sp macro="" textlink="">
      <xdr:nvSpPr>
        <xdr:cNvPr id="195" name="テキスト ボックス 194"/>
        <xdr:cNvSpPr txBox="1"/>
      </xdr:nvSpPr>
      <xdr:spPr>
        <a:xfrm>
          <a:off x="3517411" y="118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102289</xdr:rowOff>
    </xdr:from>
    <xdr:to>
      <xdr:col>4</xdr:col>
      <xdr:colOff>206375</xdr:colOff>
      <xdr:row>71</xdr:row>
      <xdr:rowOff>32439</xdr:rowOff>
    </xdr:to>
    <xdr:sp macro="" textlink="">
      <xdr:nvSpPr>
        <xdr:cNvPr id="196" name="円/楕円 195"/>
        <xdr:cNvSpPr/>
      </xdr:nvSpPr>
      <xdr:spPr>
        <a:xfrm>
          <a:off x="2857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48966</xdr:rowOff>
    </xdr:from>
    <xdr:ext cx="534377" cy="259045"/>
    <xdr:sp macro="" textlink="">
      <xdr:nvSpPr>
        <xdr:cNvPr id="197" name="テキスト ボックス 196"/>
        <xdr:cNvSpPr txBox="1"/>
      </xdr:nvSpPr>
      <xdr:spPr>
        <a:xfrm>
          <a:off x="2641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13,118</a:t>
          </a:r>
          <a:endParaRPr kumimoji="1" lang="ja-JP" altLang="en-US" sz="1000" b="1">
            <a:solidFill>
              <a:srgbClr val="FF0000"/>
            </a:solidFill>
            <a:latin typeface="ＭＳ Ｐゴシック"/>
          </a:endParaRPr>
        </a:p>
      </xdr:txBody>
    </xdr:sp>
    <xdr:clientData/>
  </xdr:oneCellAnchor>
  <xdr:twoCellAnchor>
    <xdr:from>
      <xdr:col>2</xdr:col>
      <xdr:colOff>587375</xdr:colOff>
      <xdr:row>69</xdr:row>
      <xdr:rowOff>146050</xdr:rowOff>
    </xdr:from>
    <xdr:to>
      <xdr:col>3</xdr:col>
      <xdr:colOff>3175</xdr:colOff>
      <xdr:row>70</xdr:row>
      <xdr:rowOff>76200</xdr:rowOff>
    </xdr:to>
    <xdr:sp macro="" textlink="">
      <xdr:nvSpPr>
        <xdr:cNvPr id="198" name="円/楕円 197"/>
        <xdr:cNvSpPr/>
      </xdr:nvSpPr>
      <xdr:spPr>
        <a:xfrm>
          <a:off x="1968500" y="119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92727</xdr:rowOff>
    </xdr:from>
    <xdr:ext cx="534377" cy="259045"/>
    <xdr:sp macro="" textlink="">
      <xdr:nvSpPr>
        <xdr:cNvPr id="199" name="テキスト ボックス 198"/>
        <xdr:cNvSpPr txBox="1"/>
      </xdr:nvSpPr>
      <xdr:spPr>
        <a:xfrm>
          <a:off x="1752111" y="117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48242</xdr:rowOff>
    </xdr:from>
    <xdr:to>
      <xdr:col>1</xdr:col>
      <xdr:colOff>485775</xdr:colOff>
      <xdr:row>73</xdr:row>
      <xdr:rowOff>149842</xdr:rowOff>
    </xdr:to>
    <xdr:sp macro="" textlink="">
      <xdr:nvSpPr>
        <xdr:cNvPr id="200" name="円/楕円 199"/>
        <xdr:cNvSpPr/>
      </xdr:nvSpPr>
      <xdr:spPr>
        <a:xfrm>
          <a:off x="1079500" y="1256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166369</xdr:rowOff>
    </xdr:from>
    <xdr:ext cx="534377" cy="259045"/>
    <xdr:sp macro="" textlink="">
      <xdr:nvSpPr>
        <xdr:cNvPr id="201" name="テキスト ボックス 200"/>
        <xdr:cNvSpPr txBox="1"/>
      </xdr:nvSpPr>
      <xdr:spPr>
        <a:xfrm>
          <a:off x="863111" y="1233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137224</xdr:rowOff>
    </xdr:from>
    <xdr:to>
      <xdr:col>6</xdr:col>
      <xdr:colOff>510540</xdr:colOff>
      <xdr:row>99</xdr:row>
      <xdr:rowOff>115888</xdr:rowOff>
    </xdr:to>
    <xdr:cxnSp macro="">
      <xdr:nvCxnSpPr>
        <xdr:cNvPr id="224" name="直線コネクタ 223"/>
        <xdr:cNvCxnSpPr/>
      </xdr:nvCxnSpPr>
      <xdr:spPr>
        <a:xfrm flipV="1">
          <a:off x="4633595" y="15567724"/>
          <a:ext cx="1270" cy="152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119715</xdr:rowOff>
    </xdr:from>
    <xdr:ext cx="469744" cy="259045"/>
    <xdr:sp macro="" textlink="">
      <xdr:nvSpPr>
        <xdr:cNvPr id="225" name="扶助費最小値テキスト"/>
        <xdr:cNvSpPr txBox="1"/>
      </xdr:nvSpPr>
      <xdr:spPr>
        <a:xfrm>
          <a:off x="4686300" y="170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9,625</a:t>
          </a:r>
          <a:endParaRPr kumimoji="1" lang="ja-JP" altLang="en-US" sz="1000" b="1">
            <a:latin typeface="ＭＳ Ｐゴシック"/>
          </a:endParaRPr>
        </a:p>
      </xdr:txBody>
    </xdr:sp>
    <xdr:clientData/>
  </xdr:oneCellAnchor>
  <xdr:twoCellAnchor>
    <xdr:from>
      <xdr:col>6</xdr:col>
      <xdr:colOff>422275</xdr:colOff>
      <xdr:row>99</xdr:row>
      <xdr:rowOff>115888</xdr:rowOff>
    </xdr:from>
    <xdr:to>
      <xdr:col>6</xdr:col>
      <xdr:colOff>600075</xdr:colOff>
      <xdr:row>99</xdr:row>
      <xdr:rowOff>115888</xdr:rowOff>
    </xdr:to>
    <xdr:cxnSp macro="">
      <xdr:nvCxnSpPr>
        <xdr:cNvPr id="226" name="直線コネクタ 225"/>
        <xdr:cNvCxnSpPr/>
      </xdr:nvCxnSpPr>
      <xdr:spPr>
        <a:xfrm>
          <a:off x="4546600" y="17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83901</xdr:rowOff>
    </xdr:from>
    <xdr:ext cx="534377" cy="259045"/>
    <xdr:sp macro="" textlink="">
      <xdr:nvSpPr>
        <xdr:cNvPr id="227" name="扶助費最大値テキスト"/>
        <xdr:cNvSpPr txBox="1"/>
      </xdr:nvSpPr>
      <xdr:spPr>
        <a:xfrm>
          <a:off x="4686300" y="153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17,613</a:t>
          </a:r>
          <a:endParaRPr kumimoji="1" lang="ja-JP" altLang="en-US" sz="1000" b="1">
            <a:latin typeface="ＭＳ Ｐゴシック"/>
          </a:endParaRPr>
        </a:p>
      </xdr:txBody>
    </xdr:sp>
    <xdr:clientData/>
  </xdr:oneCellAnchor>
  <xdr:twoCellAnchor>
    <xdr:from>
      <xdr:col>6</xdr:col>
      <xdr:colOff>422275</xdr:colOff>
      <xdr:row>90</xdr:row>
      <xdr:rowOff>137224</xdr:rowOff>
    </xdr:from>
    <xdr:to>
      <xdr:col>6</xdr:col>
      <xdr:colOff>600075</xdr:colOff>
      <xdr:row>90</xdr:row>
      <xdr:rowOff>137224</xdr:rowOff>
    </xdr:to>
    <xdr:cxnSp macro="">
      <xdr:nvCxnSpPr>
        <xdr:cNvPr id="228" name="直線コネクタ 227"/>
        <xdr:cNvCxnSpPr/>
      </xdr:nvCxnSpPr>
      <xdr:spPr>
        <a:xfrm>
          <a:off x="4546600" y="1556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118554</xdr:rowOff>
    </xdr:from>
    <xdr:to>
      <xdr:col>6</xdr:col>
      <xdr:colOff>511175</xdr:colOff>
      <xdr:row>93</xdr:row>
      <xdr:rowOff>67881</xdr:rowOff>
    </xdr:to>
    <xdr:cxnSp macro="">
      <xdr:nvCxnSpPr>
        <xdr:cNvPr id="229" name="直線コネクタ 228"/>
        <xdr:cNvCxnSpPr/>
      </xdr:nvCxnSpPr>
      <xdr:spPr>
        <a:xfrm flipV="1">
          <a:off x="3797300" y="15891954"/>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99902</xdr:rowOff>
    </xdr:from>
    <xdr:ext cx="534377" cy="259045"/>
    <xdr:sp macro="" textlink="">
      <xdr:nvSpPr>
        <xdr:cNvPr id="230" name="扶助費平均値テキスト"/>
        <xdr:cNvSpPr txBox="1"/>
      </xdr:nvSpPr>
      <xdr:spPr>
        <a:xfrm>
          <a:off x="4686300" y="16044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14,729</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121475</xdr:rowOff>
    </xdr:from>
    <xdr:to>
      <xdr:col>6</xdr:col>
      <xdr:colOff>561975</xdr:colOff>
      <xdr:row>94</xdr:row>
      <xdr:rowOff>51625</xdr:rowOff>
    </xdr:to>
    <xdr:sp macro="" textlink="">
      <xdr:nvSpPr>
        <xdr:cNvPr id="231" name="フローチャート : 判断 230"/>
        <xdr:cNvSpPr/>
      </xdr:nvSpPr>
      <xdr:spPr>
        <a:xfrm>
          <a:off x="45847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67881</xdr:rowOff>
    </xdr:from>
    <xdr:to>
      <xdr:col>5</xdr:col>
      <xdr:colOff>358775</xdr:colOff>
      <xdr:row>93</xdr:row>
      <xdr:rowOff>166751</xdr:rowOff>
    </xdr:to>
    <xdr:cxnSp macro="">
      <xdr:nvCxnSpPr>
        <xdr:cNvPr id="232" name="直線コネクタ 231"/>
        <xdr:cNvCxnSpPr/>
      </xdr:nvCxnSpPr>
      <xdr:spPr>
        <a:xfrm flipV="1">
          <a:off x="2908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52324</xdr:rowOff>
    </xdr:from>
    <xdr:to>
      <xdr:col>5</xdr:col>
      <xdr:colOff>409575</xdr:colOff>
      <xdr:row>97</xdr:row>
      <xdr:rowOff>153924</xdr:rowOff>
    </xdr:to>
    <xdr:sp macro="" textlink="">
      <xdr:nvSpPr>
        <xdr:cNvPr id="233" name="フローチャート : 判断 232"/>
        <xdr:cNvSpPr/>
      </xdr:nvSpPr>
      <xdr:spPr>
        <a:xfrm>
          <a:off x="3746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145051</xdr:rowOff>
    </xdr:from>
    <xdr:ext cx="534377" cy="259045"/>
    <xdr:sp macro="" textlink="">
      <xdr:nvSpPr>
        <xdr:cNvPr id="234" name="テキスト ボックス 233"/>
        <xdr:cNvSpPr txBox="1"/>
      </xdr:nvSpPr>
      <xdr:spPr>
        <a:xfrm>
          <a:off x="35174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166751</xdr:rowOff>
    </xdr:from>
    <xdr:to>
      <xdr:col>4</xdr:col>
      <xdr:colOff>155575</xdr:colOff>
      <xdr:row>94</xdr:row>
      <xdr:rowOff>99885</xdr:rowOff>
    </xdr:to>
    <xdr:cxnSp macro="">
      <xdr:nvCxnSpPr>
        <xdr:cNvPr id="235" name="直線コネクタ 234"/>
        <xdr:cNvCxnSpPr/>
      </xdr:nvCxnSpPr>
      <xdr:spPr>
        <a:xfrm flipV="1">
          <a:off x="2019300" y="16111601"/>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63945</xdr:rowOff>
    </xdr:from>
    <xdr:to>
      <xdr:col>4</xdr:col>
      <xdr:colOff>206375</xdr:colOff>
      <xdr:row>95</xdr:row>
      <xdr:rowOff>165545</xdr:rowOff>
    </xdr:to>
    <xdr:sp macro="" textlink="">
      <xdr:nvSpPr>
        <xdr:cNvPr id="236" name="フローチャート : 判断 235"/>
        <xdr:cNvSpPr/>
      </xdr:nvSpPr>
      <xdr:spPr>
        <a:xfrm>
          <a:off x="2857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156672</xdr:rowOff>
    </xdr:from>
    <xdr:ext cx="534377" cy="259045"/>
    <xdr:sp macro="" textlink="">
      <xdr:nvSpPr>
        <xdr:cNvPr id="237" name="テキスト ボックス 236"/>
        <xdr:cNvSpPr txBox="1"/>
      </xdr:nvSpPr>
      <xdr:spPr>
        <a:xfrm>
          <a:off x="2641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95314</xdr:rowOff>
    </xdr:from>
    <xdr:to>
      <xdr:col>2</xdr:col>
      <xdr:colOff>638175</xdr:colOff>
      <xdr:row>94</xdr:row>
      <xdr:rowOff>99885</xdr:rowOff>
    </xdr:to>
    <xdr:cxnSp macro="">
      <xdr:nvCxnSpPr>
        <xdr:cNvPr id="238" name="直線コネクタ 237"/>
        <xdr:cNvCxnSpPr/>
      </xdr:nvCxnSpPr>
      <xdr:spPr>
        <a:xfrm>
          <a:off x="1130300" y="1621161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66993</xdr:rowOff>
    </xdr:from>
    <xdr:to>
      <xdr:col>3</xdr:col>
      <xdr:colOff>3175</xdr:colOff>
      <xdr:row>95</xdr:row>
      <xdr:rowOff>168593</xdr:rowOff>
    </xdr:to>
    <xdr:sp macro="" textlink="">
      <xdr:nvSpPr>
        <xdr:cNvPr id="239" name="フローチャート : 判断 238"/>
        <xdr:cNvSpPr/>
      </xdr:nvSpPr>
      <xdr:spPr>
        <a:xfrm>
          <a:off x="1968500" y="1635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159720</xdr:rowOff>
    </xdr:from>
    <xdr:ext cx="534377" cy="259045"/>
    <xdr:sp macro="" textlink="">
      <xdr:nvSpPr>
        <xdr:cNvPr id="240" name="テキスト ボックス 239"/>
        <xdr:cNvSpPr txBox="1"/>
      </xdr:nvSpPr>
      <xdr:spPr>
        <a:xfrm>
          <a:off x="1752111" y="1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117856</xdr:rowOff>
    </xdr:from>
    <xdr:to>
      <xdr:col>1</xdr:col>
      <xdr:colOff>485775</xdr:colOff>
      <xdr:row>96</xdr:row>
      <xdr:rowOff>48006</xdr:rowOff>
    </xdr:to>
    <xdr:sp macro="" textlink="">
      <xdr:nvSpPr>
        <xdr:cNvPr id="241" name="フローチャート : 判断 240"/>
        <xdr:cNvSpPr/>
      </xdr:nvSpPr>
      <xdr:spPr>
        <a:xfrm>
          <a:off x="1079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39133</xdr:rowOff>
    </xdr:from>
    <xdr:ext cx="534377" cy="259045"/>
    <xdr:sp macro="" textlink="">
      <xdr:nvSpPr>
        <xdr:cNvPr id="242" name="テキスト ボックス 241"/>
        <xdr:cNvSpPr txBox="1"/>
      </xdr:nvSpPr>
      <xdr:spPr>
        <a:xfrm>
          <a:off x="863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67754</xdr:rowOff>
    </xdr:from>
    <xdr:to>
      <xdr:col>6</xdr:col>
      <xdr:colOff>561975</xdr:colOff>
      <xdr:row>92</xdr:row>
      <xdr:rowOff>169354</xdr:rowOff>
    </xdr:to>
    <xdr:sp macro="" textlink="">
      <xdr:nvSpPr>
        <xdr:cNvPr id="248" name="円/楕円 247"/>
        <xdr:cNvSpPr/>
      </xdr:nvSpPr>
      <xdr:spPr>
        <a:xfrm>
          <a:off x="45847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90631</xdr:rowOff>
    </xdr:from>
    <xdr:ext cx="534377" cy="259045"/>
    <xdr:sp macro="" textlink="">
      <xdr:nvSpPr>
        <xdr:cNvPr id="249" name="扶助費該当値テキスト"/>
        <xdr:cNvSpPr txBox="1"/>
      </xdr:nvSpPr>
      <xdr:spPr>
        <a:xfrm>
          <a:off x="4686300" y="1569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15,911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17081</xdr:rowOff>
    </xdr:from>
    <xdr:to>
      <xdr:col>5</xdr:col>
      <xdr:colOff>409575</xdr:colOff>
      <xdr:row>93</xdr:row>
      <xdr:rowOff>118681</xdr:rowOff>
    </xdr:to>
    <xdr:sp macro="" textlink="">
      <xdr:nvSpPr>
        <xdr:cNvPr id="250" name="円/楕円 249"/>
        <xdr:cNvSpPr/>
      </xdr:nvSpPr>
      <xdr:spPr>
        <a:xfrm>
          <a:off x="3746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91</xdr:row>
      <xdr:rowOff>135208</xdr:rowOff>
    </xdr:from>
    <xdr:ext cx="534377" cy="259045"/>
    <xdr:sp macro="" textlink="">
      <xdr:nvSpPr>
        <xdr:cNvPr id="251" name="テキスト ボックス 250"/>
        <xdr:cNvSpPr txBox="1"/>
      </xdr:nvSpPr>
      <xdr:spPr>
        <a:xfrm>
          <a:off x="35174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115951</xdr:rowOff>
    </xdr:from>
    <xdr:to>
      <xdr:col>4</xdr:col>
      <xdr:colOff>206375</xdr:colOff>
      <xdr:row>94</xdr:row>
      <xdr:rowOff>46101</xdr:rowOff>
    </xdr:to>
    <xdr:sp macro="" textlink="">
      <xdr:nvSpPr>
        <xdr:cNvPr id="252" name="円/楕円 251"/>
        <xdr:cNvSpPr/>
      </xdr:nvSpPr>
      <xdr:spPr>
        <a:xfrm>
          <a:off x="2857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62628</xdr:rowOff>
    </xdr:from>
    <xdr:ext cx="534377" cy="259045"/>
    <xdr:sp macro="" textlink="">
      <xdr:nvSpPr>
        <xdr:cNvPr id="253" name="テキスト ボックス 252"/>
        <xdr:cNvSpPr txBox="1"/>
      </xdr:nvSpPr>
      <xdr:spPr>
        <a:xfrm>
          <a:off x="2641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49085</xdr:rowOff>
    </xdr:from>
    <xdr:to>
      <xdr:col>3</xdr:col>
      <xdr:colOff>3175</xdr:colOff>
      <xdr:row>94</xdr:row>
      <xdr:rowOff>150685</xdr:rowOff>
    </xdr:to>
    <xdr:sp macro="" textlink="">
      <xdr:nvSpPr>
        <xdr:cNvPr id="254" name="円/楕円 253"/>
        <xdr:cNvSpPr/>
      </xdr:nvSpPr>
      <xdr:spPr>
        <a:xfrm>
          <a:off x="1968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167212</xdr:rowOff>
    </xdr:from>
    <xdr:ext cx="534377" cy="259045"/>
    <xdr:sp macro="" textlink="">
      <xdr:nvSpPr>
        <xdr:cNvPr id="255" name="テキスト ボックス 254"/>
        <xdr:cNvSpPr txBox="1"/>
      </xdr:nvSpPr>
      <xdr:spPr>
        <a:xfrm>
          <a:off x="1752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44514</xdr:rowOff>
    </xdr:from>
    <xdr:to>
      <xdr:col>1</xdr:col>
      <xdr:colOff>485775</xdr:colOff>
      <xdr:row>94</xdr:row>
      <xdr:rowOff>146114</xdr:rowOff>
    </xdr:to>
    <xdr:sp macro="" textlink="">
      <xdr:nvSpPr>
        <xdr:cNvPr id="256" name="円/楕円 255"/>
        <xdr:cNvSpPr/>
      </xdr:nvSpPr>
      <xdr:spPr>
        <a:xfrm>
          <a:off x="1079500" y="16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162641</xdr:rowOff>
    </xdr:from>
    <xdr:ext cx="534377" cy="259045"/>
    <xdr:sp macro="" textlink="">
      <xdr:nvSpPr>
        <xdr:cNvPr id="257" name="テキスト ボックス 256"/>
        <xdr:cNvSpPr txBox="1"/>
      </xdr:nvSpPr>
      <xdr:spPr>
        <a:xfrm>
          <a:off x="863111" y="159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169304</xdr:rowOff>
    </xdr:from>
    <xdr:to>
      <xdr:col>15</xdr:col>
      <xdr:colOff>180340</xdr:colOff>
      <xdr:row>34</xdr:row>
      <xdr:rowOff>21247</xdr:rowOff>
    </xdr:to>
    <xdr:cxnSp macro="">
      <xdr:nvCxnSpPr>
        <xdr:cNvPr id="280" name="直線コネクタ 279"/>
        <xdr:cNvCxnSpPr/>
      </xdr:nvCxnSpPr>
      <xdr:spPr>
        <a:xfrm flipV="1">
          <a:off x="10475595" y="5141354"/>
          <a:ext cx="1270" cy="70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25074</xdr:rowOff>
    </xdr:from>
    <xdr:ext cx="599010" cy="259045"/>
    <xdr:sp macro="" textlink="">
      <xdr:nvSpPr>
        <xdr:cNvPr id="281" name="補助費等最小値テキスト"/>
        <xdr:cNvSpPr txBox="1"/>
      </xdr:nvSpPr>
      <xdr:spPr>
        <a:xfrm>
          <a:off x="10528300" y="58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123,109</a:t>
          </a:r>
          <a:endParaRPr kumimoji="1" lang="ja-JP" altLang="en-US" sz="1000" b="1">
            <a:latin typeface="ＭＳ Ｐゴシック"/>
          </a:endParaRPr>
        </a:p>
      </xdr:txBody>
    </xdr:sp>
    <xdr:clientData/>
  </xdr:oneCellAnchor>
  <xdr:twoCellAnchor>
    <xdr:from>
      <xdr:col>15</xdr:col>
      <xdr:colOff>92075</xdr:colOff>
      <xdr:row>34</xdr:row>
      <xdr:rowOff>21247</xdr:rowOff>
    </xdr:from>
    <xdr:to>
      <xdr:col>15</xdr:col>
      <xdr:colOff>269875</xdr:colOff>
      <xdr:row>34</xdr:row>
      <xdr:rowOff>21247</xdr:rowOff>
    </xdr:to>
    <xdr:cxnSp macro="">
      <xdr:nvCxnSpPr>
        <xdr:cNvPr id="282" name="直線コネクタ 281"/>
        <xdr:cNvCxnSpPr/>
      </xdr:nvCxnSpPr>
      <xdr:spPr>
        <a:xfrm>
          <a:off x="10388600" y="58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115981</xdr:rowOff>
    </xdr:from>
    <xdr:ext cx="599010" cy="259045"/>
    <xdr:sp macro="" textlink="">
      <xdr:nvSpPr>
        <xdr:cNvPr id="283" name="補助費等最大値テキスト"/>
        <xdr:cNvSpPr txBox="1"/>
      </xdr:nvSpPr>
      <xdr:spPr>
        <a:xfrm>
          <a:off x="10528300" y="491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141,723</a:t>
          </a:r>
          <a:endParaRPr kumimoji="1" lang="ja-JP" altLang="en-US" sz="1000" b="1">
            <a:latin typeface="ＭＳ Ｐゴシック"/>
          </a:endParaRPr>
        </a:p>
      </xdr:txBody>
    </xdr:sp>
    <xdr:clientData/>
  </xdr:oneCellAnchor>
  <xdr:twoCellAnchor>
    <xdr:from>
      <xdr:col>15</xdr:col>
      <xdr:colOff>92075</xdr:colOff>
      <xdr:row>29</xdr:row>
      <xdr:rowOff>169304</xdr:rowOff>
    </xdr:from>
    <xdr:to>
      <xdr:col>15</xdr:col>
      <xdr:colOff>269875</xdr:colOff>
      <xdr:row>29</xdr:row>
      <xdr:rowOff>169304</xdr:rowOff>
    </xdr:to>
    <xdr:cxnSp macro="">
      <xdr:nvCxnSpPr>
        <xdr:cNvPr id="284" name="直線コネクタ 283"/>
        <xdr:cNvCxnSpPr/>
      </xdr:nvCxnSpPr>
      <xdr:spPr>
        <a:xfrm>
          <a:off x="10388600" y="514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21247</xdr:rowOff>
    </xdr:from>
    <xdr:to>
      <xdr:col>15</xdr:col>
      <xdr:colOff>180975</xdr:colOff>
      <xdr:row>34</xdr:row>
      <xdr:rowOff>46850</xdr:rowOff>
    </xdr:to>
    <xdr:cxnSp macro="">
      <xdr:nvCxnSpPr>
        <xdr:cNvPr id="285" name="直線コネクタ 284"/>
        <xdr:cNvCxnSpPr/>
      </xdr:nvCxnSpPr>
      <xdr:spPr>
        <a:xfrm flipV="1">
          <a:off x="9639300" y="585054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5135</xdr:rowOff>
    </xdr:from>
    <xdr:ext cx="599010" cy="259045"/>
    <xdr:sp macro="" textlink="">
      <xdr:nvSpPr>
        <xdr:cNvPr id="286" name="補助費等平均値テキスト"/>
        <xdr:cNvSpPr txBox="1"/>
      </xdr:nvSpPr>
      <xdr:spPr>
        <a:xfrm>
          <a:off x="10528300" y="5320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131,799</a:t>
          </a:r>
          <a:endParaRPr kumimoji="1" lang="ja-JP" altLang="en-US" sz="1000" b="1">
            <a:solidFill>
              <a:srgbClr val="000080"/>
            </a:solidFill>
            <a:latin typeface="ＭＳ Ｐゴシック"/>
          </a:endParaRPr>
        </a:p>
      </xdr:txBody>
    </xdr:sp>
    <xdr:clientData/>
  </xdr:oneCellAnchor>
  <xdr:twoCellAnchor>
    <xdr:from>
      <xdr:col>15</xdr:col>
      <xdr:colOff>130175</xdr:colOff>
      <xdr:row>31</xdr:row>
      <xdr:rowOff>153708</xdr:rowOff>
    </xdr:from>
    <xdr:to>
      <xdr:col>15</xdr:col>
      <xdr:colOff>231775</xdr:colOff>
      <xdr:row>32</xdr:row>
      <xdr:rowOff>83858</xdr:rowOff>
    </xdr:to>
    <xdr:sp macro="" textlink="">
      <xdr:nvSpPr>
        <xdr:cNvPr id="287" name="フローチャート : 判断 286"/>
        <xdr:cNvSpPr/>
      </xdr:nvSpPr>
      <xdr:spPr>
        <a:xfrm>
          <a:off x="104267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46850</xdr:rowOff>
    </xdr:from>
    <xdr:to>
      <xdr:col>14</xdr:col>
      <xdr:colOff>28575</xdr:colOff>
      <xdr:row>37</xdr:row>
      <xdr:rowOff>68681</xdr:rowOff>
    </xdr:to>
    <xdr:cxnSp macro="">
      <xdr:nvCxnSpPr>
        <xdr:cNvPr id="288" name="直線コネクタ 287"/>
        <xdr:cNvCxnSpPr/>
      </xdr:nvCxnSpPr>
      <xdr:spPr>
        <a:xfrm flipV="1">
          <a:off x="8750300" y="5876150"/>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142811</xdr:rowOff>
    </xdr:from>
    <xdr:to>
      <xdr:col>14</xdr:col>
      <xdr:colOff>79375</xdr:colOff>
      <xdr:row>33</xdr:row>
      <xdr:rowOff>72961</xdr:rowOff>
    </xdr:to>
    <xdr:sp macro="" textlink="">
      <xdr:nvSpPr>
        <xdr:cNvPr id="289" name="フローチャート : 判断 288"/>
        <xdr:cNvSpPr/>
      </xdr:nvSpPr>
      <xdr:spPr>
        <a:xfrm>
          <a:off x="9588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31</xdr:row>
      <xdr:rowOff>89488</xdr:rowOff>
    </xdr:from>
    <xdr:ext cx="599010" cy="259045"/>
    <xdr:sp macro="" textlink="">
      <xdr:nvSpPr>
        <xdr:cNvPr id="290" name="テキスト ボックス 289"/>
        <xdr:cNvSpPr txBox="1"/>
      </xdr:nvSpPr>
      <xdr:spPr>
        <a:xfrm>
          <a:off x="9327094" y="54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68681</xdr:rowOff>
    </xdr:from>
    <xdr:to>
      <xdr:col>12</xdr:col>
      <xdr:colOff>511175</xdr:colOff>
      <xdr:row>38</xdr:row>
      <xdr:rowOff>116916</xdr:rowOff>
    </xdr:to>
    <xdr:cxnSp macro="">
      <xdr:nvCxnSpPr>
        <xdr:cNvPr id="291" name="直線コネクタ 290"/>
        <xdr:cNvCxnSpPr/>
      </xdr:nvCxnSpPr>
      <xdr:spPr>
        <a:xfrm flipV="1">
          <a:off x="7861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39560</xdr:rowOff>
    </xdr:from>
    <xdr:to>
      <xdr:col>12</xdr:col>
      <xdr:colOff>561975</xdr:colOff>
      <xdr:row>36</xdr:row>
      <xdr:rowOff>141160</xdr:rowOff>
    </xdr:to>
    <xdr:sp macro="" textlink="">
      <xdr:nvSpPr>
        <xdr:cNvPr id="292" name="フローチャート : 判断 291"/>
        <xdr:cNvSpPr/>
      </xdr:nvSpPr>
      <xdr:spPr>
        <a:xfrm>
          <a:off x="8699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157687</xdr:rowOff>
    </xdr:from>
    <xdr:ext cx="599010" cy="259045"/>
    <xdr:sp macro="" textlink="">
      <xdr:nvSpPr>
        <xdr:cNvPr id="293" name="テキスト ボックス 292"/>
        <xdr:cNvSpPr txBox="1"/>
      </xdr:nvSpPr>
      <xdr:spPr>
        <a:xfrm>
          <a:off x="8450794"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31191</xdr:rowOff>
    </xdr:from>
    <xdr:to>
      <xdr:col>11</xdr:col>
      <xdr:colOff>307975</xdr:colOff>
      <xdr:row>38</xdr:row>
      <xdr:rowOff>116916</xdr:rowOff>
    </xdr:to>
    <xdr:cxnSp macro="">
      <xdr:nvCxnSpPr>
        <xdr:cNvPr id="294" name="直線コネクタ 293"/>
        <xdr:cNvCxnSpPr/>
      </xdr:nvCxnSpPr>
      <xdr:spPr>
        <a:xfrm>
          <a:off x="6972300" y="654629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94577</xdr:rowOff>
    </xdr:from>
    <xdr:to>
      <xdr:col>11</xdr:col>
      <xdr:colOff>358775</xdr:colOff>
      <xdr:row>39</xdr:row>
      <xdr:rowOff>24727</xdr:rowOff>
    </xdr:to>
    <xdr:sp macro="" textlink="">
      <xdr:nvSpPr>
        <xdr:cNvPr id="295" name="フローチャート : 判断 294"/>
        <xdr:cNvSpPr/>
      </xdr:nvSpPr>
      <xdr:spPr>
        <a:xfrm>
          <a:off x="7810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39</xdr:row>
      <xdr:rowOff>15854</xdr:rowOff>
    </xdr:from>
    <xdr:ext cx="599010" cy="259045"/>
    <xdr:sp macro="" textlink="">
      <xdr:nvSpPr>
        <xdr:cNvPr id="296" name="テキスト ボックス 295"/>
        <xdr:cNvSpPr txBox="1"/>
      </xdr:nvSpPr>
      <xdr:spPr>
        <a:xfrm>
          <a:off x="7561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46647</xdr:rowOff>
    </xdr:from>
    <xdr:to>
      <xdr:col>10</xdr:col>
      <xdr:colOff>155575</xdr:colOff>
      <xdr:row>38</xdr:row>
      <xdr:rowOff>148247</xdr:rowOff>
    </xdr:to>
    <xdr:sp macro="" textlink="">
      <xdr:nvSpPr>
        <xdr:cNvPr id="297" name="フローチャート : 判断 296"/>
        <xdr:cNvSpPr/>
      </xdr:nvSpPr>
      <xdr:spPr>
        <a:xfrm>
          <a:off x="6921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139374</xdr:rowOff>
    </xdr:from>
    <xdr:ext cx="599010" cy="259045"/>
    <xdr:sp macro="" textlink="">
      <xdr:nvSpPr>
        <xdr:cNvPr id="298" name="テキスト ボックス 297"/>
        <xdr:cNvSpPr txBox="1"/>
      </xdr:nvSpPr>
      <xdr:spPr>
        <a:xfrm>
          <a:off x="6672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141897</xdr:rowOff>
    </xdr:from>
    <xdr:to>
      <xdr:col>15</xdr:col>
      <xdr:colOff>231775</xdr:colOff>
      <xdr:row>34</xdr:row>
      <xdr:rowOff>72047</xdr:rowOff>
    </xdr:to>
    <xdr:sp macro="" textlink="">
      <xdr:nvSpPr>
        <xdr:cNvPr id="304" name="円/楕円 303"/>
        <xdr:cNvSpPr/>
      </xdr:nvSpPr>
      <xdr:spPr>
        <a:xfrm>
          <a:off x="10426700" y="57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56824</xdr:rowOff>
    </xdr:from>
    <xdr:ext cx="599010" cy="259045"/>
    <xdr:sp macro="" textlink="">
      <xdr:nvSpPr>
        <xdr:cNvPr id="305" name="補助費等該当値テキスト"/>
        <xdr:cNvSpPr txBox="1"/>
      </xdr:nvSpPr>
      <xdr:spPr>
        <a:xfrm>
          <a:off x="10528300" y="57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123,109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167500</xdr:rowOff>
    </xdr:from>
    <xdr:to>
      <xdr:col>14</xdr:col>
      <xdr:colOff>79375</xdr:colOff>
      <xdr:row>34</xdr:row>
      <xdr:rowOff>97650</xdr:rowOff>
    </xdr:to>
    <xdr:sp macro="" textlink="">
      <xdr:nvSpPr>
        <xdr:cNvPr id="306" name="円/楕円 305"/>
        <xdr:cNvSpPr/>
      </xdr:nvSpPr>
      <xdr:spPr>
        <a:xfrm>
          <a:off x="95885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88777</xdr:rowOff>
    </xdr:from>
    <xdr:ext cx="599010" cy="259045"/>
    <xdr:sp macro="" textlink="">
      <xdr:nvSpPr>
        <xdr:cNvPr id="307" name="テキスト ボックス 306"/>
        <xdr:cNvSpPr txBox="1"/>
      </xdr:nvSpPr>
      <xdr:spPr>
        <a:xfrm>
          <a:off x="9327094" y="591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17881</xdr:rowOff>
    </xdr:from>
    <xdr:to>
      <xdr:col>12</xdr:col>
      <xdr:colOff>561975</xdr:colOff>
      <xdr:row>37</xdr:row>
      <xdr:rowOff>119481</xdr:rowOff>
    </xdr:to>
    <xdr:sp macro="" textlink="">
      <xdr:nvSpPr>
        <xdr:cNvPr id="308" name="円/楕円 307"/>
        <xdr:cNvSpPr/>
      </xdr:nvSpPr>
      <xdr:spPr>
        <a:xfrm>
          <a:off x="8699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110608</xdr:rowOff>
    </xdr:from>
    <xdr:ext cx="599010" cy="259045"/>
    <xdr:sp macro="" textlink="">
      <xdr:nvSpPr>
        <xdr:cNvPr id="309" name="テキスト ボックス 308"/>
        <xdr:cNvSpPr txBox="1"/>
      </xdr:nvSpPr>
      <xdr:spPr>
        <a:xfrm>
          <a:off x="8450794"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66116</xdr:rowOff>
    </xdr:from>
    <xdr:to>
      <xdr:col>11</xdr:col>
      <xdr:colOff>358775</xdr:colOff>
      <xdr:row>38</xdr:row>
      <xdr:rowOff>167716</xdr:rowOff>
    </xdr:to>
    <xdr:sp macro="" textlink="">
      <xdr:nvSpPr>
        <xdr:cNvPr id="310" name="円/楕円 309"/>
        <xdr:cNvSpPr/>
      </xdr:nvSpPr>
      <xdr:spPr>
        <a:xfrm>
          <a:off x="7810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12793</xdr:rowOff>
    </xdr:from>
    <xdr:ext cx="599010" cy="259045"/>
    <xdr:sp macro="" textlink="">
      <xdr:nvSpPr>
        <xdr:cNvPr id="311" name="テキスト ボックス 310"/>
        <xdr:cNvSpPr txBox="1"/>
      </xdr:nvSpPr>
      <xdr:spPr>
        <a:xfrm>
          <a:off x="7561794"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151841</xdr:rowOff>
    </xdr:from>
    <xdr:to>
      <xdr:col>10</xdr:col>
      <xdr:colOff>155575</xdr:colOff>
      <xdr:row>38</xdr:row>
      <xdr:rowOff>81991</xdr:rowOff>
    </xdr:to>
    <xdr:sp macro="" textlink="">
      <xdr:nvSpPr>
        <xdr:cNvPr id="312" name="円/楕円 311"/>
        <xdr:cNvSpPr/>
      </xdr:nvSpPr>
      <xdr:spPr>
        <a:xfrm>
          <a:off x="6921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98518</xdr:rowOff>
    </xdr:from>
    <xdr:ext cx="599010" cy="259045"/>
    <xdr:sp macro="" textlink="">
      <xdr:nvSpPr>
        <xdr:cNvPr id="313" name="テキスト ボックス 312"/>
        <xdr:cNvSpPr txBox="1"/>
      </xdr:nvSpPr>
      <xdr:spPr>
        <a:xfrm>
          <a:off x="6672794" y="627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153130</xdr:rowOff>
    </xdr:from>
    <xdr:to>
      <xdr:col>15</xdr:col>
      <xdr:colOff>180340</xdr:colOff>
      <xdr:row>56</xdr:row>
      <xdr:rowOff>170180</xdr:rowOff>
    </xdr:to>
    <xdr:cxnSp macro="">
      <xdr:nvCxnSpPr>
        <xdr:cNvPr id="336" name="直線コネクタ 335"/>
        <xdr:cNvCxnSpPr/>
      </xdr:nvCxnSpPr>
      <xdr:spPr>
        <a:xfrm flipV="1">
          <a:off x="10475595" y="9239980"/>
          <a:ext cx="1270" cy="53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2557</xdr:rowOff>
    </xdr:from>
    <xdr:ext cx="599010" cy="259045"/>
    <xdr:sp macro="" textlink="">
      <xdr:nvSpPr>
        <xdr:cNvPr id="337" name="普通建設事業費最小値テキスト"/>
        <xdr:cNvSpPr txBox="1"/>
      </xdr:nvSpPr>
      <xdr:spPr>
        <a:xfrm>
          <a:off x="10528300" y="977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120,400</a:t>
          </a:r>
          <a:endParaRPr kumimoji="1" lang="ja-JP" altLang="en-US" sz="1000" b="1">
            <a:latin typeface="ＭＳ Ｐゴシック"/>
          </a:endParaRPr>
        </a:p>
      </xdr:txBody>
    </xdr:sp>
    <xdr:clientData/>
  </xdr:oneCellAnchor>
  <xdr:twoCellAnchor>
    <xdr:from>
      <xdr:col>15</xdr:col>
      <xdr:colOff>92075</xdr:colOff>
      <xdr:row>56</xdr:row>
      <xdr:rowOff>170180</xdr:rowOff>
    </xdr:from>
    <xdr:to>
      <xdr:col>15</xdr:col>
      <xdr:colOff>269875</xdr:colOff>
      <xdr:row>56</xdr:row>
      <xdr:rowOff>170180</xdr:rowOff>
    </xdr:to>
    <xdr:cxnSp macro="">
      <xdr:nvCxnSpPr>
        <xdr:cNvPr id="338" name="直線コネクタ 337"/>
        <xdr:cNvCxnSpPr/>
      </xdr:nvCxnSpPr>
      <xdr:spPr>
        <a:xfrm>
          <a:off x="10388600" y="977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99807</xdr:rowOff>
    </xdr:from>
    <xdr:ext cx="599010" cy="259045"/>
    <xdr:sp macro="" textlink="">
      <xdr:nvSpPr>
        <xdr:cNvPr id="339" name="普通建設事業費最大値テキスト"/>
        <xdr:cNvSpPr txBox="1"/>
      </xdr:nvSpPr>
      <xdr:spPr>
        <a:xfrm>
          <a:off x="10528300" y="90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148,295</a:t>
          </a:r>
          <a:endParaRPr kumimoji="1" lang="ja-JP" altLang="en-US" sz="1000" b="1">
            <a:latin typeface="ＭＳ Ｐゴシック"/>
          </a:endParaRPr>
        </a:p>
      </xdr:txBody>
    </xdr:sp>
    <xdr:clientData/>
  </xdr:oneCellAnchor>
  <xdr:twoCellAnchor>
    <xdr:from>
      <xdr:col>15</xdr:col>
      <xdr:colOff>92075</xdr:colOff>
      <xdr:row>53</xdr:row>
      <xdr:rowOff>153130</xdr:rowOff>
    </xdr:from>
    <xdr:to>
      <xdr:col>15</xdr:col>
      <xdr:colOff>269875</xdr:colOff>
      <xdr:row>53</xdr:row>
      <xdr:rowOff>153130</xdr:rowOff>
    </xdr:to>
    <xdr:cxnSp macro="">
      <xdr:nvCxnSpPr>
        <xdr:cNvPr id="340" name="直線コネクタ 339"/>
        <xdr:cNvCxnSpPr/>
      </xdr:nvCxnSpPr>
      <xdr:spPr>
        <a:xfrm>
          <a:off x="10388600" y="92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153130</xdr:rowOff>
    </xdr:from>
    <xdr:to>
      <xdr:col>15</xdr:col>
      <xdr:colOff>180975</xdr:colOff>
      <xdr:row>54</xdr:row>
      <xdr:rowOff>63271</xdr:rowOff>
    </xdr:to>
    <xdr:cxnSp macro="">
      <xdr:nvCxnSpPr>
        <xdr:cNvPr id="341" name="直線コネクタ 340"/>
        <xdr:cNvCxnSpPr/>
      </xdr:nvCxnSpPr>
      <xdr:spPr>
        <a:xfrm flipV="1">
          <a:off x="9639300" y="9239980"/>
          <a:ext cx="8382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148709</xdr:rowOff>
    </xdr:from>
    <xdr:ext cx="599010" cy="259045"/>
    <xdr:sp macro="" textlink="">
      <xdr:nvSpPr>
        <xdr:cNvPr id="342" name="普通建設事業費平均値テキスト"/>
        <xdr:cNvSpPr txBox="1"/>
      </xdr:nvSpPr>
      <xdr:spPr>
        <a:xfrm>
          <a:off x="10528300" y="9407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135,728</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170282</xdr:rowOff>
    </xdr:from>
    <xdr:to>
      <xdr:col>15</xdr:col>
      <xdr:colOff>231775</xdr:colOff>
      <xdr:row>55</xdr:row>
      <xdr:rowOff>100432</xdr:rowOff>
    </xdr:to>
    <xdr:sp macro="" textlink="">
      <xdr:nvSpPr>
        <xdr:cNvPr id="343" name="フローチャート : 判断 342"/>
        <xdr:cNvSpPr/>
      </xdr:nvSpPr>
      <xdr:spPr>
        <a:xfrm>
          <a:off x="10426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109963</xdr:rowOff>
    </xdr:from>
    <xdr:to>
      <xdr:col>14</xdr:col>
      <xdr:colOff>28575</xdr:colOff>
      <xdr:row>54</xdr:row>
      <xdr:rowOff>63271</xdr:rowOff>
    </xdr:to>
    <xdr:cxnSp macro="">
      <xdr:nvCxnSpPr>
        <xdr:cNvPr id="344" name="直線コネクタ 343"/>
        <xdr:cNvCxnSpPr/>
      </xdr:nvCxnSpPr>
      <xdr:spPr>
        <a:xfrm>
          <a:off x="8750300" y="8853913"/>
          <a:ext cx="8890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138849</xdr:rowOff>
    </xdr:from>
    <xdr:to>
      <xdr:col>14</xdr:col>
      <xdr:colOff>79375</xdr:colOff>
      <xdr:row>57</xdr:row>
      <xdr:rowOff>68999</xdr:rowOff>
    </xdr:to>
    <xdr:sp macro="" textlink="">
      <xdr:nvSpPr>
        <xdr:cNvPr id="345" name="フローチャート : 判断 344"/>
        <xdr:cNvSpPr/>
      </xdr:nvSpPr>
      <xdr:spPr>
        <a:xfrm>
          <a:off x="95885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60126</xdr:rowOff>
    </xdr:from>
    <xdr:ext cx="599010" cy="259045"/>
    <xdr:sp macro="" textlink="">
      <xdr:nvSpPr>
        <xdr:cNvPr id="346" name="テキスト ボックス 345"/>
        <xdr:cNvSpPr txBox="1"/>
      </xdr:nvSpPr>
      <xdr:spPr>
        <a:xfrm>
          <a:off x="9327094" y="98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49841</xdr:rowOff>
    </xdr:from>
    <xdr:to>
      <xdr:col>12</xdr:col>
      <xdr:colOff>511175</xdr:colOff>
      <xdr:row>51</xdr:row>
      <xdr:rowOff>109963</xdr:rowOff>
    </xdr:to>
    <xdr:cxnSp macro="">
      <xdr:nvCxnSpPr>
        <xdr:cNvPr id="347" name="直線コネクタ 346"/>
        <xdr:cNvCxnSpPr/>
      </xdr:nvCxnSpPr>
      <xdr:spPr>
        <a:xfrm>
          <a:off x="7861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57220</xdr:rowOff>
    </xdr:from>
    <xdr:to>
      <xdr:col>12</xdr:col>
      <xdr:colOff>561975</xdr:colOff>
      <xdr:row>56</xdr:row>
      <xdr:rowOff>158820</xdr:rowOff>
    </xdr:to>
    <xdr:sp macro="" textlink="">
      <xdr:nvSpPr>
        <xdr:cNvPr id="348" name="フローチャート : 判断 347"/>
        <xdr:cNvSpPr/>
      </xdr:nvSpPr>
      <xdr:spPr>
        <a:xfrm>
          <a:off x="8699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149947</xdr:rowOff>
    </xdr:from>
    <xdr:ext cx="599010" cy="259045"/>
    <xdr:sp macro="" textlink="">
      <xdr:nvSpPr>
        <xdr:cNvPr id="349" name="テキスト ボックス 348"/>
        <xdr:cNvSpPr txBox="1"/>
      </xdr:nvSpPr>
      <xdr:spPr>
        <a:xfrm>
          <a:off x="8450794"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49841</xdr:rowOff>
    </xdr:from>
    <xdr:to>
      <xdr:col>11</xdr:col>
      <xdr:colOff>307975</xdr:colOff>
      <xdr:row>52</xdr:row>
      <xdr:rowOff>20162</xdr:rowOff>
    </xdr:to>
    <xdr:cxnSp macro="">
      <xdr:nvCxnSpPr>
        <xdr:cNvPr id="350" name="直線コネクタ 349"/>
        <xdr:cNvCxnSpPr/>
      </xdr:nvCxnSpPr>
      <xdr:spPr>
        <a:xfrm flipV="1">
          <a:off x="6972300" y="8793791"/>
          <a:ext cx="889000" cy="1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69279</xdr:rowOff>
    </xdr:from>
    <xdr:to>
      <xdr:col>11</xdr:col>
      <xdr:colOff>358775</xdr:colOff>
      <xdr:row>57</xdr:row>
      <xdr:rowOff>170879</xdr:rowOff>
    </xdr:to>
    <xdr:sp macro="" textlink="">
      <xdr:nvSpPr>
        <xdr:cNvPr id="351" name="フローチャート : 判断 350"/>
        <xdr:cNvSpPr/>
      </xdr:nvSpPr>
      <xdr:spPr>
        <a:xfrm>
          <a:off x="7810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162006</xdr:rowOff>
    </xdr:from>
    <xdr:ext cx="599010" cy="259045"/>
    <xdr:sp macro="" textlink="">
      <xdr:nvSpPr>
        <xdr:cNvPr id="352" name="テキスト ボックス 351"/>
        <xdr:cNvSpPr txBox="1"/>
      </xdr:nvSpPr>
      <xdr:spPr>
        <a:xfrm>
          <a:off x="7561794"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13519</xdr:rowOff>
    </xdr:from>
    <xdr:to>
      <xdr:col>10</xdr:col>
      <xdr:colOff>155575</xdr:colOff>
      <xdr:row>59</xdr:row>
      <xdr:rowOff>115119</xdr:rowOff>
    </xdr:to>
    <xdr:sp macro="" textlink="">
      <xdr:nvSpPr>
        <xdr:cNvPr id="353" name="フローチャート : 判断 352"/>
        <xdr:cNvSpPr/>
      </xdr:nvSpPr>
      <xdr:spPr>
        <a:xfrm>
          <a:off x="6921500" y="101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106246</xdr:rowOff>
    </xdr:from>
    <xdr:ext cx="534377" cy="259045"/>
    <xdr:sp macro="" textlink="">
      <xdr:nvSpPr>
        <xdr:cNvPr id="354" name="テキスト ボックス 353"/>
        <xdr:cNvSpPr txBox="1"/>
      </xdr:nvSpPr>
      <xdr:spPr>
        <a:xfrm>
          <a:off x="6705111" y="102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102330</xdr:rowOff>
    </xdr:from>
    <xdr:to>
      <xdr:col>15</xdr:col>
      <xdr:colOff>231775</xdr:colOff>
      <xdr:row>54</xdr:row>
      <xdr:rowOff>32480</xdr:rowOff>
    </xdr:to>
    <xdr:sp macro="" textlink="">
      <xdr:nvSpPr>
        <xdr:cNvPr id="360" name="円/楕円 359"/>
        <xdr:cNvSpPr/>
      </xdr:nvSpPr>
      <xdr:spPr>
        <a:xfrm>
          <a:off x="10426700" y="91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55357</xdr:rowOff>
    </xdr:from>
    <xdr:ext cx="599010" cy="259045"/>
    <xdr:sp macro="" textlink="">
      <xdr:nvSpPr>
        <xdr:cNvPr id="361" name="普通建設事業費該当値テキスト"/>
        <xdr:cNvSpPr txBox="1"/>
      </xdr:nvSpPr>
      <xdr:spPr>
        <a:xfrm>
          <a:off x="10528300" y="914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12471</xdr:rowOff>
    </xdr:from>
    <xdr:to>
      <xdr:col>14</xdr:col>
      <xdr:colOff>79375</xdr:colOff>
      <xdr:row>54</xdr:row>
      <xdr:rowOff>114071</xdr:rowOff>
    </xdr:to>
    <xdr:sp macro="" textlink="">
      <xdr:nvSpPr>
        <xdr:cNvPr id="362" name="円/楕円 361"/>
        <xdr:cNvSpPr/>
      </xdr:nvSpPr>
      <xdr:spPr>
        <a:xfrm>
          <a:off x="95885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130598</xdr:rowOff>
    </xdr:from>
    <xdr:ext cx="599010" cy="259045"/>
    <xdr:sp macro="" textlink="">
      <xdr:nvSpPr>
        <xdr:cNvPr id="363" name="テキスト ボックス 362"/>
        <xdr:cNvSpPr txBox="1"/>
      </xdr:nvSpPr>
      <xdr:spPr>
        <a:xfrm>
          <a:off x="9327094" y="90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59163</xdr:rowOff>
    </xdr:from>
    <xdr:to>
      <xdr:col>12</xdr:col>
      <xdr:colOff>561975</xdr:colOff>
      <xdr:row>51</xdr:row>
      <xdr:rowOff>160763</xdr:rowOff>
    </xdr:to>
    <xdr:sp macro="" textlink="">
      <xdr:nvSpPr>
        <xdr:cNvPr id="364" name="円/楕円 363"/>
        <xdr:cNvSpPr/>
      </xdr:nvSpPr>
      <xdr:spPr>
        <a:xfrm>
          <a:off x="8699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5840</xdr:rowOff>
    </xdr:from>
    <xdr:ext cx="599010" cy="259045"/>
    <xdr:sp macro="" textlink="">
      <xdr:nvSpPr>
        <xdr:cNvPr id="365" name="テキスト ボックス 364"/>
        <xdr:cNvSpPr txBox="1"/>
      </xdr:nvSpPr>
      <xdr:spPr>
        <a:xfrm>
          <a:off x="8450794"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168,561</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170491</xdr:rowOff>
    </xdr:from>
    <xdr:to>
      <xdr:col>11</xdr:col>
      <xdr:colOff>358775</xdr:colOff>
      <xdr:row>51</xdr:row>
      <xdr:rowOff>100641</xdr:rowOff>
    </xdr:to>
    <xdr:sp macro="" textlink="">
      <xdr:nvSpPr>
        <xdr:cNvPr id="366" name="円/楕円 365"/>
        <xdr:cNvSpPr/>
      </xdr:nvSpPr>
      <xdr:spPr>
        <a:xfrm>
          <a:off x="7810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117168</xdr:rowOff>
    </xdr:from>
    <xdr:ext cx="599010" cy="259045"/>
    <xdr:sp macro="" textlink="">
      <xdr:nvSpPr>
        <xdr:cNvPr id="367" name="テキスト ボックス 366"/>
        <xdr:cNvSpPr txBox="1"/>
      </xdr:nvSpPr>
      <xdr:spPr>
        <a:xfrm>
          <a:off x="7561794"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171,717</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140812</xdr:rowOff>
    </xdr:from>
    <xdr:to>
      <xdr:col>10</xdr:col>
      <xdr:colOff>155575</xdr:colOff>
      <xdr:row>52</xdr:row>
      <xdr:rowOff>70962</xdr:rowOff>
    </xdr:to>
    <xdr:sp macro="" textlink="">
      <xdr:nvSpPr>
        <xdr:cNvPr id="368" name="円/楕円 367"/>
        <xdr:cNvSpPr/>
      </xdr:nvSpPr>
      <xdr:spPr>
        <a:xfrm>
          <a:off x="6921500" y="88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87489</xdr:rowOff>
    </xdr:from>
    <xdr:ext cx="599010" cy="259045"/>
    <xdr:sp macro="" textlink="">
      <xdr:nvSpPr>
        <xdr:cNvPr id="369" name="テキスト ボックス 368"/>
        <xdr:cNvSpPr txBox="1"/>
      </xdr:nvSpPr>
      <xdr:spPr>
        <a:xfrm>
          <a:off x="6672794" y="86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71668</xdr:rowOff>
    </xdr:from>
    <xdr:to>
      <xdr:col>15</xdr:col>
      <xdr:colOff>180340</xdr:colOff>
      <xdr:row>78</xdr:row>
      <xdr:rowOff>146376</xdr:rowOff>
    </xdr:to>
    <xdr:cxnSp macro="">
      <xdr:nvCxnSpPr>
        <xdr:cNvPr id="390" name="直線コネクタ 389"/>
        <xdr:cNvCxnSpPr/>
      </xdr:nvCxnSpPr>
      <xdr:spPr>
        <a:xfrm flipV="1">
          <a:off x="10475595" y="12416068"/>
          <a:ext cx="1270" cy="1103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150203</xdr:rowOff>
    </xdr:from>
    <xdr:ext cx="534377" cy="259045"/>
    <xdr:sp macro="" textlink="">
      <xdr:nvSpPr>
        <xdr:cNvPr id="391" name="普通建設事業費 （ うち新規整備　）最小値テキスト"/>
        <xdr:cNvSpPr txBox="1"/>
      </xdr:nvSpPr>
      <xdr:spPr>
        <a:xfrm>
          <a:off x="10528300" y="135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49,854</a:t>
          </a:r>
          <a:endParaRPr kumimoji="1" lang="ja-JP" altLang="en-US" sz="1000" b="1">
            <a:latin typeface="ＭＳ Ｐゴシック"/>
          </a:endParaRPr>
        </a:p>
      </xdr:txBody>
    </xdr:sp>
    <xdr:clientData/>
  </xdr:oneCellAnchor>
  <xdr:twoCellAnchor>
    <xdr:from>
      <xdr:col>15</xdr:col>
      <xdr:colOff>92075</xdr:colOff>
      <xdr:row>78</xdr:row>
      <xdr:rowOff>146376</xdr:rowOff>
    </xdr:from>
    <xdr:to>
      <xdr:col>15</xdr:col>
      <xdr:colOff>269875</xdr:colOff>
      <xdr:row>78</xdr:row>
      <xdr:rowOff>146376</xdr:rowOff>
    </xdr:to>
    <xdr:cxnSp macro="">
      <xdr:nvCxnSpPr>
        <xdr:cNvPr id="392" name="直線コネクタ 391"/>
        <xdr:cNvCxnSpPr/>
      </xdr:nvCxnSpPr>
      <xdr:spPr>
        <a:xfrm>
          <a:off x="10388600" y="1351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18345</xdr:rowOff>
    </xdr:from>
    <xdr:ext cx="534377" cy="259045"/>
    <xdr:sp macro="" textlink="">
      <xdr:nvSpPr>
        <xdr:cNvPr id="393" name="普通建設事業費 （ うち新規整備　）最大値テキスト"/>
        <xdr:cNvSpPr txBox="1"/>
      </xdr:nvSpPr>
      <xdr:spPr>
        <a:xfrm>
          <a:off x="10528300" y="121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73,988</a:t>
          </a:r>
          <a:endParaRPr kumimoji="1" lang="ja-JP" altLang="en-US" sz="1000" b="1">
            <a:latin typeface="ＭＳ Ｐゴシック"/>
          </a:endParaRPr>
        </a:p>
      </xdr:txBody>
    </xdr:sp>
    <xdr:clientData/>
  </xdr:oneCellAnchor>
  <xdr:twoCellAnchor>
    <xdr:from>
      <xdr:col>15</xdr:col>
      <xdr:colOff>92075</xdr:colOff>
      <xdr:row>72</xdr:row>
      <xdr:rowOff>71668</xdr:rowOff>
    </xdr:from>
    <xdr:to>
      <xdr:col>15</xdr:col>
      <xdr:colOff>269875</xdr:colOff>
      <xdr:row>72</xdr:row>
      <xdr:rowOff>71668</xdr:rowOff>
    </xdr:to>
    <xdr:cxnSp macro="">
      <xdr:nvCxnSpPr>
        <xdr:cNvPr id="394" name="直線コネクタ 393"/>
        <xdr:cNvCxnSpPr/>
      </xdr:nvCxnSpPr>
      <xdr:spPr>
        <a:xfrm>
          <a:off x="10388600" y="1241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95260</xdr:rowOff>
    </xdr:from>
    <xdr:to>
      <xdr:col>15</xdr:col>
      <xdr:colOff>180975</xdr:colOff>
      <xdr:row>73</xdr:row>
      <xdr:rowOff>12644</xdr:rowOff>
    </xdr:to>
    <xdr:cxnSp macro="">
      <xdr:nvCxnSpPr>
        <xdr:cNvPr id="395" name="直線コネクタ 394"/>
        <xdr:cNvCxnSpPr/>
      </xdr:nvCxnSpPr>
      <xdr:spPr>
        <a:xfrm flipV="1">
          <a:off x="9639300" y="12439660"/>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67876</xdr:rowOff>
    </xdr:from>
    <xdr:ext cx="534377" cy="259045"/>
    <xdr:sp macro="" textlink="">
      <xdr:nvSpPr>
        <xdr:cNvPr id="396" name="普通建設事業費 （ うち新規整備　）平均値テキスト"/>
        <xdr:cNvSpPr txBox="1"/>
      </xdr:nvSpPr>
      <xdr:spPr>
        <a:xfrm>
          <a:off x="10528300" y="12755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64,988</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89449</xdr:rowOff>
    </xdr:from>
    <xdr:to>
      <xdr:col>15</xdr:col>
      <xdr:colOff>231775</xdr:colOff>
      <xdr:row>75</xdr:row>
      <xdr:rowOff>19599</xdr:rowOff>
    </xdr:to>
    <xdr:sp macro="" textlink="">
      <xdr:nvSpPr>
        <xdr:cNvPr id="397" name="フローチャート : 判断 396"/>
        <xdr:cNvSpPr/>
      </xdr:nvSpPr>
      <xdr:spPr>
        <a:xfrm>
          <a:off x="104267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9215</xdr:rowOff>
    </xdr:from>
    <xdr:to>
      <xdr:col>14</xdr:col>
      <xdr:colOff>28575</xdr:colOff>
      <xdr:row>73</xdr:row>
      <xdr:rowOff>12644</xdr:rowOff>
    </xdr:to>
    <xdr:cxnSp macro="">
      <xdr:nvCxnSpPr>
        <xdr:cNvPr id="398" name="直線コネクタ 397"/>
        <xdr:cNvCxnSpPr/>
      </xdr:nvCxnSpPr>
      <xdr:spPr>
        <a:xfrm>
          <a:off x="8750300" y="12182165"/>
          <a:ext cx="8890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17394</xdr:rowOff>
    </xdr:from>
    <xdr:to>
      <xdr:col>14</xdr:col>
      <xdr:colOff>79375</xdr:colOff>
      <xdr:row>76</xdr:row>
      <xdr:rowOff>118994</xdr:rowOff>
    </xdr:to>
    <xdr:sp macro="" textlink="">
      <xdr:nvSpPr>
        <xdr:cNvPr id="399" name="フローチャート : 判断 398"/>
        <xdr:cNvSpPr/>
      </xdr:nvSpPr>
      <xdr:spPr>
        <a:xfrm>
          <a:off x="9588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110121</xdr:rowOff>
    </xdr:from>
    <xdr:ext cx="534377" cy="259045"/>
    <xdr:sp macro="" textlink="">
      <xdr:nvSpPr>
        <xdr:cNvPr id="400" name="テキスト ボックス 399"/>
        <xdr:cNvSpPr txBox="1"/>
      </xdr:nvSpPr>
      <xdr:spPr>
        <a:xfrm>
          <a:off x="9359411" y="13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24664</xdr:rowOff>
    </xdr:from>
    <xdr:to>
      <xdr:col>12</xdr:col>
      <xdr:colOff>561975</xdr:colOff>
      <xdr:row>77</xdr:row>
      <xdr:rowOff>126264</xdr:rowOff>
    </xdr:to>
    <xdr:sp macro="" textlink="">
      <xdr:nvSpPr>
        <xdr:cNvPr id="401" name="フローチャート : 判断 400"/>
        <xdr:cNvSpPr/>
      </xdr:nvSpPr>
      <xdr:spPr>
        <a:xfrm>
          <a:off x="8699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117391</xdr:rowOff>
    </xdr:from>
    <xdr:ext cx="534377" cy="259045"/>
    <xdr:sp macro="" textlink="">
      <xdr:nvSpPr>
        <xdr:cNvPr id="402" name="テキスト ボックス 401"/>
        <xdr:cNvSpPr txBox="1"/>
      </xdr:nvSpPr>
      <xdr:spPr>
        <a:xfrm>
          <a:off x="8483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44460</xdr:rowOff>
    </xdr:from>
    <xdr:to>
      <xdr:col>15</xdr:col>
      <xdr:colOff>231775</xdr:colOff>
      <xdr:row>72</xdr:row>
      <xdr:rowOff>146060</xdr:rowOff>
    </xdr:to>
    <xdr:sp macro="" textlink="">
      <xdr:nvSpPr>
        <xdr:cNvPr id="408" name="円/楕円 407"/>
        <xdr:cNvSpPr/>
      </xdr:nvSpPr>
      <xdr:spPr>
        <a:xfrm>
          <a:off x="10426700" y="12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145345</xdr:rowOff>
    </xdr:from>
    <xdr:ext cx="534377" cy="259045"/>
    <xdr:sp macro="" textlink="">
      <xdr:nvSpPr>
        <xdr:cNvPr id="409" name="普通建設事業費 （ うち新規整備　）該当値テキスト"/>
        <xdr:cNvSpPr txBox="1"/>
      </xdr:nvSpPr>
      <xdr:spPr>
        <a:xfrm>
          <a:off x="10528300" y="123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133294</xdr:rowOff>
    </xdr:from>
    <xdr:to>
      <xdr:col>14</xdr:col>
      <xdr:colOff>79375</xdr:colOff>
      <xdr:row>73</xdr:row>
      <xdr:rowOff>63444</xdr:rowOff>
    </xdr:to>
    <xdr:sp macro="" textlink="">
      <xdr:nvSpPr>
        <xdr:cNvPr id="410" name="円/楕円 409"/>
        <xdr:cNvSpPr/>
      </xdr:nvSpPr>
      <xdr:spPr>
        <a:xfrm>
          <a:off x="95885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79971</xdr:rowOff>
    </xdr:from>
    <xdr:ext cx="534377" cy="259045"/>
    <xdr:sp macro="" textlink="">
      <xdr:nvSpPr>
        <xdr:cNvPr id="411" name="テキスト ボックス 410"/>
        <xdr:cNvSpPr txBox="1"/>
      </xdr:nvSpPr>
      <xdr:spPr>
        <a:xfrm>
          <a:off x="9359411" y="122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129865</xdr:rowOff>
    </xdr:from>
    <xdr:to>
      <xdr:col>12</xdr:col>
      <xdr:colOff>561975</xdr:colOff>
      <xdr:row>71</xdr:row>
      <xdr:rowOff>60015</xdr:rowOff>
    </xdr:to>
    <xdr:sp macro="" textlink="">
      <xdr:nvSpPr>
        <xdr:cNvPr id="412" name="円/楕円 411"/>
        <xdr:cNvSpPr/>
      </xdr:nvSpPr>
      <xdr:spPr>
        <a:xfrm>
          <a:off x="8699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76542</xdr:rowOff>
    </xdr:from>
    <xdr:ext cx="534377" cy="259045"/>
    <xdr:sp macro="" textlink="">
      <xdr:nvSpPr>
        <xdr:cNvPr id="413" name="テキスト ボックス 412"/>
        <xdr:cNvSpPr txBox="1"/>
      </xdr:nvSpPr>
      <xdr:spPr>
        <a:xfrm>
          <a:off x="84831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5" name="正方形/長方形 41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6" name="正方形/長方形 41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7" name="正方形/長方形 41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8" name="正方形/長方形 41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2" name="テキスト ボックス 42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3" name="直線コネクタ 42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4" name="テキスト ボックス 42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5" name="直線コネクタ 42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6" name="テキスト ボックス 42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8" name="テキスト ボックス 42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9" name="直線コネクタ 42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0" name="テキスト ボックス 42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1" name="直線コネクタ 43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2" name="テキスト ボックス 43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141987</xdr:rowOff>
    </xdr:from>
    <xdr:to>
      <xdr:col>15</xdr:col>
      <xdr:colOff>180340</xdr:colOff>
      <xdr:row>98</xdr:row>
      <xdr:rowOff>118021</xdr:rowOff>
    </xdr:to>
    <xdr:cxnSp macro="">
      <xdr:nvCxnSpPr>
        <xdr:cNvPr id="436" name="直線コネクタ 435"/>
        <xdr:cNvCxnSpPr/>
      </xdr:nvCxnSpPr>
      <xdr:spPr>
        <a:xfrm flipV="1">
          <a:off x="10475595" y="15572487"/>
          <a:ext cx="1270" cy="1347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121848</xdr:rowOff>
    </xdr:from>
    <xdr:ext cx="534377" cy="259045"/>
    <xdr:sp macro="" textlink="">
      <xdr:nvSpPr>
        <xdr:cNvPr id="437" name="普通建設事業費 （ うち更新整備　）最小値テキスト"/>
        <xdr:cNvSpPr txBox="1"/>
      </xdr:nvSpPr>
      <xdr:spPr>
        <a:xfrm>
          <a:off x="10528300" y="1692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12,569</a:t>
          </a:r>
          <a:endParaRPr kumimoji="1" lang="ja-JP" altLang="en-US" sz="1000" b="1">
            <a:latin typeface="ＭＳ Ｐゴシック"/>
          </a:endParaRPr>
        </a:p>
      </xdr:txBody>
    </xdr:sp>
    <xdr:clientData/>
  </xdr:oneCellAnchor>
  <xdr:twoCellAnchor>
    <xdr:from>
      <xdr:col>15</xdr:col>
      <xdr:colOff>92075</xdr:colOff>
      <xdr:row>98</xdr:row>
      <xdr:rowOff>118021</xdr:rowOff>
    </xdr:from>
    <xdr:to>
      <xdr:col>15</xdr:col>
      <xdr:colOff>269875</xdr:colOff>
      <xdr:row>98</xdr:row>
      <xdr:rowOff>118021</xdr:rowOff>
    </xdr:to>
    <xdr:cxnSp macro="">
      <xdr:nvCxnSpPr>
        <xdr:cNvPr id="438" name="直線コネクタ 437"/>
        <xdr:cNvCxnSpPr/>
      </xdr:nvCxnSpPr>
      <xdr:spPr>
        <a:xfrm>
          <a:off x="10388600" y="1692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88664</xdr:rowOff>
    </xdr:from>
    <xdr:ext cx="534377" cy="259045"/>
    <xdr:sp macro="" textlink="">
      <xdr:nvSpPr>
        <xdr:cNvPr id="439" name="普通建設事業費 （ うち更新整備　）最大値テキスト"/>
        <xdr:cNvSpPr txBox="1"/>
      </xdr:nvSpPr>
      <xdr:spPr>
        <a:xfrm>
          <a:off x="10528300" y="1534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47,940</a:t>
          </a:r>
          <a:endParaRPr kumimoji="1" lang="ja-JP" altLang="en-US" sz="1000" b="1">
            <a:latin typeface="ＭＳ Ｐゴシック"/>
          </a:endParaRPr>
        </a:p>
      </xdr:txBody>
    </xdr:sp>
    <xdr:clientData/>
  </xdr:oneCellAnchor>
  <xdr:twoCellAnchor>
    <xdr:from>
      <xdr:col>15</xdr:col>
      <xdr:colOff>92075</xdr:colOff>
      <xdr:row>90</xdr:row>
      <xdr:rowOff>141987</xdr:rowOff>
    </xdr:from>
    <xdr:to>
      <xdr:col>15</xdr:col>
      <xdr:colOff>269875</xdr:colOff>
      <xdr:row>90</xdr:row>
      <xdr:rowOff>141987</xdr:rowOff>
    </xdr:to>
    <xdr:cxnSp macro="">
      <xdr:nvCxnSpPr>
        <xdr:cNvPr id="440" name="直線コネクタ 439"/>
        <xdr:cNvCxnSpPr/>
      </xdr:nvCxnSpPr>
      <xdr:spPr>
        <a:xfrm>
          <a:off x="10388600" y="15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114630</xdr:rowOff>
    </xdr:from>
    <xdr:to>
      <xdr:col>15</xdr:col>
      <xdr:colOff>180975</xdr:colOff>
      <xdr:row>94</xdr:row>
      <xdr:rowOff>93942</xdr:rowOff>
    </xdr:to>
    <xdr:cxnSp macro="">
      <xdr:nvCxnSpPr>
        <xdr:cNvPr id="441" name="直線コネクタ 440"/>
        <xdr:cNvCxnSpPr/>
      </xdr:nvCxnSpPr>
      <xdr:spPr>
        <a:xfrm flipV="1">
          <a:off x="9639300" y="16059480"/>
          <a:ext cx="838200" cy="1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111295</xdr:rowOff>
    </xdr:from>
    <xdr:ext cx="534377" cy="259045"/>
    <xdr:sp macro="" textlink="">
      <xdr:nvSpPr>
        <xdr:cNvPr id="442" name="普通建設事業費 （ うち更新整備　）平均値テキスト"/>
        <xdr:cNvSpPr txBox="1"/>
      </xdr:nvSpPr>
      <xdr:spPr>
        <a:xfrm>
          <a:off x="10528300" y="16056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33,346</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132868</xdr:rowOff>
    </xdr:from>
    <xdr:to>
      <xdr:col>15</xdr:col>
      <xdr:colOff>231775</xdr:colOff>
      <xdr:row>94</xdr:row>
      <xdr:rowOff>63018</xdr:rowOff>
    </xdr:to>
    <xdr:sp macro="" textlink="">
      <xdr:nvSpPr>
        <xdr:cNvPr id="443" name="フローチャート : 判断 442"/>
        <xdr:cNvSpPr/>
      </xdr:nvSpPr>
      <xdr:spPr>
        <a:xfrm>
          <a:off x="10426700" y="160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123774</xdr:rowOff>
    </xdr:from>
    <xdr:to>
      <xdr:col>14</xdr:col>
      <xdr:colOff>28575</xdr:colOff>
      <xdr:row>94</xdr:row>
      <xdr:rowOff>93942</xdr:rowOff>
    </xdr:to>
    <xdr:cxnSp macro="">
      <xdr:nvCxnSpPr>
        <xdr:cNvPr id="444" name="直線コネクタ 443"/>
        <xdr:cNvCxnSpPr/>
      </xdr:nvCxnSpPr>
      <xdr:spPr>
        <a:xfrm>
          <a:off x="8750300" y="15897174"/>
          <a:ext cx="889000" cy="3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49771</xdr:rowOff>
    </xdr:from>
    <xdr:to>
      <xdr:col>14</xdr:col>
      <xdr:colOff>79375</xdr:colOff>
      <xdr:row>95</xdr:row>
      <xdr:rowOff>151371</xdr:rowOff>
    </xdr:to>
    <xdr:sp macro="" textlink="">
      <xdr:nvSpPr>
        <xdr:cNvPr id="445" name="フローチャート : 判断 444"/>
        <xdr:cNvSpPr/>
      </xdr:nvSpPr>
      <xdr:spPr>
        <a:xfrm>
          <a:off x="9588500" y="1633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142498</xdr:rowOff>
    </xdr:from>
    <xdr:ext cx="534377" cy="259045"/>
    <xdr:sp macro="" textlink="">
      <xdr:nvSpPr>
        <xdr:cNvPr id="446" name="テキスト ボックス 445"/>
        <xdr:cNvSpPr txBox="1"/>
      </xdr:nvSpPr>
      <xdr:spPr>
        <a:xfrm>
          <a:off x="93594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27826</xdr:rowOff>
    </xdr:from>
    <xdr:to>
      <xdr:col>12</xdr:col>
      <xdr:colOff>561975</xdr:colOff>
      <xdr:row>95</xdr:row>
      <xdr:rowOff>129426</xdr:rowOff>
    </xdr:to>
    <xdr:sp macro="" textlink="">
      <xdr:nvSpPr>
        <xdr:cNvPr id="447" name="フローチャート : 判断 446"/>
        <xdr:cNvSpPr/>
      </xdr:nvSpPr>
      <xdr:spPr>
        <a:xfrm>
          <a:off x="8699500" y="163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120553</xdr:rowOff>
    </xdr:from>
    <xdr:ext cx="534377" cy="259045"/>
    <xdr:sp macro="" textlink="">
      <xdr:nvSpPr>
        <xdr:cNvPr id="448" name="テキスト ボックス 447"/>
        <xdr:cNvSpPr txBox="1"/>
      </xdr:nvSpPr>
      <xdr:spPr>
        <a:xfrm>
          <a:off x="8483111" y="164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63830</xdr:rowOff>
    </xdr:from>
    <xdr:to>
      <xdr:col>15</xdr:col>
      <xdr:colOff>231775</xdr:colOff>
      <xdr:row>93</xdr:row>
      <xdr:rowOff>165430</xdr:rowOff>
    </xdr:to>
    <xdr:sp macro="" textlink="">
      <xdr:nvSpPr>
        <xdr:cNvPr id="454" name="円/楕円 453"/>
        <xdr:cNvSpPr/>
      </xdr:nvSpPr>
      <xdr:spPr>
        <a:xfrm>
          <a:off x="10426700" y="160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86707</xdr:rowOff>
    </xdr:from>
    <xdr:ext cx="534377" cy="259045"/>
    <xdr:sp macro="" textlink="">
      <xdr:nvSpPr>
        <xdr:cNvPr id="455" name="普通建設事業費 （ うち更新整備　）該当値テキスト"/>
        <xdr:cNvSpPr txBox="1"/>
      </xdr:nvSpPr>
      <xdr:spPr>
        <a:xfrm>
          <a:off x="10528300" y="15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43142</xdr:rowOff>
    </xdr:from>
    <xdr:to>
      <xdr:col>14</xdr:col>
      <xdr:colOff>79375</xdr:colOff>
      <xdr:row>94</xdr:row>
      <xdr:rowOff>144742</xdr:rowOff>
    </xdr:to>
    <xdr:sp macro="" textlink="">
      <xdr:nvSpPr>
        <xdr:cNvPr id="456" name="円/楕円 455"/>
        <xdr:cNvSpPr/>
      </xdr:nvSpPr>
      <xdr:spPr>
        <a:xfrm>
          <a:off x="9588500" y="161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161269</xdr:rowOff>
    </xdr:from>
    <xdr:ext cx="534377" cy="259045"/>
    <xdr:sp macro="" textlink="">
      <xdr:nvSpPr>
        <xdr:cNvPr id="457" name="テキスト ボックス 456"/>
        <xdr:cNvSpPr txBox="1"/>
      </xdr:nvSpPr>
      <xdr:spPr>
        <a:xfrm>
          <a:off x="9359411" y="159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72974</xdr:rowOff>
    </xdr:from>
    <xdr:to>
      <xdr:col>12</xdr:col>
      <xdr:colOff>561975</xdr:colOff>
      <xdr:row>93</xdr:row>
      <xdr:rowOff>3124</xdr:rowOff>
    </xdr:to>
    <xdr:sp macro="" textlink="">
      <xdr:nvSpPr>
        <xdr:cNvPr id="458" name="円/楕円 457"/>
        <xdr:cNvSpPr/>
      </xdr:nvSpPr>
      <xdr:spPr>
        <a:xfrm>
          <a:off x="8699500" y="1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19651</xdr:rowOff>
    </xdr:from>
    <xdr:ext cx="534377" cy="259045"/>
    <xdr:sp macro="" textlink="">
      <xdr:nvSpPr>
        <xdr:cNvPr id="459" name="テキスト ボックス 458"/>
        <xdr:cNvSpPr txBox="1"/>
      </xdr:nvSpPr>
      <xdr:spPr>
        <a:xfrm>
          <a:off x="8483111" y="1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1" name="正方形/長方形 46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2" name="正方形/長方形 46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3" name="正方形/長方形 46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4" name="正方形/長方形 46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1" name="テキスト ボックス 47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93751</xdr:rowOff>
    </xdr:from>
    <xdr:to>
      <xdr:col>23</xdr:col>
      <xdr:colOff>516889</xdr:colOff>
      <xdr:row>38</xdr:row>
      <xdr:rowOff>60299</xdr:rowOff>
    </xdr:to>
    <xdr:cxnSp macro="">
      <xdr:nvCxnSpPr>
        <xdr:cNvPr id="481" name="直線コネクタ 480"/>
        <xdr:cNvCxnSpPr/>
      </xdr:nvCxnSpPr>
      <xdr:spPr>
        <a:xfrm flipV="1">
          <a:off x="16317595" y="6094501"/>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64126</xdr:rowOff>
    </xdr:from>
    <xdr:ext cx="469744" cy="259045"/>
    <xdr:sp macro="" textlink="">
      <xdr:nvSpPr>
        <xdr:cNvPr id="482" name="災害復旧事業費最小値テキスト"/>
        <xdr:cNvSpPr txBox="1"/>
      </xdr:nvSpPr>
      <xdr:spPr>
        <a:xfrm>
          <a:off x="16370300" y="65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38</xdr:row>
      <xdr:rowOff>60299</xdr:rowOff>
    </xdr:from>
    <xdr:to>
      <xdr:col>23</xdr:col>
      <xdr:colOff>606425</xdr:colOff>
      <xdr:row>38</xdr:row>
      <xdr:rowOff>60299</xdr:rowOff>
    </xdr:to>
    <xdr:cxnSp macro="">
      <xdr:nvCxnSpPr>
        <xdr:cNvPr id="483" name="直線コネクタ 482"/>
        <xdr:cNvCxnSpPr/>
      </xdr:nvCxnSpPr>
      <xdr:spPr>
        <a:xfrm>
          <a:off x="16230600" y="657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40428</xdr:rowOff>
    </xdr:from>
    <xdr:ext cx="469744" cy="259045"/>
    <xdr:sp macro="" textlink="">
      <xdr:nvSpPr>
        <xdr:cNvPr id="484" name="災害復旧事業費最大値テキスト"/>
        <xdr:cNvSpPr txBox="1"/>
      </xdr:nvSpPr>
      <xdr:spPr>
        <a:xfrm>
          <a:off x="16370300" y="586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35</xdr:row>
      <xdr:rowOff>93751</xdr:rowOff>
    </xdr:from>
    <xdr:to>
      <xdr:col>23</xdr:col>
      <xdr:colOff>606425</xdr:colOff>
      <xdr:row>35</xdr:row>
      <xdr:rowOff>93751</xdr:rowOff>
    </xdr:to>
    <xdr:cxnSp macro="">
      <xdr:nvCxnSpPr>
        <xdr:cNvPr id="485" name="直線コネクタ 484"/>
        <xdr:cNvCxnSpPr/>
      </xdr:nvCxnSpPr>
      <xdr:spPr>
        <a:xfrm>
          <a:off x="16230600" y="609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65481</xdr:rowOff>
    </xdr:from>
    <xdr:to>
      <xdr:col>23</xdr:col>
      <xdr:colOff>517525</xdr:colOff>
      <xdr:row>37</xdr:row>
      <xdr:rowOff>147701</xdr:rowOff>
    </xdr:to>
    <xdr:cxnSp macro="">
      <xdr:nvCxnSpPr>
        <xdr:cNvPr id="486" name="直線コネクタ 485"/>
        <xdr:cNvCxnSpPr/>
      </xdr:nvCxnSpPr>
      <xdr:spPr>
        <a:xfrm>
          <a:off x="15481300" y="6237681"/>
          <a:ext cx="8382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170299</xdr:rowOff>
    </xdr:from>
    <xdr:ext cx="469744" cy="259045"/>
    <xdr:sp macro="" textlink="">
      <xdr:nvSpPr>
        <xdr:cNvPr id="487" name="災害復旧事業費平均値テキスト"/>
        <xdr:cNvSpPr txBox="1"/>
      </xdr:nvSpPr>
      <xdr:spPr>
        <a:xfrm>
          <a:off x="16370300" y="6171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147422</xdr:rowOff>
    </xdr:from>
    <xdr:to>
      <xdr:col>23</xdr:col>
      <xdr:colOff>568325</xdr:colOff>
      <xdr:row>37</xdr:row>
      <xdr:rowOff>77572</xdr:rowOff>
    </xdr:to>
    <xdr:sp macro="" textlink="">
      <xdr:nvSpPr>
        <xdr:cNvPr id="488" name="フローチャート : 判断 487"/>
        <xdr:cNvSpPr/>
      </xdr:nvSpPr>
      <xdr:spPr>
        <a:xfrm>
          <a:off x="16268700" y="63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126289</xdr:rowOff>
    </xdr:from>
    <xdr:to>
      <xdr:col>22</xdr:col>
      <xdr:colOff>365125</xdr:colOff>
      <xdr:row>36</xdr:row>
      <xdr:rowOff>65481</xdr:rowOff>
    </xdr:to>
    <xdr:cxnSp macro="">
      <xdr:nvCxnSpPr>
        <xdr:cNvPr id="489" name="直線コネクタ 488"/>
        <xdr:cNvCxnSpPr/>
      </xdr:nvCxnSpPr>
      <xdr:spPr>
        <a:xfrm>
          <a:off x="14592300" y="5784139"/>
          <a:ext cx="889000" cy="4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93396</xdr:rowOff>
    </xdr:from>
    <xdr:to>
      <xdr:col>22</xdr:col>
      <xdr:colOff>415925</xdr:colOff>
      <xdr:row>37</xdr:row>
      <xdr:rowOff>23546</xdr:rowOff>
    </xdr:to>
    <xdr:sp macro="" textlink="">
      <xdr:nvSpPr>
        <xdr:cNvPr id="490" name="フローチャート : 判断 489"/>
        <xdr:cNvSpPr/>
      </xdr:nvSpPr>
      <xdr:spPr>
        <a:xfrm>
          <a:off x="154305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14673</xdr:rowOff>
    </xdr:from>
    <xdr:ext cx="469744" cy="259045"/>
    <xdr:sp macro="" textlink="">
      <xdr:nvSpPr>
        <xdr:cNvPr id="491" name="テキスト ボックス 490"/>
        <xdr:cNvSpPr txBox="1"/>
      </xdr:nvSpPr>
      <xdr:spPr>
        <a:xfrm>
          <a:off x="15233727" y="635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126289</xdr:rowOff>
    </xdr:from>
    <xdr:to>
      <xdr:col>21</xdr:col>
      <xdr:colOff>161925</xdr:colOff>
      <xdr:row>37</xdr:row>
      <xdr:rowOff>10922</xdr:rowOff>
    </xdr:to>
    <xdr:cxnSp macro="">
      <xdr:nvCxnSpPr>
        <xdr:cNvPr id="492" name="直線コネクタ 491"/>
        <xdr:cNvCxnSpPr/>
      </xdr:nvCxnSpPr>
      <xdr:spPr>
        <a:xfrm flipV="1">
          <a:off x="13703300" y="5784139"/>
          <a:ext cx="889000" cy="5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158013</xdr:rowOff>
    </xdr:from>
    <xdr:to>
      <xdr:col>21</xdr:col>
      <xdr:colOff>212725</xdr:colOff>
      <xdr:row>37</xdr:row>
      <xdr:rowOff>88163</xdr:rowOff>
    </xdr:to>
    <xdr:sp macro="" textlink="">
      <xdr:nvSpPr>
        <xdr:cNvPr id="493" name="フローチャート : 判断 492"/>
        <xdr:cNvSpPr/>
      </xdr:nvSpPr>
      <xdr:spPr>
        <a:xfrm>
          <a:off x="14541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79290</xdr:rowOff>
    </xdr:from>
    <xdr:ext cx="469744" cy="259045"/>
    <xdr:sp macro="" textlink="">
      <xdr:nvSpPr>
        <xdr:cNvPr id="494" name="テキスト ボックス 493"/>
        <xdr:cNvSpPr txBox="1"/>
      </xdr:nvSpPr>
      <xdr:spPr>
        <a:xfrm>
          <a:off x="143574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10922</xdr:rowOff>
    </xdr:from>
    <xdr:to>
      <xdr:col>19</xdr:col>
      <xdr:colOff>644525</xdr:colOff>
      <xdr:row>38</xdr:row>
      <xdr:rowOff>10008</xdr:rowOff>
    </xdr:to>
    <xdr:cxnSp macro="">
      <xdr:nvCxnSpPr>
        <xdr:cNvPr id="495" name="直線コネクタ 494"/>
        <xdr:cNvCxnSpPr/>
      </xdr:nvCxnSpPr>
      <xdr:spPr>
        <a:xfrm flipV="1">
          <a:off x="12814300" y="6354572"/>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86919</xdr:rowOff>
    </xdr:from>
    <xdr:to>
      <xdr:col>20</xdr:col>
      <xdr:colOff>9525</xdr:colOff>
      <xdr:row>38</xdr:row>
      <xdr:rowOff>17069</xdr:rowOff>
    </xdr:to>
    <xdr:sp macro="" textlink="">
      <xdr:nvSpPr>
        <xdr:cNvPr id="496" name="フローチャート : 判断 495"/>
        <xdr:cNvSpPr/>
      </xdr:nvSpPr>
      <xdr:spPr>
        <a:xfrm>
          <a:off x="13652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8196</xdr:rowOff>
    </xdr:from>
    <xdr:ext cx="469744" cy="259045"/>
    <xdr:sp macro="" textlink="">
      <xdr:nvSpPr>
        <xdr:cNvPr id="497" name="テキスト ボックス 496"/>
        <xdr:cNvSpPr txBox="1"/>
      </xdr:nvSpPr>
      <xdr:spPr>
        <a:xfrm>
          <a:off x="13468427" y="65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165710</xdr:rowOff>
    </xdr:from>
    <xdr:to>
      <xdr:col>18</xdr:col>
      <xdr:colOff>492125</xdr:colOff>
      <xdr:row>31</xdr:row>
      <xdr:rowOff>95860</xdr:rowOff>
    </xdr:to>
    <xdr:sp macro="" textlink="">
      <xdr:nvSpPr>
        <xdr:cNvPr id="498" name="フローチャート : 判断 497"/>
        <xdr:cNvSpPr/>
      </xdr:nvSpPr>
      <xdr:spPr>
        <a:xfrm>
          <a:off x="12763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112387</xdr:rowOff>
    </xdr:from>
    <xdr:ext cx="534377" cy="259045"/>
    <xdr:sp macro="" textlink="">
      <xdr:nvSpPr>
        <xdr:cNvPr id="499" name="テキスト ボックス 498"/>
        <xdr:cNvSpPr txBox="1"/>
      </xdr:nvSpPr>
      <xdr:spPr>
        <a:xfrm>
          <a:off x="12547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96901</xdr:rowOff>
    </xdr:from>
    <xdr:to>
      <xdr:col>23</xdr:col>
      <xdr:colOff>568325</xdr:colOff>
      <xdr:row>38</xdr:row>
      <xdr:rowOff>27051</xdr:rowOff>
    </xdr:to>
    <xdr:sp macro="" textlink="">
      <xdr:nvSpPr>
        <xdr:cNvPr id="505" name="円/楕円 504"/>
        <xdr:cNvSpPr/>
      </xdr:nvSpPr>
      <xdr:spPr>
        <a:xfrm>
          <a:off x="16268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11828</xdr:rowOff>
    </xdr:from>
    <xdr:ext cx="469744" cy="259045"/>
    <xdr:sp macro="" textlink="">
      <xdr:nvSpPr>
        <xdr:cNvPr id="506" name="災害復旧事業費該当値テキスト"/>
        <xdr:cNvSpPr txBox="1"/>
      </xdr:nvSpPr>
      <xdr:spPr>
        <a:xfrm>
          <a:off x="16370300"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14681</xdr:rowOff>
    </xdr:from>
    <xdr:to>
      <xdr:col>22</xdr:col>
      <xdr:colOff>415925</xdr:colOff>
      <xdr:row>36</xdr:row>
      <xdr:rowOff>116281</xdr:rowOff>
    </xdr:to>
    <xdr:sp macro="" textlink="">
      <xdr:nvSpPr>
        <xdr:cNvPr id="507" name="円/楕円 506"/>
        <xdr:cNvSpPr/>
      </xdr:nvSpPr>
      <xdr:spPr>
        <a:xfrm>
          <a:off x="15430500" y="61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34</xdr:row>
      <xdr:rowOff>132808</xdr:rowOff>
    </xdr:from>
    <xdr:ext cx="469744" cy="259045"/>
    <xdr:sp macro="" textlink="">
      <xdr:nvSpPr>
        <xdr:cNvPr id="508" name="テキスト ボックス 507"/>
        <xdr:cNvSpPr txBox="1"/>
      </xdr:nvSpPr>
      <xdr:spPr>
        <a:xfrm>
          <a:off x="15233727" y="59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75489</xdr:rowOff>
    </xdr:from>
    <xdr:to>
      <xdr:col>21</xdr:col>
      <xdr:colOff>212725</xdr:colOff>
      <xdr:row>34</xdr:row>
      <xdr:rowOff>5639</xdr:rowOff>
    </xdr:to>
    <xdr:sp macro="" textlink="">
      <xdr:nvSpPr>
        <xdr:cNvPr id="509" name="円/楕円 508"/>
        <xdr:cNvSpPr/>
      </xdr:nvSpPr>
      <xdr:spPr>
        <a:xfrm>
          <a:off x="14541500" y="5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22166</xdr:rowOff>
    </xdr:from>
    <xdr:ext cx="534377" cy="259045"/>
    <xdr:sp macro="" textlink="">
      <xdr:nvSpPr>
        <xdr:cNvPr id="510" name="テキスト ボックス 509"/>
        <xdr:cNvSpPr txBox="1"/>
      </xdr:nvSpPr>
      <xdr:spPr>
        <a:xfrm>
          <a:off x="14325111" y="55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131572</xdr:rowOff>
    </xdr:from>
    <xdr:to>
      <xdr:col>20</xdr:col>
      <xdr:colOff>9525</xdr:colOff>
      <xdr:row>37</xdr:row>
      <xdr:rowOff>61722</xdr:rowOff>
    </xdr:to>
    <xdr:sp macro="" textlink="">
      <xdr:nvSpPr>
        <xdr:cNvPr id="511" name="円/楕円 510"/>
        <xdr:cNvSpPr/>
      </xdr:nvSpPr>
      <xdr:spPr>
        <a:xfrm>
          <a:off x="13652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78249</xdr:rowOff>
    </xdr:from>
    <xdr:ext cx="469744" cy="259045"/>
    <xdr:sp macro="" textlink="">
      <xdr:nvSpPr>
        <xdr:cNvPr id="512" name="テキスト ボックス 511"/>
        <xdr:cNvSpPr txBox="1"/>
      </xdr:nvSpPr>
      <xdr:spPr>
        <a:xfrm>
          <a:off x="13468427" y="607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130658</xdr:rowOff>
    </xdr:from>
    <xdr:to>
      <xdr:col>18</xdr:col>
      <xdr:colOff>492125</xdr:colOff>
      <xdr:row>38</xdr:row>
      <xdr:rowOff>60807</xdr:rowOff>
    </xdr:to>
    <xdr:sp macro="" textlink="">
      <xdr:nvSpPr>
        <xdr:cNvPr id="513" name="円/楕円 512"/>
        <xdr:cNvSpPr/>
      </xdr:nvSpPr>
      <xdr:spPr>
        <a:xfrm>
          <a:off x="12763500" y="6474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51935</xdr:rowOff>
    </xdr:from>
    <xdr:ext cx="469744" cy="259045"/>
    <xdr:sp macro="" textlink="">
      <xdr:nvSpPr>
        <xdr:cNvPr id="514" name="テキスト ボックス 513"/>
        <xdr:cNvSpPr txBox="1"/>
      </xdr:nvSpPr>
      <xdr:spPr>
        <a:xfrm>
          <a:off x="12579427" y="65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6" name="正方形/長方形 51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7" name="正方形/長方形 51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8" name="正方形/長方形 51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9" name="正方形/長方形 51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8" name="テキスト ボックス 53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5" name="テキスト ボックス 55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3" name="正方形/長方形 56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4" name="正方形/長方形 56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5" name="正方形/長方形 56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6" name="正方形/長方形 56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0" name="テキスト ボックス 56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79</xdr:row>
      <xdr:rowOff>139700</xdr:rowOff>
    </xdr:from>
    <xdr:to>
      <xdr:col>24</xdr:col>
      <xdr:colOff>644525</xdr:colOff>
      <xdr:row>79</xdr:row>
      <xdr:rowOff>139700</xdr:rowOff>
    </xdr:to>
    <xdr:cxnSp macro="">
      <xdr:nvCxnSpPr>
        <xdr:cNvPr id="571" name="直線コネクタ 57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168927</xdr:rowOff>
    </xdr:from>
    <xdr:ext cx="531299" cy="259045"/>
    <xdr:sp macro="" textlink="">
      <xdr:nvSpPr>
        <xdr:cNvPr id="572" name="テキスト ボックス 57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3" name="直線コネクタ 57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4" name="テキスト ボックス 57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75" name="直線コネクタ 57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111777</xdr:rowOff>
    </xdr:from>
    <xdr:ext cx="595419" cy="259045"/>
    <xdr:sp macro="" textlink="">
      <xdr:nvSpPr>
        <xdr:cNvPr id="576" name="テキスト ボックス 575"/>
        <xdr:cNvSpPr txBox="1"/>
      </xdr:nvSpPr>
      <xdr:spPr>
        <a:xfrm>
          <a:off x="11850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8" name="テキスト ボックス 57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79" name="直線コネクタ 57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0" name="テキスト ボックス 57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1" name="直線コネクタ 58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2" name="テキスト ボックス 58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3" name="直線コネクタ 58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4" name="テキスト ボックス 58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138529</xdr:rowOff>
    </xdr:from>
    <xdr:to>
      <xdr:col>23</xdr:col>
      <xdr:colOff>516889</xdr:colOff>
      <xdr:row>76</xdr:row>
      <xdr:rowOff>161503</xdr:rowOff>
    </xdr:to>
    <xdr:cxnSp macro="">
      <xdr:nvCxnSpPr>
        <xdr:cNvPr id="588" name="直線コネクタ 587"/>
        <xdr:cNvCxnSpPr/>
      </xdr:nvCxnSpPr>
      <xdr:spPr>
        <a:xfrm flipV="1">
          <a:off x="16317595" y="12825829"/>
          <a:ext cx="1269" cy="3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165330</xdr:rowOff>
    </xdr:from>
    <xdr:ext cx="534377" cy="259045"/>
    <xdr:sp macro="" textlink="">
      <xdr:nvSpPr>
        <xdr:cNvPr id="589" name="公債費最小値テキスト"/>
        <xdr:cNvSpPr txBox="1"/>
      </xdr:nvSpPr>
      <xdr:spPr>
        <a:xfrm>
          <a:off x="16370300" y="131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97,237</a:t>
          </a:r>
          <a:endParaRPr kumimoji="1" lang="ja-JP" altLang="en-US" sz="1000" b="1">
            <a:latin typeface="ＭＳ Ｐゴシック"/>
          </a:endParaRPr>
        </a:p>
      </xdr:txBody>
    </xdr:sp>
    <xdr:clientData/>
  </xdr:oneCellAnchor>
  <xdr:twoCellAnchor>
    <xdr:from>
      <xdr:col>23</xdr:col>
      <xdr:colOff>428625</xdr:colOff>
      <xdr:row>76</xdr:row>
      <xdr:rowOff>161503</xdr:rowOff>
    </xdr:from>
    <xdr:to>
      <xdr:col>23</xdr:col>
      <xdr:colOff>606425</xdr:colOff>
      <xdr:row>76</xdr:row>
      <xdr:rowOff>161503</xdr:rowOff>
    </xdr:to>
    <xdr:cxnSp macro="">
      <xdr:nvCxnSpPr>
        <xdr:cNvPr id="590" name="直線コネクタ 589"/>
        <xdr:cNvCxnSpPr/>
      </xdr:nvCxnSpPr>
      <xdr:spPr>
        <a:xfrm>
          <a:off x="16230600" y="1319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85206</xdr:rowOff>
    </xdr:from>
    <xdr:ext cx="599010" cy="259045"/>
    <xdr:sp macro="" textlink="">
      <xdr:nvSpPr>
        <xdr:cNvPr id="591" name="公債費最大値テキスト"/>
        <xdr:cNvSpPr txBox="1"/>
      </xdr:nvSpPr>
      <xdr:spPr>
        <a:xfrm>
          <a:off x="16370300" y="1260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110,041</a:t>
          </a:r>
          <a:endParaRPr kumimoji="1" lang="ja-JP" altLang="en-US" sz="1000" b="1">
            <a:latin typeface="ＭＳ Ｐゴシック"/>
          </a:endParaRPr>
        </a:p>
      </xdr:txBody>
    </xdr:sp>
    <xdr:clientData/>
  </xdr:oneCellAnchor>
  <xdr:twoCellAnchor>
    <xdr:from>
      <xdr:col>23</xdr:col>
      <xdr:colOff>428625</xdr:colOff>
      <xdr:row>74</xdr:row>
      <xdr:rowOff>138529</xdr:rowOff>
    </xdr:from>
    <xdr:to>
      <xdr:col>23</xdr:col>
      <xdr:colOff>606425</xdr:colOff>
      <xdr:row>74</xdr:row>
      <xdr:rowOff>138529</xdr:rowOff>
    </xdr:to>
    <xdr:cxnSp macro="">
      <xdr:nvCxnSpPr>
        <xdr:cNvPr id="592" name="直線コネクタ 591"/>
        <xdr:cNvCxnSpPr/>
      </xdr:nvCxnSpPr>
      <xdr:spPr>
        <a:xfrm>
          <a:off x="16230600" y="1282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34801</xdr:rowOff>
    </xdr:from>
    <xdr:to>
      <xdr:col>23</xdr:col>
      <xdr:colOff>517525</xdr:colOff>
      <xdr:row>74</xdr:row>
      <xdr:rowOff>138529</xdr:rowOff>
    </xdr:to>
    <xdr:cxnSp macro="">
      <xdr:nvCxnSpPr>
        <xdr:cNvPr id="593" name="直線コネクタ 592"/>
        <xdr:cNvCxnSpPr/>
      </xdr:nvCxnSpPr>
      <xdr:spPr>
        <a:xfrm>
          <a:off x="15481300" y="12379201"/>
          <a:ext cx="838200" cy="4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32037</xdr:rowOff>
    </xdr:from>
    <xdr:ext cx="599010" cy="259045"/>
    <xdr:sp macro="" textlink="">
      <xdr:nvSpPr>
        <xdr:cNvPr id="594" name="公債費平均値テキスト"/>
        <xdr:cNvSpPr txBox="1"/>
      </xdr:nvSpPr>
      <xdr:spPr>
        <a:xfrm>
          <a:off x="16370300" y="128907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105,235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53610</xdr:rowOff>
    </xdr:from>
    <xdr:to>
      <xdr:col>23</xdr:col>
      <xdr:colOff>568325</xdr:colOff>
      <xdr:row>75</xdr:row>
      <xdr:rowOff>155209</xdr:rowOff>
    </xdr:to>
    <xdr:sp macro="" textlink="">
      <xdr:nvSpPr>
        <xdr:cNvPr id="595" name="フローチャート : 判断 594"/>
        <xdr:cNvSpPr/>
      </xdr:nvSpPr>
      <xdr:spPr>
        <a:xfrm>
          <a:off x="16268700" y="129123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139300</xdr:rowOff>
    </xdr:from>
    <xdr:to>
      <xdr:col>22</xdr:col>
      <xdr:colOff>365125</xdr:colOff>
      <xdr:row>72</xdr:row>
      <xdr:rowOff>34801</xdr:rowOff>
    </xdr:to>
    <xdr:cxnSp macro="">
      <xdr:nvCxnSpPr>
        <xdr:cNvPr id="596" name="直線コネクタ 595"/>
        <xdr:cNvCxnSpPr/>
      </xdr:nvCxnSpPr>
      <xdr:spPr>
        <a:xfrm>
          <a:off x="14592300" y="12140800"/>
          <a:ext cx="889000" cy="2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49752</xdr:rowOff>
    </xdr:from>
    <xdr:to>
      <xdr:col>22</xdr:col>
      <xdr:colOff>415925</xdr:colOff>
      <xdr:row>75</xdr:row>
      <xdr:rowOff>151352</xdr:rowOff>
    </xdr:to>
    <xdr:sp macro="" textlink="">
      <xdr:nvSpPr>
        <xdr:cNvPr id="597" name="フローチャート : 判断 596"/>
        <xdr:cNvSpPr/>
      </xdr:nvSpPr>
      <xdr:spPr>
        <a:xfrm>
          <a:off x="15430500" y="129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75</xdr:row>
      <xdr:rowOff>142479</xdr:rowOff>
    </xdr:from>
    <xdr:ext cx="599010" cy="259045"/>
    <xdr:sp macro="" textlink="">
      <xdr:nvSpPr>
        <xdr:cNvPr id="598" name="テキスト ボックス 597"/>
        <xdr:cNvSpPr txBox="1"/>
      </xdr:nvSpPr>
      <xdr:spPr>
        <a:xfrm>
          <a:off x="15169094" y="13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139300</xdr:rowOff>
    </xdr:from>
    <xdr:to>
      <xdr:col>21</xdr:col>
      <xdr:colOff>161925</xdr:colOff>
      <xdr:row>70</xdr:row>
      <xdr:rowOff>150787</xdr:rowOff>
    </xdr:to>
    <xdr:cxnSp macro="">
      <xdr:nvCxnSpPr>
        <xdr:cNvPr id="599" name="直線コネクタ 598"/>
        <xdr:cNvCxnSpPr/>
      </xdr:nvCxnSpPr>
      <xdr:spPr>
        <a:xfrm flipV="1">
          <a:off x="13703300" y="1214080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106102</xdr:rowOff>
    </xdr:from>
    <xdr:to>
      <xdr:col>21</xdr:col>
      <xdr:colOff>212725</xdr:colOff>
      <xdr:row>78</xdr:row>
      <xdr:rowOff>36252</xdr:rowOff>
    </xdr:to>
    <xdr:sp macro="" textlink="">
      <xdr:nvSpPr>
        <xdr:cNvPr id="600" name="フローチャート : 判断 599"/>
        <xdr:cNvSpPr/>
      </xdr:nvSpPr>
      <xdr:spPr>
        <a:xfrm>
          <a:off x="14541500" y="1330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27379</xdr:rowOff>
    </xdr:from>
    <xdr:ext cx="534377" cy="259045"/>
    <xdr:sp macro="" textlink="">
      <xdr:nvSpPr>
        <xdr:cNvPr id="601" name="テキスト ボックス 600"/>
        <xdr:cNvSpPr txBox="1"/>
      </xdr:nvSpPr>
      <xdr:spPr>
        <a:xfrm>
          <a:off x="14325111" y="134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150787</xdr:rowOff>
    </xdr:from>
    <xdr:to>
      <xdr:col>19</xdr:col>
      <xdr:colOff>644525</xdr:colOff>
      <xdr:row>70</xdr:row>
      <xdr:rowOff>157359</xdr:rowOff>
    </xdr:to>
    <xdr:cxnSp macro="">
      <xdr:nvCxnSpPr>
        <xdr:cNvPr id="602" name="直線コネクタ 601"/>
        <xdr:cNvCxnSpPr/>
      </xdr:nvCxnSpPr>
      <xdr:spPr>
        <a:xfrm flipV="1">
          <a:off x="12814300" y="12152287"/>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76270</xdr:rowOff>
    </xdr:from>
    <xdr:to>
      <xdr:col>20</xdr:col>
      <xdr:colOff>9525</xdr:colOff>
      <xdr:row>79</xdr:row>
      <xdr:rowOff>6420</xdr:rowOff>
    </xdr:to>
    <xdr:sp macro="" textlink="">
      <xdr:nvSpPr>
        <xdr:cNvPr id="603" name="フローチャート : 判断 602"/>
        <xdr:cNvSpPr/>
      </xdr:nvSpPr>
      <xdr:spPr>
        <a:xfrm>
          <a:off x="13652500" y="134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168997</xdr:rowOff>
    </xdr:from>
    <xdr:ext cx="534377" cy="259045"/>
    <xdr:sp macro="" textlink="">
      <xdr:nvSpPr>
        <xdr:cNvPr id="604" name="テキスト ボックス 603"/>
        <xdr:cNvSpPr txBox="1"/>
      </xdr:nvSpPr>
      <xdr:spPr>
        <a:xfrm>
          <a:off x="13436111" y="135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73527</xdr:rowOff>
    </xdr:from>
    <xdr:to>
      <xdr:col>18</xdr:col>
      <xdr:colOff>492125</xdr:colOff>
      <xdr:row>79</xdr:row>
      <xdr:rowOff>3677</xdr:rowOff>
    </xdr:to>
    <xdr:sp macro="" textlink="">
      <xdr:nvSpPr>
        <xdr:cNvPr id="605" name="フローチャート : 判断 604"/>
        <xdr:cNvSpPr/>
      </xdr:nvSpPr>
      <xdr:spPr>
        <a:xfrm>
          <a:off x="12763500" y="134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166254</xdr:rowOff>
    </xdr:from>
    <xdr:ext cx="534377" cy="259045"/>
    <xdr:sp macro="" textlink="">
      <xdr:nvSpPr>
        <xdr:cNvPr id="606" name="テキスト ボックス 605"/>
        <xdr:cNvSpPr txBox="1"/>
      </xdr:nvSpPr>
      <xdr:spPr>
        <a:xfrm>
          <a:off x="12547111" y="135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87729</xdr:rowOff>
    </xdr:from>
    <xdr:to>
      <xdr:col>23</xdr:col>
      <xdr:colOff>568325</xdr:colOff>
      <xdr:row>75</xdr:row>
      <xdr:rowOff>17879</xdr:rowOff>
    </xdr:to>
    <xdr:sp macro="" textlink="">
      <xdr:nvSpPr>
        <xdr:cNvPr id="612" name="円/楕円 611"/>
        <xdr:cNvSpPr/>
      </xdr:nvSpPr>
      <xdr:spPr>
        <a:xfrm>
          <a:off x="16268700" y="127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40756</xdr:rowOff>
    </xdr:from>
    <xdr:ext cx="599010" cy="259045"/>
    <xdr:sp macro="" textlink="">
      <xdr:nvSpPr>
        <xdr:cNvPr id="613" name="公債費該当値テキスト"/>
        <xdr:cNvSpPr txBox="1"/>
      </xdr:nvSpPr>
      <xdr:spPr>
        <a:xfrm>
          <a:off x="16370300" y="127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110,041</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155451</xdr:rowOff>
    </xdr:from>
    <xdr:to>
      <xdr:col>22</xdr:col>
      <xdr:colOff>415925</xdr:colOff>
      <xdr:row>72</xdr:row>
      <xdr:rowOff>85601</xdr:rowOff>
    </xdr:to>
    <xdr:sp macro="" textlink="">
      <xdr:nvSpPr>
        <xdr:cNvPr id="614" name="円/楕円 613"/>
        <xdr:cNvSpPr/>
      </xdr:nvSpPr>
      <xdr:spPr>
        <a:xfrm>
          <a:off x="15430500" y="123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70</xdr:row>
      <xdr:rowOff>102128</xdr:rowOff>
    </xdr:from>
    <xdr:ext cx="599010" cy="259045"/>
    <xdr:sp macro="" textlink="">
      <xdr:nvSpPr>
        <xdr:cNvPr id="615" name="テキスト ボックス 614"/>
        <xdr:cNvSpPr txBox="1"/>
      </xdr:nvSpPr>
      <xdr:spPr>
        <a:xfrm>
          <a:off x="15169094" y="1210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88500</xdr:rowOff>
    </xdr:from>
    <xdr:to>
      <xdr:col>21</xdr:col>
      <xdr:colOff>212725</xdr:colOff>
      <xdr:row>71</xdr:row>
      <xdr:rowOff>18650</xdr:rowOff>
    </xdr:to>
    <xdr:sp macro="" textlink="">
      <xdr:nvSpPr>
        <xdr:cNvPr id="616" name="円/楕円 615"/>
        <xdr:cNvSpPr/>
      </xdr:nvSpPr>
      <xdr:spPr>
        <a:xfrm>
          <a:off x="14541500" y="120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35177</xdr:rowOff>
    </xdr:from>
    <xdr:ext cx="599010" cy="259045"/>
    <xdr:sp macro="" textlink="">
      <xdr:nvSpPr>
        <xdr:cNvPr id="617" name="テキスト ボックス 616"/>
        <xdr:cNvSpPr txBox="1"/>
      </xdr:nvSpPr>
      <xdr:spPr>
        <a:xfrm>
          <a:off x="14292794" y="118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134,014</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99987</xdr:rowOff>
    </xdr:from>
    <xdr:to>
      <xdr:col>20</xdr:col>
      <xdr:colOff>9525</xdr:colOff>
      <xdr:row>71</xdr:row>
      <xdr:rowOff>30137</xdr:rowOff>
    </xdr:to>
    <xdr:sp macro="" textlink="">
      <xdr:nvSpPr>
        <xdr:cNvPr id="618" name="円/楕円 617"/>
        <xdr:cNvSpPr/>
      </xdr:nvSpPr>
      <xdr:spPr>
        <a:xfrm>
          <a:off x="13652500" y="121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46664</xdr:rowOff>
    </xdr:from>
    <xdr:ext cx="599010" cy="259045"/>
    <xdr:sp macro="" textlink="">
      <xdr:nvSpPr>
        <xdr:cNvPr id="619" name="テキスト ボックス 618"/>
        <xdr:cNvSpPr txBox="1"/>
      </xdr:nvSpPr>
      <xdr:spPr>
        <a:xfrm>
          <a:off x="13403794" y="1187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106559</xdr:rowOff>
    </xdr:from>
    <xdr:to>
      <xdr:col>18</xdr:col>
      <xdr:colOff>492125</xdr:colOff>
      <xdr:row>71</xdr:row>
      <xdr:rowOff>36709</xdr:rowOff>
    </xdr:to>
    <xdr:sp macro="" textlink="">
      <xdr:nvSpPr>
        <xdr:cNvPr id="620" name="円/楕円 619"/>
        <xdr:cNvSpPr/>
      </xdr:nvSpPr>
      <xdr:spPr>
        <a:xfrm>
          <a:off x="12763500" y="121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53236</xdr:rowOff>
    </xdr:from>
    <xdr:ext cx="599010" cy="259045"/>
    <xdr:sp macro="" textlink="">
      <xdr:nvSpPr>
        <xdr:cNvPr id="621" name="テキスト ボックス 620"/>
        <xdr:cNvSpPr txBox="1"/>
      </xdr:nvSpPr>
      <xdr:spPr>
        <a:xfrm>
          <a:off x="12514794" y="1188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3" name="正方形/長方形 62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4" name="正方形/長方形 62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5" name="正方形/長方形 62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6" name="正方形/長方形 62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144455</xdr:rowOff>
    </xdr:from>
    <xdr:to>
      <xdr:col>23</xdr:col>
      <xdr:colOff>516889</xdr:colOff>
      <xdr:row>97</xdr:row>
      <xdr:rowOff>151084</xdr:rowOff>
    </xdr:to>
    <xdr:cxnSp macro="">
      <xdr:nvCxnSpPr>
        <xdr:cNvPr id="641" name="直線コネクタ 640"/>
        <xdr:cNvCxnSpPr/>
      </xdr:nvCxnSpPr>
      <xdr:spPr>
        <a:xfrm flipV="1">
          <a:off x="16317595" y="16089305"/>
          <a:ext cx="1269" cy="692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154911</xdr:rowOff>
    </xdr:from>
    <xdr:ext cx="469744" cy="259045"/>
    <xdr:sp macro="" textlink="">
      <xdr:nvSpPr>
        <xdr:cNvPr id="642" name="積立金最小値テキスト"/>
        <xdr:cNvSpPr txBox="1"/>
      </xdr:nvSpPr>
      <xdr:spPr>
        <a:xfrm>
          <a:off x="16370300" y="1678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3,501</a:t>
          </a:r>
          <a:endParaRPr kumimoji="1" lang="ja-JP" altLang="en-US" sz="1000" b="1">
            <a:latin typeface="ＭＳ Ｐゴシック"/>
          </a:endParaRPr>
        </a:p>
      </xdr:txBody>
    </xdr:sp>
    <xdr:clientData/>
  </xdr:oneCellAnchor>
  <xdr:twoCellAnchor>
    <xdr:from>
      <xdr:col>23</xdr:col>
      <xdr:colOff>428625</xdr:colOff>
      <xdr:row>97</xdr:row>
      <xdr:rowOff>151084</xdr:rowOff>
    </xdr:from>
    <xdr:to>
      <xdr:col>23</xdr:col>
      <xdr:colOff>606425</xdr:colOff>
      <xdr:row>97</xdr:row>
      <xdr:rowOff>151084</xdr:rowOff>
    </xdr:to>
    <xdr:cxnSp macro="">
      <xdr:nvCxnSpPr>
        <xdr:cNvPr id="643" name="直線コネクタ 642"/>
        <xdr:cNvCxnSpPr/>
      </xdr:nvCxnSpPr>
      <xdr:spPr>
        <a:xfrm>
          <a:off x="16230600" y="1678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91132</xdr:rowOff>
    </xdr:from>
    <xdr:ext cx="534377" cy="259045"/>
    <xdr:sp macro="" textlink="">
      <xdr:nvSpPr>
        <xdr:cNvPr id="644" name="積立金最大値テキスト"/>
        <xdr:cNvSpPr txBox="1"/>
      </xdr:nvSpPr>
      <xdr:spPr>
        <a:xfrm>
          <a:off x="16370300" y="158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18,646</a:t>
          </a:r>
          <a:endParaRPr kumimoji="1" lang="ja-JP" altLang="en-US" sz="1000" b="1">
            <a:latin typeface="ＭＳ Ｐゴシック"/>
          </a:endParaRPr>
        </a:p>
      </xdr:txBody>
    </xdr:sp>
    <xdr:clientData/>
  </xdr:oneCellAnchor>
  <xdr:twoCellAnchor>
    <xdr:from>
      <xdr:col>23</xdr:col>
      <xdr:colOff>428625</xdr:colOff>
      <xdr:row>93</xdr:row>
      <xdr:rowOff>144455</xdr:rowOff>
    </xdr:from>
    <xdr:to>
      <xdr:col>23</xdr:col>
      <xdr:colOff>606425</xdr:colOff>
      <xdr:row>93</xdr:row>
      <xdr:rowOff>144455</xdr:rowOff>
    </xdr:to>
    <xdr:cxnSp macro="">
      <xdr:nvCxnSpPr>
        <xdr:cNvPr id="645" name="直線コネクタ 644"/>
        <xdr:cNvCxnSpPr/>
      </xdr:nvCxnSpPr>
      <xdr:spPr>
        <a:xfrm>
          <a:off x="16230600" y="160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144455</xdr:rowOff>
    </xdr:from>
    <xdr:to>
      <xdr:col>23</xdr:col>
      <xdr:colOff>517525</xdr:colOff>
      <xdr:row>94</xdr:row>
      <xdr:rowOff>37698</xdr:rowOff>
    </xdr:to>
    <xdr:cxnSp macro="">
      <xdr:nvCxnSpPr>
        <xdr:cNvPr id="646" name="直線コネクタ 645"/>
        <xdr:cNvCxnSpPr/>
      </xdr:nvCxnSpPr>
      <xdr:spPr>
        <a:xfrm flipV="1">
          <a:off x="15481300" y="16089305"/>
          <a:ext cx="8382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73454</xdr:rowOff>
    </xdr:from>
    <xdr:ext cx="534377" cy="259045"/>
    <xdr:sp macro="" textlink="">
      <xdr:nvSpPr>
        <xdr:cNvPr id="647" name="積立金平均値テキスト"/>
        <xdr:cNvSpPr txBox="1"/>
      </xdr:nvSpPr>
      <xdr:spPr>
        <a:xfrm>
          <a:off x="16370300" y="16361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95027</xdr:rowOff>
    </xdr:from>
    <xdr:to>
      <xdr:col>23</xdr:col>
      <xdr:colOff>568325</xdr:colOff>
      <xdr:row>96</xdr:row>
      <xdr:rowOff>25177</xdr:rowOff>
    </xdr:to>
    <xdr:sp macro="" textlink="">
      <xdr:nvSpPr>
        <xdr:cNvPr id="648" name="フローチャート : 判断 647"/>
        <xdr:cNvSpPr/>
      </xdr:nvSpPr>
      <xdr:spPr>
        <a:xfrm>
          <a:off x="162687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37698</xdr:rowOff>
    </xdr:from>
    <xdr:to>
      <xdr:col>22</xdr:col>
      <xdr:colOff>365125</xdr:colOff>
      <xdr:row>97</xdr:row>
      <xdr:rowOff>65908</xdr:rowOff>
    </xdr:to>
    <xdr:cxnSp macro="">
      <xdr:nvCxnSpPr>
        <xdr:cNvPr id="649" name="直線コネクタ 648"/>
        <xdr:cNvCxnSpPr/>
      </xdr:nvCxnSpPr>
      <xdr:spPr>
        <a:xfrm flipV="1">
          <a:off x="14592300" y="16153998"/>
          <a:ext cx="889000" cy="5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87757</xdr:rowOff>
    </xdr:from>
    <xdr:to>
      <xdr:col>22</xdr:col>
      <xdr:colOff>415925</xdr:colOff>
      <xdr:row>96</xdr:row>
      <xdr:rowOff>17907</xdr:rowOff>
    </xdr:to>
    <xdr:sp macro="" textlink="">
      <xdr:nvSpPr>
        <xdr:cNvPr id="650" name="フローチャート : 判断 649"/>
        <xdr:cNvSpPr/>
      </xdr:nvSpPr>
      <xdr:spPr>
        <a:xfrm>
          <a:off x="15430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9034</xdr:rowOff>
    </xdr:from>
    <xdr:ext cx="534377" cy="259045"/>
    <xdr:sp macro="" textlink="">
      <xdr:nvSpPr>
        <xdr:cNvPr id="651" name="テキスト ボックス 650"/>
        <xdr:cNvSpPr txBox="1"/>
      </xdr:nvSpPr>
      <xdr:spPr>
        <a:xfrm>
          <a:off x="152014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73543</xdr:rowOff>
    </xdr:from>
    <xdr:to>
      <xdr:col>21</xdr:col>
      <xdr:colOff>161925</xdr:colOff>
      <xdr:row>97</xdr:row>
      <xdr:rowOff>65908</xdr:rowOff>
    </xdr:to>
    <xdr:cxnSp macro="">
      <xdr:nvCxnSpPr>
        <xdr:cNvPr id="652" name="直線コネクタ 651"/>
        <xdr:cNvCxnSpPr/>
      </xdr:nvCxnSpPr>
      <xdr:spPr>
        <a:xfrm>
          <a:off x="13703300" y="16189843"/>
          <a:ext cx="889000" cy="5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49399</xdr:rowOff>
    </xdr:from>
    <xdr:to>
      <xdr:col>21</xdr:col>
      <xdr:colOff>212725</xdr:colOff>
      <xdr:row>94</xdr:row>
      <xdr:rowOff>150999</xdr:rowOff>
    </xdr:to>
    <xdr:sp macro="" textlink="">
      <xdr:nvSpPr>
        <xdr:cNvPr id="653" name="フローチャート : 判断 652"/>
        <xdr:cNvSpPr/>
      </xdr:nvSpPr>
      <xdr:spPr>
        <a:xfrm>
          <a:off x="14541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167526</xdr:rowOff>
    </xdr:from>
    <xdr:ext cx="534377" cy="259045"/>
    <xdr:sp macro="" textlink="">
      <xdr:nvSpPr>
        <xdr:cNvPr id="654" name="テキスト ボックス 653"/>
        <xdr:cNvSpPr txBox="1"/>
      </xdr:nvSpPr>
      <xdr:spPr>
        <a:xfrm>
          <a:off x="14325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73543</xdr:rowOff>
    </xdr:from>
    <xdr:to>
      <xdr:col>19</xdr:col>
      <xdr:colOff>644525</xdr:colOff>
      <xdr:row>94</xdr:row>
      <xdr:rowOff>75098</xdr:rowOff>
    </xdr:to>
    <xdr:cxnSp macro="">
      <xdr:nvCxnSpPr>
        <xdr:cNvPr id="655" name="直線コネクタ 654"/>
        <xdr:cNvCxnSpPr/>
      </xdr:nvCxnSpPr>
      <xdr:spPr>
        <a:xfrm flipV="1">
          <a:off x="12814300" y="1618984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89128</xdr:rowOff>
    </xdr:from>
    <xdr:to>
      <xdr:col>20</xdr:col>
      <xdr:colOff>9525</xdr:colOff>
      <xdr:row>92</xdr:row>
      <xdr:rowOff>19278</xdr:rowOff>
    </xdr:to>
    <xdr:sp macro="" textlink="">
      <xdr:nvSpPr>
        <xdr:cNvPr id="656" name="フローチャート : 判断 655"/>
        <xdr:cNvSpPr/>
      </xdr:nvSpPr>
      <xdr:spPr>
        <a:xfrm>
          <a:off x="13652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35805</xdr:rowOff>
    </xdr:from>
    <xdr:ext cx="534377" cy="259045"/>
    <xdr:sp macro="" textlink="">
      <xdr:nvSpPr>
        <xdr:cNvPr id="657" name="テキスト ボックス 656"/>
        <xdr:cNvSpPr txBox="1"/>
      </xdr:nvSpPr>
      <xdr:spPr>
        <a:xfrm>
          <a:off x="13436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119213</xdr:rowOff>
    </xdr:from>
    <xdr:to>
      <xdr:col>18</xdr:col>
      <xdr:colOff>492125</xdr:colOff>
      <xdr:row>92</xdr:row>
      <xdr:rowOff>49363</xdr:rowOff>
    </xdr:to>
    <xdr:sp macro="" textlink="">
      <xdr:nvSpPr>
        <xdr:cNvPr id="658" name="フローチャート : 判断 657"/>
        <xdr:cNvSpPr/>
      </xdr:nvSpPr>
      <xdr:spPr>
        <a:xfrm>
          <a:off x="12763500" y="1572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65890</xdr:rowOff>
    </xdr:from>
    <xdr:ext cx="534377" cy="259045"/>
    <xdr:sp macro="" textlink="">
      <xdr:nvSpPr>
        <xdr:cNvPr id="659" name="テキスト ボックス 658"/>
        <xdr:cNvSpPr txBox="1"/>
      </xdr:nvSpPr>
      <xdr:spPr>
        <a:xfrm>
          <a:off x="12547111" y="154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93655</xdr:rowOff>
    </xdr:from>
    <xdr:to>
      <xdr:col>23</xdr:col>
      <xdr:colOff>568325</xdr:colOff>
      <xdr:row>94</xdr:row>
      <xdr:rowOff>23805</xdr:rowOff>
    </xdr:to>
    <xdr:sp macro="" textlink="">
      <xdr:nvSpPr>
        <xdr:cNvPr id="665" name="円/楕円 664"/>
        <xdr:cNvSpPr/>
      </xdr:nvSpPr>
      <xdr:spPr>
        <a:xfrm>
          <a:off x="16268700" y="16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46682</xdr:rowOff>
    </xdr:from>
    <xdr:ext cx="534377" cy="259045"/>
    <xdr:sp macro="" textlink="">
      <xdr:nvSpPr>
        <xdr:cNvPr id="666" name="積立金該当値テキスト"/>
        <xdr:cNvSpPr txBox="1"/>
      </xdr:nvSpPr>
      <xdr:spPr>
        <a:xfrm>
          <a:off x="16370300" y="159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158348</xdr:rowOff>
    </xdr:from>
    <xdr:to>
      <xdr:col>22</xdr:col>
      <xdr:colOff>415925</xdr:colOff>
      <xdr:row>94</xdr:row>
      <xdr:rowOff>88498</xdr:rowOff>
    </xdr:to>
    <xdr:sp macro="" textlink="">
      <xdr:nvSpPr>
        <xdr:cNvPr id="667" name="円/楕円 666"/>
        <xdr:cNvSpPr/>
      </xdr:nvSpPr>
      <xdr:spPr>
        <a:xfrm>
          <a:off x="15430500" y="161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92</xdr:row>
      <xdr:rowOff>105025</xdr:rowOff>
    </xdr:from>
    <xdr:ext cx="534377" cy="259045"/>
    <xdr:sp macro="" textlink="">
      <xdr:nvSpPr>
        <xdr:cNvPr id="668" name="テキスト ボックス 667"/>
        <xdr:cNvSpPr txBox="1"/>
      </xdr:nvSpPr>
      <xdr:spPr>
        <a:xfrm>
          <a:off x="15201411" y="158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15108</xdr:rowOff>
    </xdr:from>
    <xdr:to>
      <xdr:col>21</xdr:col>
      <xdr:colOff>212725</xdr:colOff>
      <xdr:row>97</xdr:row>
      <xdr:rowOff>116708</xdr:rowOff>
    </xdr:to>
    <xdr:sp macro="" textlink="">
      <xdr:nvSpPr>
        <xdr:cNvPr id="669" name="円/楕円 668"/>
        <xdr:cNvSpPr/>
      </xdr:nvSpPr>
      <xdr:spPr>
        <a:xfrm>
          <a:off x="14541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107835</xdr:rowOff>
    </xdr:from>
    <xdr:ext cx="469744" cy="259045"/>
    <xdr:sp macro="" textlink="">
      <xdr:nvSpPr>
        <xdr:cNvPr id="670" name="テキスト ボックス 669"/>
        <xdr:cNvSpPr txBox="1"/>
      </xdr:nvSpPr>
      <xdr:spPr>
        <a:xfrm>
          <a:off x="14357427" y="167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22743</xdr:rowOff>
    </xdr:from>
    <xdr:to>
      <xdr:col>20</xdr:col>
      <xdr:colOff>9525</xdr:colOff>
      <xdr:row>94</xdr:row>
      <xdr:rowOff>124343</xdr:rowOff>
    </xdr:to>
    <xdr:sp macro="" textlink="">
      <xdr:nvSpPr>
        <xdr:cNvPr id="671" name="円/楕円 670"/>
        <xdr:cNvSpPr/>
      </xdr:nvSpPr>
      <xdr:spPr>
        <a:xfrm>
          <a:off x="13652500" y="16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115470</xdr:rowOff>
    </xdr:from>
    <xdr:ext cx="534377" cy="259045"/>
    <xdr:sp macro="" textlink="">
      <xdr:nvSpPr>
        <xdr:cNvPr id="672" name="テキスト ボックス 671"/>
        <xdr:cNvSpPr txBox="1"/>
      </xdr:nvSpPr>
      <xdr:spPr>
        <a:xfrm>
          <a:off x="13436111" y="162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24298</xdr:rowOff>
    </xdr:from>
    <xdr:to>
      <xdr:col>18</xdr:col>
      <xdr:colOff>492125</xdr:colOff>
      <xdr:row>94</xdr:row>
      <xdr:rowOff>125898</xdr:rowOff>
    </xdr:to>
    <xdr:sp macro="" textlink="">
      <xdr:nvSpPr>
        <xdr:cNvPr id="673" name="円/楕円 672"/>
        <xdr:cNvSpPr/>
      </xdr:nvSpPr>
      <xdr:spPr>
        <a:xfrm>
          <a:off x="12763500" y="161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117025</xdr:rowOff>
    </xdr:from>
    <xdr:ext cx="534377" cy="259045"/>
    <xdr:sp macro="" textlink="">
      <xdr:nvSpPr>
        <xdr:cNvPr id="674" name="テキスト ボックス 673"/>
        <xdr:cNvSpPr txBox="1"/>
      </xdr:nvSpPr>
      <xdr:spPr>
        <a:xfrm>
          <a:off x="12547111" y="162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6" name="正方形/長方形 67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7" name="正方形/長方形 67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8" name="正方形/長方形 67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9" name="正方形/長方形 67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3" name="直線コネクタ 68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4" name="テキスト ボックス 68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5" name="直線コネクタ 68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6" name="テキスト ボックス 68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87" name="直線コネクタ 68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88" name="テキスト ボックス 68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0" name="テキスト ボックス 68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97980</xdr:rowOff>
    </xdr:from>
    <xdr:to>
      <xdr:col>32</xdr:col>
      <xdr:colOff>186689</xdr:colOff>
      <xdr:row>38</xdr:row>
      <xdr:rowOff>13970</xdr:rowOff>
    </xdr:to>
    <xdr:cxnSp macro="">
      <xdr:nvCxnSpPr>
        <xdr:cNvPr id="692" name="直線コネクタ 691"/>
        <xdr:cNvCxnSpPr/>
      </xdr:nvCxnSpPr>
      <xdr:spPr>
        <a:xfrm flipV="1">
          <a:off x="22159595" y="6270180"/>
          <a:ext cx="1269" cy="25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17797</xdr:rowOff>
    </xdr:from>
    <xdr:ext cx="313932" cy="259045"/>
    <xdr:sp macro="" textlink="">
      <xdr:nvSpPr>
        <xdr:cNvPr id="693" name="投資及び出資金最小値テキスト"/>
        <xdr:cNvSpPr txBox="1"/>
      </xdr:nvSpPr>
      <xdr:spPr>
        <a:xfrm>
          <a:off x="22212300" y="6532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32</xdr:col>
      <xdr:colOff>98425</xdr:colOff>
      <xdr:row>38</xdr:row>
      <xdr:rowOff>13970</xdr:rowOff>
    </xdr:from>
    <xdr:to>
      <xdr:col>32</xdr:col>
      <xdr:colOff>276225</xdr:colOff>
      <xdr:row>38</xdr:row>
      <xdr:rowOff>13970</xdr:rowOff>
    </xdr:to>
    <xdr:cxnSp macro="">
      <xdr:nvCxnSpPr>
        <xdr:cNvPr id="694" name="直線コネクタ 693"/>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44657</xdr:rowOff>
    </xdr:from>
    <xdr:ext cx="378565" cy="259045"/>
    <xdr:sp macro="" textlink="">
      <xdr:nvSpPr>
        <xdr:cNvPr id="695" name="投資及び出資金最大値テキスト"/>
        <xdr:cNvSpPr txBox="1"/>
      </xdr:nvSpPr>
      <xdr:spPr>
        <a:xfrm>
          <a:off x="22212300" y="604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32</xdr:col>
      <xdr:colOff>98425</xdr:colOff>
      <xdr:row>36</xdr:row>
      <xdr:rowOff>97980</xdr:rowOff>
    </xdr:from>
    <xdr:to>
      <xdr:col>32</xdr:col>
      <xdr:colOff>276225</xdr:colOff>
      <xdr:row>36</xdr:row>
      <xdr:rowOff>97980</xdr:rowOff>
    </xdr:to>
    <xdr:cxnSp macro="">
      <xdr:nvCxnSpPr>
        <xdr:cNvPr id="696" name="直線コネクタ 695"/>
        <xdr:cNvCxnSpPr/>
      </xdr:nvCxnSpPr>
      <xdr:spPr>
        <a:xfrm>
          <a:off x="22072600" y="627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120269</xdr:rowOff>
    </xdr:from>
    <xdr:to>
      <xdr:col>32</xdr:col>
      <xdr:colOff>187325</xdr:colOff>
      <xdr:row>38</xdr:row>
      <xdr:rowOff>13970</xdr:rowOff>
    </xdr:to>
    <xdr:cxnSp macro="">
      <xdr:nvCxnSpPr>
        <xdr:cNvPr id="697" name="直線コネクタ 696"/>
        <xdr:cNvCxnSpPr/>
      </xdr:nvCxnSpPr>
      <xdr:spPr>
        <a:xfrm>
          <a:off x="21323300" y="6463919"/>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80916</xdr:rowOff>
    </xdr:from>
    <xdr:ext cx="378565" cy="259045"/>
    <xdr:sp macro="" textlink="">
      <xdr:nvSpPr>
        <xdr:cNvPr id="698" name="投資及び出資金平均値テキスト"/>
        <xdr:cNvSpPr txBox="1"/>
      </xdr:nvSpPr>
      <xdr:spPr>
        <a:xfrm>
          <a:off x="22212300" y="6253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58039</xdr:rowOff>
    </xdr:from>
    <xdr:to>
      <xdr:col>32</xdr:col>
      <xdr:colOff>238125</xdr:colOff>
      <xdr:row>37</xdr:row>
      <xdr:rowOff>159639</xdr:rowOff>
    </xdr:to>
    <xdr:sp macro="" textlink="">
      <xdr:nvSpPr>
        <xdr:cNvPr id="699" name="フローチャート : 判断 698"/>
        <xdr:cNvSpPr/>
      </xdr:nvSpPr>
      <xdr:spPr>
        <a:xfrm>
          <a:off x="221107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120269</xdr:rowOff>
    </xdr:from>
    <xdr:to>
      <xdr:col>31</xdr:col>
      <xdr:colOff>34925</xdr:colOff>
      <xdr:row>38</xdr:row>
      <xdr:rowOff>15684</xdr:rowOff>
    </xdr:to>
    <xdr:cxnSp macro="">
      <xdr:nvCxnSpPr>
        <xdr:cNvPr id="700" name="直線コネクタ 699"/>
        <xdr:cNvCxnSpPr/>
      </xdr:nvCxnSpPr>
      <xdr:spPr>
        <a:xfrm flipV="1">
          <a:off x="20434300" y="6463919"/>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69469</xdr:rowOff>
    </xdr:from>
    <xdr:to>
      <xdr:col>31</xdr:col>
      <xdr:colOff>85725</xdr:colOff>
      <xdr:row>37</xdr:row>
      <xdr:rowOff>171069</xdr:rowOff>
    </xdr:to>
    <xdr:sp macro="" textlink="">
      <xdr:nvSpPr>
        <xdr:cNvPr id="701" name="フローチャート : 判断 700"/>
        <xdr:cNvSpPr/>
      </xdr:nvSpPr>
      <xdr:spPr>
        <a:xfrm>
          <a:off x="21272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162196</xdr:rowOff>
    </xdr:from>
    <xdr:ext cx="378565" cy="259045"/>
    <xdr:sp macro="" textlink="">
      <xdr:nvSpPr>
        <xdr:cNvPr id="702" name="テキスト ボックス 701"/>
        <xdr:cNvSpPr txBox="1"/>
      </xdr:nvSpPr>
      <xdr:spPr>
        <a:xfrm>
          <a:off x="211213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52832</xdr:rowOff>
    </xdr:from>
    <xdr:to>
      <xdr:col>29</xdr:col>
      <xdr:colOff>517525</xdr:colOff>
      <xdr:row>38</xdr:row>
      <xdr:rowOff>15684</xdr:rowOff>
    </xdr:to>
    <xdr:cxnSp macro="">
      <xdr:nvCxnSpPr>
        <xdr:cNvPr id="703" name="直線コネクタ 702"/>
        <xdr:cNvCxnSpPr/>
      </xdr:nvCxnSpPr>
      <xdr:spPr>
        <a:xfrm>
          <a:off x="19545300" y="5367782"/>
          <a:ext cx="889000" cy="11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22606</xdr:rowOff>
    </xdr:from>
    <xdr:to>
      <xdr:col>29</xdr:col>
      <xdr:colOff>568325</xdr:colOff>
      <xdr:row>37</xdr:row>
      <xdr:rowOff>124206</xdr:rowOff>
    </xdr:to>
    <xdr:sp macro="" textlink="">
      <xdr:nvSpPr>
        <xdr:cNvPr id="704" name="フローチャート : 判断 703"/>
        <xdr:cNvSpPr/>
      </xdr:nvSpPr>
      <xdr:spPr>
        <a:xfrm>
          <a:off x="20383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140733</xdr:rowOff>
    </xdr:from>
    <xdr:ext cx="378565" cy="259045"/>
    <xdr:sp macro="" textlink="">
      <xdr:nvSpPr>
        <xdr:cNvPr id="705" name="テキスト ボックス 704"/>
        <xdr:cNvSpPr txBox="1"/>
      </xdr:nvSpPr>
      <xdr:spPr>
        <a:xfrm>
          <a:off x="20245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52832</xdr:rowOff>
    </xdr:from>
    <xdr:to>
      <xdr:col>28</xdr:col>
      <xdr:colOff>314325</xdr:colOff>
      <xdr:row>31</xdr:row>
      <xdr:rowOff>68834</xdr:rowOff>
    </xdr:to>
    <xdr:cxnSp macro="">
      <xdr:nvCxnSpPr>
        <xdr:cNvPr id="706" name="直線コネクタ 705"/>
        <xdr:cNvCxnSpPr/>
      </xdr:nvCxnSpPr>
      <xdr:spPr>
        <a:xfrm flipV="1">
          <a:off x="18656300" y="53677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10033</xdr:rowOff>
    </xdr:from>
    <xdr:to>
      <xdr:col>28</xdr:col>
      <xdr:colOff>365125</xdr:colOff>
      <xdr:row>36</xdr:row>
      <xdr:rowOff>111633</xdr:rowOff>
    </xdr:to>
    <xdr:sp macro="" textlink="">
      <xdr:nvSpPr>
        <xdr:cNvPr id="707" name="フローチャート : 判断 706"/>
        <xdr:cNvSpPr/>
      </xdr:nvSpPr>
      <xdr:spPr>
        <a:xfrm>
          <a:off x="19494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102760</xdr:rowOff>
    </xdr:from>
    <xdr:ext cx="378565" cy="259045"/>
    <xdr:sp macro="" textlink="">
      <xdr:nvSpPr>
        <xdr:cNvPr id="708" name="テキスト ボックス 707"/>
        <xdr:cNvSpPr txBox="1"/>
      </xdr:nvSpPr>
      <xdr:spPr>
        <a:xfrm>
          <a:off x="19356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22034</xdr:rowOff>
    </xdr:from>
    <xdr:to>
      <xdr:col>27</xdr:col>
      <xdr:colOff>161925</xdr:colOff>
      <xdr:row>36</xdr:row>
      <xdr:rowOff>123634</xdr:rowOff>
    </xdr:to>
    <xdr:sp macro="" textlink="">
      <xdr:nvSpPr>
        <xdr:cNvPr id="709" name="フローチャート : 判断 708"/>
        <xdr:cNvSpPr/>
      </xdr:nvSpPr>
      <xdr:spPr>
        <a:xfrm>
          <a:off x="18605500" y="619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114761</xdr:rowOff>
    </xdr:from>
    <xdr:ext cx="378565" cy="259045"/>
    <xdr:sp macro="" textlink="">
      <xdr:nvSpPr>
        <xdr:cNvPr id="710" name="テキスト ボックス 709"/>
        <xdr:cNvSpPr txBox="1"/>
      </xdr:nvSpPr>
      <xdr:spPr>
        <a:xfrm>
          <a:off x="18467017" y="628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1" name="テキスト ボックス 7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2" name="テキスト ボックス 7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3" name="テキスト ボックス 7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4" name="テキスト ボックス 7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5" name="テキスト ボックス 7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134620</xdr:rowOff>
    </xdr:from>
    <xdr:to>
      <xdr:col>32</xdr:col>
      <xdr:colOff>238125</xdr:colOff>
      <xdr:row>38</xdr:row>
      <xdr:rowOff>64770</xdr:rowOff>
    </xdr:to>
    <xdr:sp macro="" textlink="">
      <xdr:nvSpPr>
        <xdr:cNvPr id="716" name="円/楕円 715"/>
        <xdr:cNvSpPr/>
      </xdr:nvSpPr>
      <xdr:spPr>
        <a:xfrm>
          <a:off x="22110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49547</xdr:rowOff>
    </xdr:from>
    <xdr:ext cx="313932" cy="259045"/>
    <xdr:sp macro="" textlink="">
      <xdr:nvSpPr>
        <xdr:cNvPr id="717" name="投資及び出資金該当値テキスト"/>
        <xdr:cNvSpPr txBox="1"/>
      </xdr:nvSpPr>
      <xdr:spPr>
        <a:xfrm>
          <a:off x="22212300" y="63931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69469</xdr:rowOff>
    </xdr:from>
    <xdr:to>
      <xdr:col>31</xdr:col>
      <xdr:colOff>85725</xdr:colOff>
      <xdr:row>37</xdr:row>
      <xdr:rowOff>171069</xdr:rowOff>
    </xdr:to>
    <xdr:sp macro="" textlink="">
      <xdr:nvSpPr>
        <xdr:cNvPr id="718" name="円/楕円 717"/>
        <xdr:cNvSpPr/>
      </xdr:nvSpPr>
      <xdr:spPr>
        <a:xfrm>
          <a:off x="21272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16146</xdr:rowOff>
    </xdr:from>
    <xdr:ext cx="378565" cy="259045"/>
    <xdr:sp macro="" textlink="">
      <xdr:nvSpPr>
        <xdr:cNvPr id="719" name="テキスト ボックス 718"/>
        <xdr:cNvSpPr txBox="1"/>
      </xdr:nvSpPr>
      <xdr:spPr>
        <a:xfrm>
          <a:off x="211213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136334</xdr:rowOff>
    </xdr:from>
    <xdr:to>
      <xdr:col>29</xdr:col>
      <xdr:colOff>568325</xdr:colOff>
      <xdr:row>38</xdr:row>
      <xdr:rowOff>66484</xdr:rowOff>
    </xdr:to>
    <xdr:sp macro="" textlink="">
      <xdr:nvSpPr>
        <xdr:cNvPr id="720" name="円/楕円 719"/>
        <xdr:cNvSpPr/>
      </xdr:nvSpPr>
      <xdr:spPr>
        <a:xfrm>
          <a:off x="20383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57611</xdr:rowOff>
    </xdr:from>
    <xdr:ext cx="313932" cy="259045"/>
    <xdr:sp macro="" textlink="">
      <xdr:nvSpPr>
        <xdr:cNvPr id="721" name="テキスト ボックス 720"/>
        <xdr:cNvSpPr txBox="1"/>
      </xdr:nvSpPr>
      <xdr:spPr>
        <a:xfrm>
          <a:off x="20277333" y="65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2032</xdr:rowOff>
    </xdr:from>
    <xdr:to>
      <xdr:col>28</xdr:col>
      <xdr:colOff>365125</xdr:colOff>
      <xdr:row>31</xdr:row>
      <xdr:rowOff>103632</xdr:rowOff>
    </xdr:to>
    <xdr:sp macro="" textlink="">
      <xdr:nvSpPr>
        <xdr:cNvPr id="722" name="円/楕円 721"/>
        <xdr:cNvSpPr/>
      </xdr:nvSpPr>
      <xdr:spPr>
        <a:xfrm>
          <a:off x="19494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120159</xdr:rowOff>
    </xdr:from>
    <xdr:ext cx="469744" cy="259045"/>
    <xdr:sp macro="" textlink="">
      <xdr:nvSpPr>
        <xdr:cNvPr id="723" name="テキスト ボックス 722"/>
        <xdr:cNvSpPr txBox="1"/>
      </xdr:nvSpPr>
      <xdr:spPr>
        <a:xfrm>
          <a:off x="19310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18034</xdr:rowOff>
    </xdr:from>
    <xdr:to>
      <xdr:col>27</xdr:col>
      <xdr:colOff>161925</xdr:colOff>
      <xdr:row>31</xdr:row>
      <xdr:rowOff>119634</xdr:rowOff>
    </xdr:to>
    <xdr:sp macro="" textlink="">
      <xdr:nvSpPr>
        <xdr:cNvPr id="724" name="円/楕円 723"/>
        <xdr:cNvSpPr/>
      </xdr:nvSpPr>
      <xdr:spPr>
        <a:xfrm>
          <a:off x="18605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136161</xdr:rowOff>
    </xdr:from>
    <xdr:ext cx="469744" cy="259045"/>
    <xdr:sp macro="" textlink="">
      <xdr:nvSpPr>
        <xdr:cNvPr id="725" name="テキスト ボックス 724"/>
        <xdr:cNvSpPr txBox="1"/>
      </xdr:nvSpPr>
      <xdr:spPr>
        <a:xfrm>
          <a:off x="18421427" y="51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7" name="正方形/長方形 72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8" name="正方形/長方形 72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2" name="テキスト ボックス 73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4" name="直線コネクタ 73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5" name="テキスト ボックス 73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6" name="直線コネクタ 73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7" name="テキスト ボックス 73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8" name="直線コネクタ 73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9" name="テキスト ボックス 73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0" name="直線コネクタ 73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1" name="テキスト ボックス 74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2" name="直線コネクタ 74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3" name="テキスト ボックス 74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4" name="直線コネクタ 74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45" name="テキスト ボックス 74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6" name="直線コネクタ 74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7" name="テキスト ボックス 74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25809</xdr:rowOff>
    </xdr:from>
    <xdr:to>
      <xdr:col>32</xdr:col>
      <xdr:colOff>186689</xdr:colOff>
      <xdr:row>58</xdr:row>
      <xdr:rowOff>129054</xdr:rowOff>
    </xdr:to>
    <xdr:cxnSp macro="">
      <xdr:nvCxnSpPr>
        <xdr:cNvPr id="749" name="直線コネクタ 748"/>
        <xdr:cNvCxnSpPr/>
      </xdr:nvCxnSpPr>
      <xdr:spPr>
        <a:xfrm flipV="1">
          <a:off x="22159595" y="9112659"/>
          <a:ext cx="1269" cy="96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132881</xdr:rowOff>
    </xdr:from>
    <xdr:ext cx="469744" cy="259045"/>
    <xdr:sp macro="" textlink="">
      <xdr:nvSpPr>
        <xdr:cNvPr id="750" name="貸付金最小値テキスト"/>
        <xdr:cNvSpPr txBox="1"/>
      </xdr:nvSpPr>
      <xdr:spPr>
        <a:xfrm>
          <a:off x="22212300" y="1007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8,652</a:t>
          </a:r>
          <a:endParaRPr kumimoji="1" lang="ja-JP" altLang="en-US" sz="1000" b="1">
            <a:latin typeface="ＭＳ Ｐゴシック"/>
          </a:endParaRPr>
        </a:p>
      </xdr:txBody>
    </xdr:sp>
    <xdr:clientData/>
  </xdr:oneCellAnchor>
  <xdr:twoCellAnchor>
    <xdr:from>
      <xdr:col>32</xdr:col>
      <xdr:colOff>98425</xdr:colOff>
      <xdr:row>58</xdr:row>
      <xdr:rowOff>129054</xdr:rowOff>
    </xdr:from>
    <xdr:to>
      <xdr:col>32</xdr:col>
      <xdr:colOff>276225</xdr:colOff>
      <xdr:row>58</xdr:row>
      <xdr:rowOff>129054</xdr:rowOff>
    </xdr:to>
    <xdr:cxnSp macro="">
      <xdr:nvCxnSpPr>
        <xdr:cNvPr id="751" name="直線コネクタ 750"/>
        <xdr:cNvCxnSpPr/>
      </xdr:nvCxnSpPr>
      <xdr:spPr>
        <a:xfrm>
          <a:off x="22072600" y="1007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143936</xdr:rowOff>
    </xdr:from>
    <xdr:ext cx="534377" cy="259045"/>
    <xdr:sp macro="" textlink="">
      <xdr:nvSpPr>
        <xdr:cNvPr id="752" name="貸付金最大値テキスト"/>
        <xdr:cNvSpPr txBox="1"/>
      </xdr:nvSpPr>
      <xdr:spPr>
        <a:xfrm>
          <a:off x="22212300" y="88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67,475</a:t>
          </a:r>
          <a:endParaRPr kumimoji="1" lang="ja-JP" altLang="en-US" sz="1000" b="1">
            <a:latin typeface="ＭＳ Ｐゴシック"/>
          </a:endParaRPr>
        </a:p>
      </xdr:txBody>
    </xdr:sp>
    <xdr:clientData/>
  </xdr:oneCellAnchor>
  <xdr:twoCellAnchor>
    <xdr:from>
      <xdr:col>32</xdr:col>
      <xdr:colOff>98425</xdr:colOff>
      <xdr:row>53</xdr:row>
      <xdr:rowOff>25809</xdr:rowOff>
    </xdr:from>
    <xdr:to>
      <xdr:col>32</xdr:col>
      <xdr:colOff>276225</xdr:colOff>
      <xdr:row>53</xdr:row>
      <xdr:rowOff>25809</xdr:rowOff>
    </xdr:to>
    <xdr:cxnSp macro="">
      <xdr:nvCxnSpPr>
        <xdr:cNvPr id="753" name="直線コネクタ 752"/>
        <xdr:cNvCxnSpPr/>
      </xdr:nvCxnSpPr>
      <xdr:spPr>
        <a:xfrm>
          <a:off x="22072600" y="911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71038</xdr:rowOff>
    </xdr:from>
    <xdr:to>
      <xdr:col>32</xdr:col>
      <xdr:colOff>187325</xdr:colOff>
      <xdr:row>53</xdr:row>
      <xdr:rowOff>25809</xdr:rowOff>
    </xdr:to>
    <xdr:cxnSp macro="">
      <xdr:nvCxnSpPr>
        <xdr:cNvPr id="754" name="直線コネクタ 753"/>
        <xdr:cNvCxnSpPr/>
      </xdr:nvCxnSpPr>
      <xdr:spPr>
        <a:xfrm>
          <a:off x="21323300" y="8986438"/>
          <a:ext cx="838200" cy="1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51227</xdr:rowOff>
    </xdr:from>
    <xdr:ext cx="534377" cy="259045"/>
    <xdr:sp macro="" textlink="">
      <xdr:nvSpPr>
        <xdr:cNvPr id="755" name="貸付金平均値テキスト"/>
        <xdr:cNvSpPr txBox="1"/>
      </xdr:nvSpPr>
      <xdr:spPr>
        <a:xfrm>
          <a:off x="22212300" y="965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29,986</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72800</xdr:rowOff>
    </xdr:from>
    <xdr:to>
      <xdr:col>32</xdr:col>
      <xdr:colOff>238125</xdr:colOff>
      <xdr:row>57</xdr:row>
      <xdr:rowOff>2950</xdr:rowOff>
    </xdr:to>
    <xdr:sp macro="" textlink="">
      <xdr:nvSpPr>
        <xdr:cNvPr id="756" name="フローチャート : 判断 755"/>
        <xdr:cNvSpPr/>
      </xdr:nvSpPr>
      <xdr:spPr>
        <a:xfrm>
          <a:off x="22110700" y="967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112333</xdr:rowOff>
    </xdr:from>
    <xdr:to>
      <xdr:col>31</xdr:col>
      <xdr:colOff>34925</xdr:colOff>
      <xdr:row>52</xdr:row>
      <xdr:rowOff>71038</xdr:rowOff>
    </xdr:to>
    <xdr:cxnSp macro="">
      <xdr:nvCxnSpPr>
        <xdr:cNvPr id="757" name="直線コネクタ 756"/>
        <xdr:cNvCxnSpPr/>
      </xdr:nvCxnSpPr>
      <xdr:spPr>
        <a:xfrm>
          <a:off x="20434300" y="8856283"/>
          <a:ext cx="8890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123827</xdr:rowOff>
    </xdr:from>
    <xdr:to>
      <xdr:col>31</xdr:col>
      <xdr:colOff>85725</xdr:colOff>
      <xdr:row>55</xdr:row>
      <xdr:rowOff>53977</xdr:rowOff>
    </xdr:to>
    <xdr:sp macro="" textlink="">
      <xdr:nvSpPr>
        <xdr:cNvPr id="758" name="フローチャート : 判断 757"/>
        <xdr:cNvSpPr/>
      </xdr:nvSpPr>
      <xdr:spPr>
        <a:xfrm>
          <a:off x="21272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45104</xdr:rowOff>
    </xdr:from>
    <xdr:ext cx="534377" cy="259045"/>
    <xdr:sp macro="" textlink="">
      <xdr:nvSpPr>
        <xdr:cNvPr id="759" name="テキスト ボックス 758"/>
        <xdr:cNvSpPr txBox="1"/>
      </xdr:nvSpPr>
      <xdr:spPr>
        <a:xfrm>
          <a:off x="210434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17889</xdr:rowOff>
    </xdr:from>
    <xdr:to>
      <xdr:col>29</xdr:col>
      <xdr:colOff>517525</xdr:colOff>
      <xdr:row>51</xdr:row>
      <xdr:rowOff>112333</xdr:rowOff>
    </xdr:to>
    <xdr:cxnSp macro="">
      <xdr:nvCxnSpPr>
        <xdr:cNvPr id="760" name="直線コネクタ 759"/>
        <xdr:cNvCxnSpPr/>
      </xdr:nvCxnSpPr>
      <xdr:spPr>
        <a:xfrm>
          <a:off x="19545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157643</xdr:rowOff>
    </xdr:from>
    <xdr:to>
      <xdr:col>29</xdr:col>
      <xdr:colOff>568325</xdr:colOff>
      <xdr:row>55</xdr:row>
      <xdr:rowOff>87793</xdr:rowOff>
    </xdr:to>
    <xdr:sp macro="" textlink="">
      <xdr:nvSpPr>
        <xdr:cNvPr id="761" name="フローチャート : 判断 760"/>
        <xdr:cNvSpPr/>
      </xdr:nvSpPr>
      <xdr:spPr>
        <a:xfrm>
          <a:off x="20383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78920</xdr:rowOff>
    </xdr:from>
    <xdr:ext cx="534377" cy="259045"/>
    <xdr:sp macro="" textlink="">
      <xdr:nvSpPr>
        <xdr:cNvPr id="762" name="テキスト ボックス 761"/>
        <xdr:cNvSpPr txBox="1"/>
      </xdr:nvSpPr>
      <xdr:spPr>
        <a:xfrm>
          <a:off x="20167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126572</xdr:rowOff>
    </xdr:from>
    <xdr:to>
      <xdr:col>28</xdr:col>
      <xdr:colOff>314325</xdr:colOff>
      <xdr:row>51</xdr:row>
      <xdr:rowOff>17889</xdr:rowOff>
    </xdr:to>
    <xdr:cxnSp macro="">
      <xdr:nvCxnSpPr>
        <xdr:cNvPr id="763" name="直線コネクタ 762"/>
        <xdr:cNvCxnSpPr/>
      </xdr:nvCxnSpPr>
      <xdr:spPr>
        <a:xfrm>
          <a:off x="18656300" y="869907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108854</xdr:rowOff>
    </xdr:from>
    <xdr:to>
      <xdr:col>28</xdr:col>
      <xdr:colOff>365125</xdr:colOff>
      <xdr:row>56</xdr:row>
      <xdr:rowOff>39004</xdr:rowOff>
    </xdr:to>
    <xdr:sp macro="" textlink="">
      <xdr:nvSpPr>
        <xdr:cNvPr id="764" name="フローチャート : 判断 763"/>
        <xdr:cNvSpPr/>
      </xdr:nvSpPr>
      <xdr:spPr>
        <a:xfrm>
          <a:off x="19494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30131</xdr:rowOff>
    </xdr:from>
    <xdr:ext cx="534377" cy="259045"/>
    <xdr:sp macro="" textlink="">
      <xdr:nvSpPr>
        <xdr:cNvPr id="765" name="テキスト ボックス 764"/>
        <xdr:cNvSpPr txBox="1"/>
      </xdr:nvSpPr>
      <xdr:spPr>
        <a:xfrm>
          <a:off x="19278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141184</xdr:rowOff>
    </xdr:from>
    <xdr:to>
      <xdr:col>27</xdr:col>
      <xdr:colOff>161925</xdr:colOff>
      <xdr:row>55</xdr:row>
      <xdr:rowOff>71334</xdr:rowOff>
    </xdr:to>
    <xdr:sp macro="" textlink="">
      <xdr:nvSpPr>
        <xdr:cNvPr id="766" name="フローチャート : 判断 765"/>
        <xdr:cNvSpPr/>
      </xdr:nvSpPr>
      <xdr:spPr>
        <a:xfrm>
          <a:off x="18605500" y="93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62461</xdr:rowOff>
    </xdr:from>
    <xdr:ext cx="534377" cy="259045"/>
    <xdr:sp macro="" textlink="">
      <xdr:nvSpPr>
        <xdr:cNvPr id="767" name="テキスト ボックス 766"/>
        <xdr:cNvSpPr txBox="1"/>
      </xdr:nvSpPr>
      <xdr:spPr>
        <a:xfrm>
          <a:off x="18389111" y="94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8" name="テキスト ボックス 76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9" name="テキスト ボックス 76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0" name="テキスト ボックス 76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1" name="テキスト ボックス 77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2" name="テキスト ボックス 77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146459</xdr:rowOff>
    </xdr:from>
    <xdr:to>
      <xdr:col>32</xdr:col>
      <xdr:colOff>238125</xdr:colOff>
      <xdr:row>53</xdr:row>
      <xdr:rowOff>76609</xdr:rowOff>
    </xdr:to>
    <xdr:sp macro="" textlink="">
      <xdr:nvSpPr>
        <xdr:cNvPr id="773" name="円/楕円 772"/>
        <xdr:cNvSpPr/>
      </xdr:nvSpPr>
      <xdr:spPr>
        <a:xfrm>
          <a:off x="22110700" y="9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99486</xdr:rowOff>
    </xdr:from>
    <xdr:ext cx="534377" cy="259045"/>
    <xdr:sp macro="" textlink="">
      <xdr:nvSpPr>
        <xdr:cNvPr id="774" name="貸付金該当値テキスト"/>
        <xdr:cNvSpPr txBox="1"/>
      </xdr:nvSpPr>
      <xdr:spPr>
        <a:xfrm>
          <a:off x="22212300" y="90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67,475</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20238</xdr:rowOff>
    </xdr:from>
    <xdr:to>
      <xdr:col>31</xdr:col>
      <xdr:colOff>85725</xdr:colOff>
      <xdr:row>52</xdr:row>
      <xdr:rowOff>121838</xdr:rowOff>
    </xdr:to>
    <xdr:sp macro="" textlink="">
      <xdr:nvSpPr>
        <xdr:cNvPr id="775" name="円/楕円 774"/>
        <xdr:cNvSpPr/>
      </xdr:nvSpPr>
      <xdr:spPr>
        <a:xfrm>
          <a:off x="212725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138365</xdr:rowOff>
    </xdr:from>
    <xdr:ext cx="534377" cy="259045"/>
    <xdr:sp macro="" textlink="">
      <xdr:nvSpPr>
        <xdr:cNvPr id="776" name="テキスト ボックス 775"/>
        <xdr:cNvSpPr txBox="1"/>
      </xdr:nvSpPr>
      <xdr:spPr>
        <a:xfrm>
          <a:off x="21043411" y="87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75,205</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61533</xdr:rowOff>
    </xdr:from>
    <xdr:to>
      <xdr:col>29</xdr:col>
      <xdr:colOff>568325</xdr:colOff>
      <xdr:row>51</xdr:row>
      <xdr:rowOff>163133</xdr:rowOff>
    </xdr:to>
    <xdr:sp macro="" textlink="">
      <xdr:nvSpPr>
        <xdr:cNvPr id="777" name="円/楕円 776"/>
        <xdr:cNvSpPr/>
      </xdr:nvSpPr>
      <xdr:spPr>
        <a:xfrm>
          <a:off x="20383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8210</xdr:rowOff>
    </xdr:from>
    <xdr:ext cx="534377" cy="259045"/>
    <xdr:sp macro="" textlink="">
      <xdr:nvSpPr>
        <xdr:cNvPr id="778" name="テキスト ボックス 777"/>
        <xdr:cNvSpPr txBox="1"/>
      </xdr:nvSpPr>
      <xdr:spPr>
        <a:xfrm>
          <a:off x="201671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83,176</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138539</xdr:rowOff>
    </xdr:from>
    <xdr:to>
      <xdr:col>28</xdr:col>
      <xdr:colOff>365125</xdr:colOff>
      <xdr:row>51</xdr:row>
      <xdr:rowOff>68689</xdr:rowOff>
    </xdr:to>
    <xdr:sp macro="" textlink="">
      <xdr:nvSpPr>
        <xdr:cNvPr id="779" name="円/楕円 778"/>
        <xdr:cNvSpPr/>
      </xdr:nvSpPr>
      <xdr:spPr>
        <a:xfrm>
          <a:off x="19494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85216</xdr:rowOff>
    </xdr:from>
    <xdr:ext cx="534377" cy="259045"/>
    <xdr:sp macro="" textlink="">
      <xdr:nvSpPr>
        <xdr:cNvPr id="780" name="テキスト ボックス 779"/>
        <xdr:cNvSpPr txBox="1"/>
      </xdr:nvSpPr>
      <xdr:spPr>
        <a:xfrm>
          <a:off x="19278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75772</xdr:rowOff>
    </xdr:from>
    <xdr:to>
      <xdr:col>27</xdr:col>
      <xdr:colOff>161925</xdr:colOff>
      <xdr:row>51</xdr:row>
      <xdr:rowOff>5922</xdr:rowOff>
    </xdr:to>
    <xdr:sp macro="" textlink="">
      <xdr:nvSpPr>
        <xdr:cNvPr id="781" name="円/楕円 780"/>
        <xdr:cNvSpPr/>
      </xdr:nvSpPr>
      <xdr:spPr>
        <a:xfrm>
          <a:off x="18605500" y="8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22449</xdr:rowOff>
    </xdr:from>
    <xdr:ext cx="534377" cy="259045"/>
    <xdr:sp macro="" textlink="">
      <xdr:nvSpPr>
        <xdr:cNvPr id="782" name="テキスト ボックス 781"/>
        <xdr:cNvSpPr txBox="1"/>
      </xdr:nvSpPr>
      <xdr:spPr>
        <a:xfrm>
          <a:off x="18389111" y="84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3" name="正方形/長方形 78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4" name="正方形/長方形 78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5" name="正方形/長方形 78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6" name="正方形/長方形 78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7" name="正方形/長方形 78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8" name="正方形/長方形 78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9" name="テキスト ボックス 78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0" name="直線コネクタ 78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1" name="テキスト ボックス 79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77</xdr:row>
      <xdr:rowOff>168927</xdr:rowOff>
    </xdr:from>
    <xdr:ext cx="377026" cy="259045"/>
    <xdr:sp macro="" textlink="">
      <xdr:nvSpPr>
        <xdr:cNvPr id="793" name="テキスト ボックス 792"/>
        <xdr:cNvSpPr txBox="1"/>
      </xdr:nvSpPr>
      <xdr:spPr>
        <a:xfrm>
          <a:off x="17910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75</xdr:row>
      <xdr:rowOff>70663</xdr:rowOff>
    </xdr:from>
    <xdr:to>
      <xdr:col>32</xdr:col>
      <xdr:colOff>186689</xdr:colOff>
      <xdr:row>78</xdr:row>
      <xdr:rowOff>135128</xdr:rowOff>
    </xdr:to>
    <xdr:cxnSp macro="">
      <xdr:nvCxnSpPr>
        <xdr:cNvPr id="803" name="直線コネクタ 802"/>
        <xdr:cNvCxnSpPr/>
      </xdr:nvCxnSpPr>
      <xdr:spPr>
        <a:xfrm flipV="1">
          <a:off x="22159595" y="12929413"/>
          <a:ext cx="1269" cy="57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138955</xdr:rowOff>
    </xdr:from>
    <xdr:ext cx="378565" cy="259045"/>
    <xdr:sp macro="" textlink="">
      <xdr:nvSpPr>
        <xdr:cNvPr id="804" name="繰出金最小値テキスト"/>
        <xdr:cNvSpPr txBox="1"/>
      </xdr:nvSpPr>
      <xdr:spPr>
        <a:xfrm>
          <a:off x="22212300" y="13512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78</xdr:row>
      <xdr:rowOff>135128</xdr:rowOff>
    </xdr:from>
    <xdr:to>
      <xdr:col>32</xdr:col>
      <xdr:colOff>276225</xdr:colOff>
      <xdr:row>78</xdr:row>
      <xdr:rowOff>135128</xdr:rowOff>
    </xdr:to>
    <xdr:cxnSp macro="">
      <xdr:nvCxnSpPr>
        <xdr:cNvPr id="805" name="直線コネクタ 804"/>
        <xdr:cNvCxnSpPr/>
      </xdr:nvCxnSpPr>
      <xdr:spPr>
        <a:xfrm>
          <a:off x="22072600" y="1350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17340</xdr:rowOff>
    </xdr:from>
    <xdr:ext cx="469744" cy="259045"/>
    <xdr:sp macro="" textlink="">
      <xdr:nvSpPr>
        <xdr:cNvPr id="806" name="繰出金最大値テキスト"/>
        <xdr:cNvSpPr txBox="1"/>
      </xdr:nvSpPr>
      <xdr:spPr>
        <a:xfrm>
          <a:off x="22212300" y="1270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1,138</a:t>
          </a:r>
          <a:endParaRPr kumimoji="1" lang="ja-JP" altLang="en-US" sz="1000" b="1">
            <a:latin typeface="ＭＳ Ｐゴシック"/>
          </a:endParaRPr>
        </a:p>
      </xdr:txBody>
    </xdr:sp>
    <xdr:clientData/>
  </xdr:oneCellAnchor>
  <xdr:twoCellAnchor>
    <xdr:from>
      <xdr:col>32</xdr:col>
      <xdr:colOff>98425</xdr:colOff>
      <xdr:row>75</xdr:row>
      <xdr:rowOff>70663</xdr:rowOff>
    </xdr:from>
    <xdr:to>
      <xdr:col>32</xdr:col>
      <xdr:colOff>276225</xdr:colOff>
      <xdr:row>75</xdr:row>
      <xdr:rowOff>70663</xdr:rowOff>
    </xdr:to>
    <xdr:cxnSp macro="">
      <xdr:nvCxnSpPr>
        <xdr:cNvPr id="807" name="直線コネクタ 806"/>
        <xdr:cNvCxnSpPr/>
      </xdr:nvCxnSpPr>
      <xdr:spPr>
        <a:xfrm>
          <a:off x="22072600" y="1292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24029</xdr:rowOff>
    </xdr:from>
    <xdr:to>
      <xdr:col>32</xdr:col>
      <xdr:colOff>187325</xdr:colOff>
      <xdr:row>75</xdr:row>
      <xdr:rowOff>70663</xdr:rowOff>
    </xdr:to>
    <xdr:cxnSp macro="">
      <xdr:nvCxnSpPr>
        <xdr:cNvPr id="808" name="直線コネクタ 807"/>
        <xdr:cNvCxnSpPr/>
      </xdr:nvCxnSpPr>
      <xdr:spPr>
        <a:xfrm>
          <a:off x="21323300" y="12882779"/>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110304</xdr:rowOff>
    </xdr:from>
    <xdr:ext cx="378565" cy="259045"/>
    <xdr:sp macro="" textlink="">
      <xdr:nvSpPr>
        <xdr:cNvPr id="809" name="繰出金平均値テキスト"/>
        <xdr:cNvSpPr txBox="1"/>
      </xdr:nvSpPr>
      <xdr:spPr>
        <a:xfrm>
          <a:off x="22212300" y="13140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131877</xdr:rowOff>
    </xdr:from>
    <xdr:to>
      <xdr:col>32</xdr:col>
      <xdr:colOff>238125</xdr:colOff>
      <xdr:row>77</xdr:row>
      <xdr:rowOff>62027</xdr:rowOff>
    </xdr:to>
    <xdr:sp macro="" textlink="">
      <xdr:nvSpPr>
        <xdr:cNvPr id="810" name="フローチャート : 判断 809"/>
        <xdr:cNvSpPr/>
      </xdr:nvSpPr>
      <xdr:spPr>
        <a:xfrm>
          <a:off x="221107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18542</xdr:rowOff>
    </xdr:from>
    <xdr:to>
      <xdr:col>31</xdr:col>
      <xdr:colOff>34925</xdr:colOff>
      <xdr:row>75</xdr:row>
      <xdr:rowOff>24029</xdr:rowOff>
    </xdr:to>
    <xdr:cxnSp macro="">
      <xdr:nvCxnSpPr>
        <xdr:cNvPr id="811" name="直線コネクタ 810"/>
        <xdr:cNvCxnSpPr/>
      </xdr:nvCxnSpPr>
      <xdr:spPr>
        <a:xfrm>
          <a:off x="20434300" y="128772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71</xdr:row>
      <xdr:rowOff>49123</xdr:rowOff>
    </xdr:from>
    <xdr:to>
      <xdr:col>31</xdr:col>
      <xdr:colOff>85725</xdr:colOff>
      <xdr:row>71</xdr:row>
      <xdr:rowOff>150723</xdr:rowOff>
    </xdr:to>
    <xdr:sp macro="" textlink="">
      <xdr:nvSpPr>
        <xdr:cNvPr id="812" name="フローチャート : 判断 811"/>
        <xdr:cNvSpPr/>
      </xdr:nvSpPr>
      <xdr:spPr>
        <a:xfrm>
          <a:off x="21272500" y="1222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167250</xdr:rowOff>
    </xdr:from>
    <xdr:ext cx="469744" cy="259045"/>
    <xdr:sp macro="" textlink="">
      <xdr:nvSpPr>
        <xdr:cNvPr id="813" name="テキスト ボックス 812"/>
        <xdr:cNvSpPr txBox="1"/>
      </xdr:nvSpPr>
      <xdr:spPr>
        <a:xfrm>
          <a:off x="21075727" y="1199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20828</xdr:rowOff>
    </xdr:from>
    <xdr:to>
      <xdr:col>29</xdr:col>
      <xdr:colOff>517525</xdr:colOff>
      <xdr:row>75</xdr:row>
      <xdr:rowOff>18542</xdr:rowOff>
    </xdr:to>
    <xdr:cxnSp macro="">
      <xdr:nvCxnSpPr>
        <xdr:cNvPr id="814" name="直線コネクタ 813"/>
        <xdr:cNvCxnSpPr/>
      </xdr:nvCxnSpPr>
      <xdr:spPr>
        <a:xfrm>
          <a:off x="19545300" y="12708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82499</xdr:rowOff>
    </xdr:from>
    <xdr:to>
      <xdr:col>29</xdr:col>
      <xdr:colOff>568325</xdr:colOff>
      <xdr:row>71</xdr:row>
      <xdr:rowOff>12649</xdr:rowOff>
    </xdr:to>
    <xdr:sp macro="" textlink="">
      <xdr:nvSpPr>
        <xdr:cNvPr id="815" name="フローチャート : 判断 814"/>
        <xdr:cNvSpPr/>
      </xdr:nvSpPr>
      <xdr:spPr>
        <a:xfrm>
          <a:off x="20383500" y="120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29176</xdr:rowOff>
    </xdr:from>
    <xdr:ext cx="469744" cy="259045"/>
    <xdr:sp macro="" textlink="">
      <xdr:nvSpPr>
        <xdr:cNvPr id="816" name="テキスト ボックス 815"/>
        <xdr:cNvSpPr txBox="1"/>
      </xdr:nvSpPr>
      <xdr:spPr>
        <a:xfrm>
          <a:off x="20199427" y="1185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20828</xdr:rowOff>
    </xdr:from>
    <xdr:to>
      <xdr:col>28</xdr:col>
      <xdr:colOff>314325</xdr:colOff>
      <xdr:row>74</xdr:row>
      <xdr:rowOff>167132</xdr:rowOff>
    </xdr:to>
    <xdr:cxnSp macro="">
      <xdr:nvCxnSpPr>
        <xdr:cNvPr id="817" name="直線コネクタ 816"/>
        <xdr:cNvCxnSpPr/>
      </xdr:nvCxnSpPr>
      <xdr:spPr>
        <a:xfrm flipV="1">
          <a:off x="18656300" y="127081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93014</xdr:rowOff>
    </xdr:from>
    <xdr:to>
      <xdr:col>28</xdr:col>
      <xdr:colOff>365125</xdr:colOff>
      <xdr:row>74</xdr:row>
      <xdr:rowOff>23164</xdr:rowOff>
    </xdr:to>
    <xdr:sp macro="" textlink="">
      <xdr:nvSpPr>
        <xdr:cNvPr id="818" name="フローチャート : 判断 817"/>
        <xdr:cNvSpPr/>
      </xdr:nvSpPr>
      <xdr:spPr>
        <a:xfrm>
          <a:off x="19494500" y="1260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39691</xdr:rowOff>
    </xdr:from>
    <xdr:ext cx="469744" cy="259045"/>
    <xdr:sp macro="" textlink="">
      <xdr:nvSpPr>
        <xdr:cNvPr id="819" name="テキスト ボックス 818"/>
        <xdr:cNvSpPr txBox="1"/>
      </xdr:nvSpPr>
      <xdr:spPr>
        <a:xfrm>
          <a:off x="19310427" y="123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70</xdr:row>
      <xdr:rowOff>161137</xdr:rowOff>
    </xdr:from>
    <xdr:to>
      <xdr:col>27</xdr:col>
      <xdr:colOff>161925</xdr:colOff>
      <xdr:row>71</xdr:row>
      <xdr:rowOff>91287</xdr:rowOff>
    </xdr:to>
    <xdr:sp macro="" textlink="">
      <xdr:nvSpPr>
        <xdr:cNvPr id="820" name="フローチャート : 判断 819"/>
        <xdr:cNvSpPr/>
      </xdr:nvSpPr>
      <xdr:spPr>
        <a:xfrm>
          <a:off x="18605500" y="1216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107814</xdr:rowOff>
    </xdr:from>
    <xdr:ext cx="469744" cy="259045"/>
    <xdr:sp macro="" textlink="">
      <xdr:nvSpPr>
        <xdr:cNvPr id="821" name="テキスト ボックス 820"/>
        <xdr:cNvSpPr txBox="1"/>
      </xdr:nvSpPr>
      <xdr:spPr>
        <a:xfrm>
          <a:off x="18421427" y="119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19863</xdr:rowOff>
    </xdr:from>
    <xdr:to>
      <xdr:col>32</xdr:col>
      <xdr:colOff>238125</xdr:colOff>
      <xdr:row>75</xdr:row>
      <xdr:rowOff>121463</xdr:rowOff>
    </xdr:to>
    <xdr:sp macro="" textlink="">
      <xdr:nvSpPr>
        <xdr:cNvPr id="827" name="円/楕円 826"/>
        <xdr:cNvSpPr/>
      </xdr:nvSpPr>
      <xdr:spPr>
        <a:xfrm>
          <a:off x="221107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144340</xdr:rowOff>
    </xdr:from>
    <xdr:ext cx="469744" cy="259045"/>
    <xdr:sp macro="" textlink="">
      <xdr:nvSpPr>
        <xdr:cNvPr id="828" name="繰出金該当値テキスト"/>
        <xdr:cNvSpPr txBox="1"/>
      </xdr:nvSpPr>
      <xdr:spPr>
        <a:xfrm>
          <a:off x="22212300" y="1283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144679</xdr:rowOff>
    </xdr:from>
    <xdr:to>
      <xdr:col>31</xdr:col>
      <xdr:colOff>85725</xdr:colOff>
      <xdr:row>75</xdr:row>
      <xdr:rowOff>74829</xdr:rowOff>
    </xdr:to>
    <xdr:sp macro="" textlink="">
      <xdr:nvSpPr>
        <xdr:cNvPr id="829" name="円/楕円 828"/>
        <xdr:cNvSpPr/>
      </xdr:nvSpPr>
      <xdr:spPr>
        <a:xfrm>
          <a:off x="21272500" y="128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65956</xdr:rowOff>
    </xdr:from>
    <xdr:ext cx="469744" cy="259045"/>
    <xdr:sp macro="" textlink="">
      <xdr:nvSpPr>
        <xdr:cNvPr id="830" name="テキスト ボックス 829"/>
        <xdr:cNvSpPr txBox="1"/>
      </xdr:nvSpPr>
      <xdr:spPr>
        <a:xfrm>
          <a:off x="21075727" y="129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139192</xdr:rowOff>
    </xdr:from>
    <xdr:to>
      <xdr:col>29</xdr:col>
      <xdr:colOff>568325</xdr:colOff>
      <xdr:row>75</xdr:row>
      <xdr:rowOff>69342</xdr:rowOff>
    </xdr:to>
    <xdr:sp macro="" textlink="">
      <xdr:nvSpPr>
        <xdr:cNvPr id="831" name="円/楕円 830"/>
        <xdr:cNvSpPr/>
      </xdr:nvSpPr>
      <xdr:spPr>
        <a:xfrm>
          <a:off x="20383500" y="128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60469</xdr:rowOff>
    </xdr:from>
    <xdr:ext cx="469744" cy="259045"/>
    <xdr:sp macro="" textlink="">
      <xdr:nvSpPr>
        <xdr:cNvPr id="832" name="テキスト ボックス 831"/>
        <xdr:cNvSpPr txBox="1"/>
      </xdr:nvSpPr>
      <xdr:spPr>
        <a:xfrm>
          <a:off x="20199427" y="129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141478</xdr:rowOff>
    </xdr:from>
    <xdr:to>
      <xdr:col>28</xdr:col>
      <xdr:colOff>365125</xdr:colOff>
      <xdr:row>74</xdr:row>
      <xdr:rowOff>71628</xdr:rowOff>
    </xdr:to>
    <xdr:sp macro="" textlink="">
      <xdr:nvSpPr>
        <xdr:cNvPr id="833" name="円/楕円 832"/>
        <xdr:cNvSpPr/>
      </xdr:nvSpPr>
      <xdr:spPr>
        <a:xfrm>
          <a:off x="19494500" y="12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62755</xdr:rowOff>
    </xdr:from>
    <xdr:ext cx="469744" cy="259045"/>
    <xdr:sp macro="" textlink="">
      <xdr:nvSpPr>
        <xdr:cNvPr id="834" name="テキスト ボックス 833"/>
        <xdr:cNvSpPr txBox="1"/>
      </xdr:nvSpPr>
      <xdr:spPr>
        <a:xfrm>
          <a:off x="19310427" y="12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116332</xdr:rowOff>
    </xdr:from>
    <xdr:to>
      <xdr:col>27</xdr:col>
      <xdr:colOff>161925</xdr:colOff>
      <xdr:row>75</xdr:row>
      <xdr:rowOff>46482</xdr:rowOff>
    </xdr:to>
    <xdr:sp macro="" textlink="">
      <xdr:nvSpPr>
        <xdr:cNvPr id="835" name="円/楕円 834"/>
        <xdr:cNvSpPr/>
      </xdr:nvSpPr>
      <xdr:spPr>
        <a:xfrm>
          <a:off x="18605500" y="128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37609</xdr:rowOff>
    </xdr:from>
    <xdr:ext cx="469744" cy="259045"/>
    <xdr:sp macro="" textlink="">
      <xdr:nvSpPr>
        <xdr:cNvPr id="836" name="テキスト ボックス 835"/>
        <xdr:cNvSpPr txBox="1"/>
      </xdr:nvSpPr>
      <xdr:spPr>
        <a:xfrm>
          <a:off x="18421427" y="1289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県土が東西に長く、離島、中山間地域を抱える本県は、行政サービスを実施する上で非効率な面があることから、住民一人あたりのコストが高くなる傾向にあり、国が基準を定めている教員や警察官をはじめとした職員数及び人件費・物件費等の内部管理経費が多くならざるを得ない状況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これまで、教員・警察官等を除いた一般行政部門を中心とする職員について、平成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月時点では平成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年度からの累計で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1,146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人の定員削減を実施しました。今後は、平成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月に策定した財政運営指針に基づき、一般行政部門について正規職員、再任用職員、臨時・嘱託職員を併せた人役を基本として、毎年度、業務の効率化を図りながら適正な人員配置を行うこととしています。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物件費については、平成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また</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、公債費については、財政健全化のため県債の新規発行の抑制や執行節減により生じた財源を活用した繰上償還（平成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24</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　</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億円程度）を進めてきた結果、減少傾向となっています</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128270</xdr:rowOff>
    </xdr:from>
    <xdr:to>
      <xdr:col>6</xdr:col>
      <xdr:colOff>510540</xdr:colOff>
      <xdr:row>31</xdr:row>
      <xdr:rowOff>164193</xdr:rowOff>
    </xdr:to>
    <xdr:cxnSp macro="">
      <xdr:nvCxnSpPr>
        <xdr:cNvPr id="58" name="直線コネクタ 57"/>
        <xdr:cNvCxnSpPr/>
      </xdr:nvCxnSpPr>
      <xdr:spPr>
        <a:xfrm flipV="1">
          <a:off x="4633595" y="5100320"/>
          <a:ext cx="1270" cy="378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168020</xdr:rowOff>
    </xdr:from>
    <xdr:ext cx="469744" cy="259045"/>
    <xdr:sp macro="" textlink="">
      <xdr:nvSpPr>
        <xdr:cNvPr id="59" name="議会費最小値テキスト"/>
        <xdr:cNvSpPr txBox="1"/>
      </xdr:nvSpPr>
      <xdr:spPr>
        <a:xfrm>
          <a:off x="4686300"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6</xdr:col>
      <xdr:colOff>422275</xdr:colOff>
      <xdr:row>31</xdr:row>
      <xdr:rowOff>164193</xdr:rowOff>
    </xdr:from>
    <xdr:to>
      <xdr:col>6</xdr:col>
      <xdr:colOff>600075</xdr:colOff>
      <xdr:row>31</xdr:row>
      <xdr:rowOff>164193</xdr:rowOff>
    </xdr:to>
    <xdr:cxnSp macro="">
      <xdr:nvCxnSpPr>
        <xdr:cNvPr id="60" name="直線コネクタ 59"/>
        <xdr:cNvCxnSpPr/>
      </xdr:nvCxnSpPr>
      <xdr:spPr>
        <a:xfrm>
          <a:off x="4546600" y="547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74947</xdr:rowOff>
    </xdr:from>
    <xdr:ext cx="469744" cy="259045"/>
    <xdr:sp macro="" textlink="">
      <xdr:nvSpPr>
        <xdr:cNvPr id="61" name="議会費最大値テキスト"/>
        <xdr:cNvSpPr txBox="1"/>
      </xdr:nvSpPr>
      <xdr:spPr>
        <a:xfrm>
          <a:off x="4686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a:t>
          </a:r>
          <a:endParaRPr kumimoji="1" lang="ja-JP" altLang="en-US" sz="1000" b="1">
            <a:latin typeface="ＭＳ Ｐゴシック"/>
          </a:endParaRPr>
        </a:p>
      </xdr:txBody>
    </xdr:sp>
    <xdr:clientData/>
  </xdr:oneCellAnchor>
  <xdr:twoCellAnchor>
    <xdr:from>
      <xdr:col>6</xdr:col>
      <xdr:colOff>422275</xdr:colOff>
      <xdr:row>29</xdr:row>
      <xdr:rowOff>128270</xdr:rowOff>
    </xdr:from>
    <xdr:to>
      <xdr:col>6</xdr:col>
      <xdr:colOff>600075</xdr:colOff>
      <xdr:row>29</xdr:row>
      <xdr:rowOff>128270</xdr:rowOff>
    </xdr:to>
    <xdr:cxnSp macro="">
      <xdr:nvCxnSpPr>
        <xdr:cNvPr id="62" name="直線コネクタ 61"/>
        <xdr:cNvCxnSpPr/>
      </xdr:nvCxnSpPr>
      <xdr:spPr>
        <a:xfrm>
          <a:off x="4546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111942</xdr:rowOff>
    </xdr:from>
    <xdr:to>
      <xdr:col>6</xdr:col>
      <xdr:colOff>511175</xdr:colOff>
      <xdr:row>32</xdr:row>
      <xdr:rowOff>87449</xdr:rowOff>
    </xdr:to>
    <xdr:cxnSp macro="">
      <xdr:nvCxnSpPr>
        <xdr:cNvPr id="63" name="直線コネクタ 62"/>
        <xdr:cNvCxnSpPr/>
      </xdr:nvCxnSpPr>
      <xdr:spPr>
        <a:xfrm flipV="1">
          <a:off x="3797300" y="542689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8907</xdr:rowOff>
    </xdr:from>
    <xdr:ext cx="469744" cy="259045"/>
    <xdr:sp macro="" textlink="">
      <xdr:nvSpPr>
        <xdr:cNvPr id="64" name="議会費平均値テキスト"/>
        <xdr:cNvSpPr txBox="1"/>
      </xdr:nvSpPr>
      <xdr:spPr>
        <a:xfrm>
          <a:off x="4686300" y="51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6</xdr:col>
      <xdr:colOff>460375</xdr:colOff>
      <xdr:row>30</xdr:row>
      <xdr:rowOff>157480</xdr:rowOff>
    </xdr:from>
    <xdr:to>
      <xdr:col>6</xdr:col>
      <xdr:colOff>561975</xdr:colOff>
      <xdr:row>31</xdr:row>
      <xdr:rowOff>87630</xdr:rowOff>
    </xdr:to>
    <xdr:sp macro="" textlink="">
      <xdr:nvSpPr>
        <xdr:cNvPr id="65" name="フローチャート : 判断 64"/>
        <xdr:cNvSpPr/>
      </xdr:nvSpPr>
      <xdr:spPr>
        <a:xfrm>
          <a:off x="45847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30299</xdr:rowOff>
    </xdr:from>
    <xdr:to>
      <xdr:col>5</xdr:col>
      <xdr:colOff>358775</xdr:colOff>
      <xdr:row>32</xdr:row>
      <xdr:rowOff>87449</xdr:rowOff>
    </xdr:to>
    <xdr:cxnSp macro="">
      <xdr:nvCxnSpPr>
        <xdr:cNvPr id="66" name="直線コネクタ 65"/>
        <xdr:cNvCxnSpPr/>
      </xdr:nvCxnSpPr>
      <xdr:spPr>
        <a:xfrm>
          <a:off x="2908300" y="534524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35016</xdr:rowOff>
    </xdr:from>
    <xdr:to>
      <xdr:col>5</xdr:col>
      <xdr:colOff>409575</xdr:colOff>
      <xdr:row>33</xdr:row>
      <xdr:rowOff>136616</xdr:rowOff>
    </xdr:to>
    <xdr:sp macro="" textlink="">
      <xdr:nvSpPr>
        <xdr:cNvPr id="67" name="フローチャート : 判断 66"/>
        <xdr:cNvSpPr/>
      </xdr:nvSpPr>
      <xdr:spPr>
        <a:xfrm>
          <a:off x="37465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127743</xdr:rowOff>
    </xdr:from>
    <xdr:ext cx="469744" cy="259045"/>
    <xdr:sp macro="" textlink="">
      <xdr:nvSpPr>
        <xdr:cNvPr id="68" name="テキスト ボックス 67"/>
        <xdr:cNvSpPr txBox="1"/>
      </xdr:nvSpPr>
      <xdr:spPr>
        <a:xfrm>
          <a:off x="3549727" y="57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30299</xdr:rowOff>
    </xdr:from>
    <xdr:to>
      <xdr:col>4</xdr:col>
      <xdr:colOff>155575</xdr:colOff>
      <xdr:row>32</xdr:row>
      <xdr:rowOff>90714</xdr:rowOff>
    </xdr:to>
    <xdr:cxnSp macro="">
      <xdr:nvCxnSpPr>
        <xdr:cNvPr id="69" name="直線コネクタ 68"/>
        <xdr:cNvCxnSpPr/>
      </xdr:nvCxnSpPr>
      <xdr:spPr>
        <a:xfrm flipV="1">
          <a:off x="2019300" y="5345249"/>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90714</xdr:rowOff>
    </xdr:from>
    <xdr:to>
      <xdr:col>2</xdr:col>
      <xdr:colOff>638175</xdr:colOff>
      <xdr:row>32</xdr:row>
      <xdr:rowOff>126637</xdr:rowOff>
    </xdr:to>
    <xdr:cxnSp macro="">
      <xdr:nvCxnSpPr>
        <xdr:cNvPr id="72" name="直線コネクタ 71"/>
        <xdr:cNvCxnSpPr/>
      </xdr:nvCxnSpPr>
      <xdr:spPr>
        <a:xfrm flipV="1">
          <a:off x="1130300" y="55771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124823</xdr:rowOff>
    </xdr:from>
    <xdr:to>
      <xdr:col>3</xdr:col>
      <xdr:colOff>3175</xdr:colOff>
      <xdr:row>39</xdr:row>
      <xdr:rowOff>54973</xdr:rowOff>
    </xdr:to>
    <xdr:sp macro="" textlink="">
      <xdr:nvSpPr>
        <xdr:cNvPr id="73" name="フローチャート : 判断 72"/>
        <xdr:cNvSpPr/>
      </xdr:nvSpPr>
      <xdr:spPr>
        <a:xfrm>
          <a:off x="1968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46100</xdr:rowOff>
    </xdr:from>
    <xdr:ext cx="469744" cy="259045"/>
    <xdr:sp macro="" textlink="">
      <xdr:nvSpPr>
        <xdr:cNvPr id="74" name="テキスト ボックス 73"/>
        <xdr:cNvSpPr txBox="1"/>
      </xdr:nvSpPr>
      <xdr:spPr>
        <a:xfrm>
          <a:off x="1784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20320</xdr:rowOff>
    </xdr:from>
    <xdr:to>
      <xdr:col>1</xdr:col>
      <xdr:colOff>485775</xdr:colOff>
      <xdr:row>38</xdr:row>
      <xdr:rowOff>121920</xdr:rowOff>
    </xdr:to>
    <xdr:sp macro="" textlink="">
      <xdr:nvSpPr>
        <xdr:cNvPr id="75" name="フローチャート : 判断 74"/>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113047</xdr:rowOff>
    </xdr:from>
    <xdr:ext cx="469744" cy="259045"/>
    <xdr:sp macro="" textlink="">
      <xdr:nvSpPr>
        <xdr:cNvPr id="76" name="テキスト ボックス 75"/>
        <xdr:cNvSpPr txBox="1"/>
      </xdr:nvSpPr>
      <xdr:spPr>
        <a:xfrm>
          <a:off x="895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61142</xdr:rowOff>
    </xdr:from>
    <xdr:to>
      <xdr:col>6</xdr:col>
      <xdr:colOff>561975</xdr:colOff>
      <xdr:row>31</xdr:row>
      <xdr:rowOff>162742</xdr:rowOff>
    </xdr:to>
    <xdr:sp macro="" textlink="">
      <xdr:nvSpPr>
        <xdr:cNvPr id="82" name="円/楕円 81"/>
        <xdr:cNvSpPr/>
      </xdr:nvSpPr>
      <xdr:spPr>
        <a:xfrm>
          <a:off x="45847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147519</xdr:rowOff>
    </xdr:from>
    <xdr:ext cx="469744" cy="259045"/>
    <xdr:sp macro="" textlink="">
      <xdr:nvSpPr>
        <xdr:cNvPr id="83" name="議会費該当値テキスト"/>
        <xdr:cNvSpPr txBox="1"/>
      </xdr:nvSpPr>
      <xdr:spPr>
        <a:xfrm>
          <a:off x="4686300" y="529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36649</xdr:rowOff>
    </xdr:from>
    <xdr:to>
      <xdr:col>5</xdr:col>
      <xdr:colOff>409575</xdr:colOff>
      <xdr:row>32</xdr:row>
      <xdr:rowOff>138249</xdr:rowOff>
    </xdr:to>
    <xdr:sp macro="" textlink="">
      <xdr:nvSpPr>
        <xdr:cNvPr id="84" name="円/楕円 83"/>
        <xdr:cNvSpPr/>
      </xdr:nvSpPr>
      <xdr:spPr>
        <a:xfrm>
          <a:off x="3746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30</xdr:row>
      <xdr:rowOff>154776</xdr:rowOff>
    </xdr:from>
    <xdr:ext cx="469744" cy="259045"/>
    <xdr:sp macro="" textlink="">
      <xdr:nvSpPr>
        <xdr:cNvPr id="85" name="テキスト ボックス 84"/>
        <xdr:cNvSpPr txBox="1"/>
      </xdr:nvSpPr>
      <xdr:spPr>
        <a:xfrm>
          <a:off x="35497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150949</xdr:rowOff>
    </xdr:from>
    <xdr:to>
      <xdr:col>4</xdr:col>
      <xdr:colOff>206375</xdr:colOff>
      <xdr:row>31</xdr:row>
      <xdr:rowOff>81099</xdr:rowOff>
    </xdr:to>
    <xdr:sp macro="" textlink="">
      <xdr:nvSpPr>
        <xdr:cNvPr id="86" name="円/楕円 85"/>
        <xdr:cNvSpPr/>
      </xdr:nvSpPr>
      <xdr:spPr>
        <a:xfrm>
          <a:off x="2857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97626</xdr:rowOff>
    </xdr:from>
    <xdr:ext cx="469744" cy="259045"/>
    <xdr:sp macro="" textlink="">
      <xdr:nvSpPr>
        <xdr:cNvPr id="87" name="テキスト ボックス 86"/>
        <xdr:cNvSpPr txBox="1"/>
      </xdr:nvSpPr>
      <xdr:spPr>
        <a:xfrm>
          <a:off x="2673427"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39914</xdr:rowOff>
    </xdr:from>
    <xdr:to>
      <xdr:col>3</xdr:col>
      <xdr:colOff>3175</xdr:colOff>
      <xdr:row>32</xdr:row>
      <xdr:rowOff>141514</xdr:rowOff>
    </xdr:to>
    <xdr:sp macro="" textlink="">
      <xdr:nvSpPr>
        <xdr:cNvPr id="88" name="円/楕円 87"/>
        <xdr:cNvSpPr/>
      </xdr:nvSpPr>
      <xdr:spPr>
        <a:xfrm>
          <a:off x="1968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158041</xdr:rowOff>
    </xdr:from>
    <xdr:ext cx="469744" cy="259045"/>
    <xdr:sp macro="" textlink="">
      <xdr:nvSpPr>
        <xdr:cNvPr id="89" name="テキスト ボックス 88"/>
        <xdr:cNvSpPr txBox="1"/>
      </xdr:nvSpPr>
      <xdr:spPr>
        <a:xfrm>
          <a:off x="1784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75837</xdr:rowOff>
    </xdr:from>
    <xdr:to>
      <xdr:col>1</xdr:col>
      <xdr:colOff>485775</xdr:colOff>
      <xdr:row>33</xdr:row>
      <xdr:rowOff>5987</xdr:rowOff>
    </xdr:to>
    <xdr:sp macro="" textlink="">
      <xdr:nvSpPr>
        <xdr:cNvPr id="90" name="円/楕円 89"/>
        <xdr:cNvSpPr/>
      </xdr:nvSpPr>
      <xdr:spPr>
        <a:xfrm>
          <a:off x="1079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22514</xdr:rowOff>
    </xdr:from>
    <xdr:ext cx="469744" cy="259045"/>
    <xdr:sp macro="" textlink="">
      <xdr:nvSpPr>
        <xdr:cNvPr id="91" name="テキスト ボックス 90"/>
        <xdr:cNvSpPr txBox="1"/>
      </xdr:nvSpPr>
      <xdr:spPr>
        <a:xfrm>
          <a:off x="895427"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39574</xdr:rowOff>
    </xdr:from>
    <xdr:to>
      <xdr:col>6</xdr:col>
      <xdr:colOff>510540</xdr:colOff>
      <xdr:row>58</xdr:row>
      <xdr:rowOff>107315</xdr:rowOff>
    </xdr:to>
    <xdr:cxnSp macro="">
      <xdr:nvCxnSpPr>
        <xdr:cNvPr id="114" name="直線コネクタ 113"/>
        <xdr:cNvCxnSpPr/>
      </xdr:nvCxnSpPr>
      <xdr:spPr>
        <a:xfrm flipV="1">
          <a:off x="4633595" y="8783524"/>
          <a:ext cx="1270" cy="126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111142</xdr:rowOff>
    </xdr:from>
    <xdr:ext cx="534377" cy="259045"/>
    <xdr:sp macro="" textlink="">
      <xdr:nvSpPr>
        <xdr:cNvPr id="115" name="総務費最小値テキスト"/>
        <xdr:cNvSpPr txBox="1"/>
      </xdr:nvSpPr>
      <xdr:spPr>
        <a:xfrm>
          <a:off x="4686300" y="100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31,425</a:t>
          </a:r>
          <a:endParaRPr kumimoji="1" lang="ja-JP" altLang="en-US" sz="1000" b="1">
            <a:latin typeface="ＭＳ Ｐゴシック"/>
          </a:endParaRPr>
        </a:p>
      </xdr:txBody>
    </xdr:sp>
    <xdr:clientData/>
  </xdr:oneCellAnchor>
  <xdr:twoCellAnchor>
    <xdr:from>
      <xdr:col>6</xdr:col>
      <xdr:colOff>422275</xdr:colOff>
      <xdr:row>58</xdr:row>
      <xdr:rowOff>107315</xdr:rowOff>
    </xdr:from>
    <xdr:to>
      <xdr:col>6</xdr:col>
      <xdr:colOff>600075</xdr:colOff>
      <xdr:row>58</xdr:row>
      <xdr:rowOff>107315</xdr:rowOff>
    </xdr:to>
    <xdr:cxnSp macro="">
      <xdr:nvCxnSpPr>
        <xdr:cNvPr id="116" name="直線コネクタ 115"/>
        <xdr:cNvCxnSpPr/>
      </xdr:nvCxnSpPr>
      <xdr:spPr>
        <a:xfrm>
          <a:off x="4546600" y="1005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157701</xdr:rowOff>
    </xdr:from>
    <xdr:ext cx="534377" cy="259045"/>
    <xdr:sp macro="" textlink="">
      <xdr:nvSpPr>
        <xdr:cNvPr id="117" name="総務費最大値テキスト"/>
        <xdr:cNvSpPr txBox="1"/>
      </xdr:nvSpPr>
      <xdr:spPr>
        <a:xfrm>
          <a:off x="4686300" y="8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48,064</a:t>
          </a:r>
          <a:endParaRPr kumimoji="1" lang="ja-JP" altLang="en-US" sz="1000" b="1">
            <a:latin typeface="ＭＳ Ｐゴシック"/>
          </a:endParaRPr>
        </a:p>
      </xdr:txBody>
    </xdr:sp>
    <xdr:clientData/>
  </xdr:oneCellAnchor>
  <xdr:twoCellAnchor>
    <xdr:from>
      <xdr:col>6</xdr:col>
      <xdr:colOff>422275</xdr:colOff>
      <xdr:row>51</xdr:row>
      <xdr:rowOff>39574</xdr:rowOff>
    </xdr:from>
    <xdr:to>
      <xdr:col>6</xdr:col>
      <xdr:colOff>600075</xdr:colOff>
      <xdr:row>51</xdr:row>
      <xdr:rowOff>39574</xdr:rowOff>
    </xdr:to>
    <xdr:cxnSp macro="">
      <xdr:nvCxnSpPr>
        <xdr:cNvPr id="118" name="直線コネクタ 117"/>
        <xdr:cNvCxnSpPr/>
      </xdr:nvCxnSpPr>
      <xdr:spPr>
        <a:xfrm>
          <a:off x="4546600" y="878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39574</xdr:rowOff>
    </xdr:from>
    <xdr:to>
      <xdr:col>6</xdr:col>
      <xdr:colOff>511175</xdr:colOff>
      <xdr:row>53</xdr:row>
      <xdr:rowOff>158674</xdr:rowOff>
    </xdr:to>
    <xdr:cxnSp macro="">
      <xdr:nvCxnSpPr>
        <xdr:cNvPr id="119" name="直線コネクタ 118"/>
        <xdr:cNvCxnSpPr/>
      </xdr:nvCxnSpPr>
      <xdr:spPr>
        <a:xfrm flipV="1">
          <a:off x="3797300" y="8783524"/>
          <a:ext cx="838200" cy="4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9034</xdr:rowOff>
    </xdr:from>
    <xdr:ext cx="534377" cy="259045"/>
    <xdr:sp macro="" textlink="">
      <xdr:nvSpPr>
        <xdr:cNvPr id="120" name="総務費平均値テキスト"/>
        <xdr:cNvSpPr txBox="1"/>
      </xdr:nvSpPr>
      <xdr:spPr>
        <a:xfrm>
          <a:off x="4686300" y="9267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40,765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30607</xdr:rowOff>
    </xdr:from>
    <xdr:to>
      <xdr:col>6</xdr:col>
      <xdr:colOff>561975</xdr:colOff>
      <xdr:row>54</xdr:row>
      <xdr:rowOff>132207</xdr:rowOff>
    </xdr:to>
    <xdr:sp macro="" textlink="">
      <xdr:nvSpPr>
        <xdr:cNvPr id="121" name="フローチャート : 判断 120"/>
        <xdr:cNvSpPr/>
      </xdr:nvSpPr>
      <xdr:spPr>
        <a:xfrm>
          <a:off x="4584700" y="928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158674</xdr:rowOff>
    </xdr:from>
    <xdr:to>
      <xdr:col>5</xdr:col>
      <xdr:colOff>358775</xdr:colOff>
      <xdr:row>55</xdr:row>
      <xdr:rowOff>25019</xdr:rowOff>
    </xdr:to>
    <xdr:cxnSp macro="">
      <xdr:nvCxnSpPr>
        <xdr:cNvPr id="122" name="直線コネクタ 121"/>
        <xdr:cNvCxnSpPr/>
      </xdr:nvCxnSpPr>
      <xdr:spPr>
        <a:xfrm flipV="1">
          <a:off x="2908300" y="9245524"/>
          <a:ext cx="889000" cy="2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24435</xdr:rowOff>
    </xdr:from>
    <xdr:to>
      <xdr:col>5</xdr:col>
      <xdr:colOff>409575</xdr:colOff>
      <xdr:row>56</xdr:row>
      <xdr:rowOff>126035</xdr:rowOff>
    </xdr:to>
    <xdr:sp macro="" textlink="">
      <xdr:nvSpPr>
        <xdr:cNvPr id="123" name="フローチャート : 判断 122"/>
        <xdr:cNvSpPr/>
      </xdr:nvSpPr>
      <xdr:spPr>
        <a:xfrm>
          <a:off x="3746500" y="96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117162</xdr:rowOff>
    </xdr:from>
    <xdr:ext cx="534377" cy="259045"/>
    <xdr:sp macro="" textlink="">
      <xdr:nvSpPr>
        <xdr:cNvPr id="124" name="テキスト ボックス 123"/>
        <xdr:cNvSpPr txBox="1"/>
      </xdr:nvSpPr>
      <xdr:spPr>
        <a:xfrm>
          <a:off x="3517411" y="9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70434</xdr:rowOff>
    </xdr:from>
    <xdr:to>
      <xdr:col>4</xdr:col>
      <xdr:colOff>155575</xdr:colOff>
      <xdr:row>55</xdr:row>
      <xdr:rowOff>25019</xdr:rowOff>
    </xdr:to>
    <xdr:cxnSp macro="">
      <xdr:nvCxnSpPr>
        <xdr:cNvPr id="125" name="直線コネクタ 124"/>
        <xdr:cNvCxnSpPr/>
      </xdr:nvCxnSpPr>
      <xdr:spPr>
        <a:xfrm>
          <a:off x="2019300" y="9157284"/>
          <a:ext cx="889000" cy="2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88824</xdr:rowOff>
    </xdr:from>
    <xdr:to>
      <xdr:col>4</xdr:col>
      <xdr:colOff>206375</xdr:colOff>
      <xdr:row>53</xdr:row>
      <xdr:rowOff>18974</xdr:rowOff>
    </xdr:to>
    <xdr:sp macro="" textlink="">
      <xdr:nvSpPr>
        <xdr:cNvPr id="126" name="フローチャート : 判断 125"/>
        <xdr:cNvSpPr/>
      </xdr:nvSpPr>
      <xdr:spPr>
        <a:xfrm>
          <a:off x="2857500" y="900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35501</xdr:rowOff>
    </xdr:from>
    <xdr:ext cx="534377" cy="259045"/>
    <xdr:sp macro="" textlink="">
      <xdr:nvSpPr>
        <xdr:cNvPr id="127" name="テキスト ボックス 126"/>
        <xdr:cNvSpPr txBox="1"/>
      </xdr:nvSpPr>
      <xdr:spPr>
        <a:xfrm>
          <a:off x="2641111" y="87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70434</xdr:rowOff>
    </xdr:from>
    <xdr:to>
      <xdr:col>2</xdr:col>
      <xdr:colOff>638175</xdr:colOff>
      <xdr:row>55</xdr:row>
      <xdr:rowOff>163246</xdr:rowOff>
    </xdr:to>
    <xdr:cxnSp macro="">
      <xdr:nvCxnSpPr>
        <xdr:cNvPr id="128" name="直線コネクタ 127"/>
        <xdr:cNvCxnSpPr/>
      </xdr:nvCxnSpPr>
      <xdr:spPr>
        <a:xfrm flipV="1">
          <a:off x="1130300" y="9157284"/>
          <a:ext cx="8890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41961</xdr:rowOff>
    </xdr:from>
    <xdr:to>
      <xdr:col>3</xdr:col>
      <xdr:colOff>3175</xdr:colOff>
      <xdr:row>52</xdr:row>
      <xdr:rowOff>143561</xdr:rowOff>
    </xdr:to>
    <xdr:sp macro="" textlink="">
      <xdr:nvSpPr>
        <xdr:cNvPr id="129" name="フローチャート : 判断 128"/>
        <xdr:cNvSpPr/>
      </xdr:nvSpPr>
      <xdr:spPr>
        <a:xfrm>
          <a:off x="1968500" y="895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160088</xdr:rowOff>
    </xdr:from>
    <xdr:ext cx="534377" cy="259045"/>
    <xdr:sp macro="" textlink="">
      <xdr:nvSpPr>
        <xdr:cNvPr id="130" name="テキスト ボックス 129"/>
        <xdr:cNvSpPr txBox="1"/>
      </xdr:nvSpPr>
      <xdr:spPr>
        <a:xfrm>
          <a:off x="1752111" y="87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10033</xdr:rowOff>
    </xdr:from>
    <xdr:to>
      <xdr:col>1</xdr:col>
      <xdr:colOff>485775</xdr:colOff>
      <xdr:row>55</xdr:row>
      <xdr:rowOff>111633</xdr:rowOff>
    </xdr:to>
    <xdr:sp macro="" textlink="">
      <xdr:nvSpPr>
        <xdr:cNvPr id="131" name="フローチャート : 判断 130"/>
        <xdr:cNvSpPr/>
      </xdr:nvSpPr>
      <xdr:spPr>
        <a:xfrm>
          <a:off x="1079500" y="943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128160</xdr:rowOff>
    </xdr:from>
    <xdr:ext cx="534377" cy="259045"/>
    <xdr:sp macro="" textlink="">
      <xdr:nvSpPr>
        <xdr:cNvPr id="132" name="テキスト ボックス 131"/>
        <xdr:cNvSpPr txBox="1"/>
      </xdr:nvSpPr>
      <xdr:spPr>
        <a:xfrm>
          <a:off x="863111" y="92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160224</xdr:rowOff>
    </xdr:from>
    <xdr:to>
      <xdr:col>6</xdr:col>
      <xdr:colOff>561975</xdr:colOff>
      <xdr:row>51</xdr:row>
      <xdr:rowOff>90374</xdr:rowOff>
    </xdr:to>
    <xdr:sp macro="" textlink="">
      <xdr:nvSpPr>
        <xdr:cNvPr id="138" name="円/楕円 137"/>
        <xdr:cNvSpPr/>
      </xdr:nvSpPr>
      <xdr:spPr>
        <a:xfrm>
          <a:off x="4584700" y="87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113251</xdr:rowOff>
    </xdr:from>
    <xdr:ext cx="534377" cy="259045"/>
    <xdr:sp macro="" textlink="">
      <xdr:nvSpPr>
        <xdr:cNvPr id="139" name="総務費該当値テキスト"/>
        <xdr:cNvSpPr txBox="1"/>
      </xdr:nvSpPr>
      <xdr:spPr>
        <a:xfrm>
          <a:off x="4686300" y="86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107874</xdr:rowOff>
    </xdr:from>
    <xdr:to>
      <xdr:col>5</xdr:col>
      <xdr:colOff>409575</xdr:colOff>
      <xdr:row>54</xdr:row>
      <xdr:rowOff>38024</xdr:rowOff>
    </xdr:to>
    <xdr:sp macro="" textlink="">
      <xdr:nvSpPr>
        <xdr:cNvPr id="140" name="円/楕円 139"/>
        <xdr:cNvSpPr/>
      </xdr:nvSpPr>
      <xdr:spPr>
        <a:xfrm>
          <a:off x="3746500" y="91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54551</xdr:rowOff>
    </xdr:from>
    <xdr:ext cx="534377" cy="259045"/>
    <xdr:sp macro="" textlink="">
      <xdr:nvSpPr>
        <xdr:cNvPr id="141" name="テキスト ボックス 140"/>
        <xdr:cNvSpPr txBox="1"/>
      </xdr:nvSpPr>
      <xdr:spPr>
        <a:xfrm>
          <a:off x="3517411" y="89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145669</xdr:rowOff>
    </xdr:from>
    <xdr:to>
      <xdr:col>4</xdr:col>
      <xdr:colOff>206375</xdr:colOff>
      <xdr:row>55</xdr:row>
      <xdr:rowOff>75819</xdr:rowOff>
    </xdr:to>
    <xdr:sp macro="" textlink="">
      <xdr:nvSpPr>
        <xdr:cNvPr id="142" name="円/楕円 141"/>
        <xdr:cNvSpPr/>
      </xdr:nvSpPr>
      <xdr:spPr>
        <a:xfrm>
          <a:off x="2857500" y="94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66946</xdr:rowOff>
    </xdr:from>
    <xdr:ext cx="534377" cy="259045"/>
    <xdr:sp macro="" textlink="">
      <xdr:nvSpPr>
        <xdr:cNvPr id="143" name="テキスト ボックス 142"/>
        <xdr:cNvSpPr txBox="1"/>
      </xdr:nvSpPr>
      <xdr:spPr>
        <a:xfrm>
          <a:off x="2641111" y="94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19634</xdr:rowOff>
    </xdr:from>
    <xdr:to>
      <xdr:col>3</xdr:col>
      <xdr:colOff>3175</xdr:colOff>
      <xdr:row>53</xdr:row>
      <xdr:rowOff>121234</xdr:rowOff>
    </xdr:to>
    <xdr:sp macro="" textlink="">
      <xdr:nvSpPr>
        <xdr:cNvPr id="144" name="円/楕円 143"/>
        <xdr:cNvSpPr/>
      </xdr:nvSpPr>
      <xdr:spPr>
        <a:xfrm>
          <a:off x="1968500" y="91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112361</xdr:rowOff>
    </xdr:from>
    <xdr:ext cx="534377" cy="259045"/>
    <xdr:sp macro="" textlink="">
      <xdr:nvSpPr>
        <xdr:cNvPr id="145" name="テキスト ボックス 144"/>
        <xdr:cNvSpPr txBox="1"/>
      </xdr:nvSpPr>
      <xdr:spPr>
        <a:xfrm>
          <a:off x="1752111" y="91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112446</xdr:rowOff>
    </xdr:from>
    <xdr:to>
      <xdr:col>1</xdr:col>
      <xdr:colOff>485775</xdr:colOff>
      <xdr:row>56</xdr:row>
      <xdr:rowOff>42596</xdr:rowOff>
    </xdr:to>
    <xdr:sp macro="" textlink="">
      <xdr:nvSpPr>
        <xdr:cNvPr id="146" name="円/楕円 145"/>
        <xdr:cNvSpPr/>
      </xdr:nvSpPr>
      <xdr:spPr>
        <a:xfrm>
          <a:off x="1079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33723</xdr:rowOff>
    </xdr:from>
    <xdr:ext cx="534377" cy="259045"/>
    <xdr:sp macro="" textlink="">
      <xdr:nvSpPr>
        <xdr:cNvPr id="147" name="テキスト ボックス 146"/>
        <xdr:cNvSpPr txBox="1"/>
      </xdr:nvSpPr>
      <xdr:spPr>
        <a:xfrm>
          <a:off x="863111" y="96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4673</xdr:rowOff>
    </xdr:from>
    <xdr:to>
      <xdr:col>6</xdr:col>
      <xdr:colOff>510540</xdr:colOff>
      <xdr:row>75</xdr:row>
      <xdr:rowOff>104801</xdr:rowOff>
    </xdr:to>
    <xdr:cxnSp macro="">
      <xdr:nvCxnSpPr>
        <xdr:cNvPr id="170" name="直線コネクタ 169"/>
        <xdr:cNvCxnSpPr/>
      </xdr:nvCxnSpPr>
      <xdr:spPr>
        <a:xfrm flipV="1">
          <a:off x="4633595" y="12177623"/>
          <a:ext cx="1270" cy="78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108628</xdr:rowOff>
    </xdr:from>
    <xdr:ext cx="534377" cy="259045"/>
    <xdr:sp macro="" textlink="">
      <xdr:nvSpPr>
        <xdr:cNvPr id="171" name="民生費最小値テキスト"/>
        <xdr:cNvSpPr txBox="1"/>
      </xdr:nvSpPr>
      <xdr:spPr>
        <a:xfrm>
          <a:off x="4686300" y="129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78,208</a:t>
          </a:r>
          <a:endParaRPr kumimoji="1" lang="ja-JP" altLang="en-US" sz="1000" b="1">
            <a:latin typeface="ＭＳ Ｐゴシック"/>
          </a:endParaRPr>
        </a:p>
      </xdr:txBody>
    </xdr:sp>
    <xdr:clientData/>
  </xdr:oneCellAnchor>
  <xdr:twoCellAnchor>
    <xdr:from>
      <xdr:col>6</xdr:col>
      <xdr:colOff>422275</xdr:colOff>
      <xdr:row>75</xdr:row>
      <xdr:rowOff>104801</xdr:rowOff>
    </xdr:from>
    <xdr:to>
      <xdr:col>6</xdr:col>
      <xdr:colOff>600075</xdr:colOff>
      <xdr:row>75</xdr:row>
      <xdr:rowOff>104801</xdr:rowOff>
    </xdr:to>
    <xdr:cxnSp macro="">
      <xdr:nvCxnSpPr>
        <xdr:cNvPr id="172" name="直線コネクタ 171"/>
        <xdr:cNvCxnSpPr/>
      </xdr:nvCxnSpPr>
      <xdr:spPr>
        <a:xfrm>
          <a:off x="4546600" y="1296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122800</xdr:rowOff>
    </xdr:from>
    <xdr:ext cx="534377" cy="259045"/>
    <xdr:sp macro="" textlink="">
      <xdr:nvSpPr>
        <xdr:cNvPr id="173" name="民生費最大値テキスト"/>
        <xdr:cNvSpPr txBox="1"/>
      </xdr:nvSpPr>
      <xdr:spPr>
        <a:xfrm>
          <a:off x="4686300" y="119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88,522</a:t>
          </a:r>
          <a:endParaRPr kumimoji="1" lang="ja-JP" altLang="en-US" sz="1000" b="1">
            <a:latin typeface="ＭＳ Ｐゴシック"/>
          </a:endParaRPr>
        </a:p>
      </xdr:txBody>
    </xdr:sp>
    <xdr:clientData/>
  </xdr:oneCellAnchor>
  <xdr:twoCellAnchor>
    <xdr:from>
      <xdr:col>6</xdr:col>
      <xdr:colOff>422275</xdr:colOff>
      <xdr:row>71</xdr:row>
      <xdr:rowOff>4673</xdr:rowOff>
    </xdr:from>
    <xdr:to>
      <xdr:col>6</xdr:col>
      <xdr:colOff>600075</xdr:colOff>
      <xdr:row>71</xdr:row>
      <xdr:rowOff>4673</xdr:rowOff>
    </xdr:to>
    <xdr:cxnSp macro="">
      <xdr:nvCxnSpPr>
        <xdr:cNvPr id="174" name="直線コネクタ 173"/>
        <xdr:cNvCxnSpPr/>
      </xdr:nvCxnSpPr>
      <xdr:spPr>
        <a:xfrm>
          <a:off x="4546600" y="1217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167513</xdr:rowOff>
    </xdr:from>
    <xdr:to>
      <xdr:col>6</xdr:col>
      <xdr:colOff>511175</xdr:colOff>
      <xdr:row>75</xdr:row>
      <xdr:rowOff>104801</xdr:rowOff>
    </xdr:to>
    <xdr:cxnSp macro="">
      <xdr:nvCxnSpPr>
        <xdr:cNvPr id="175" name="直線コネクタ 174"/>
        <xdr:cNvCxnSpPr/>
      </xdr:nvCxnSpPr>
      <xdr:spPr>
        <a:xfrm>
          <a:off x="3797300" y="12854813"/>
          <a:ext cx="8382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90517</xdr:rowOff>
    </xdr:from>
    <xdr:ext cx="534377" cy="259045"/>
    <xdr:sp macro="" textlink="">
      <xdr:nvSpPr>
        <xdr:cNvPr id="176" name="民生費平均値テキスト"/>
        <xdr:cNvSpPr txBox="1"/>
      </xdr:nvSpPr>
      <xdr:spPr>
        <a:xfrm>
          <a:off x="4686300" y="1243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82,529</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67640</xdr:rowOff>
    </xdr:from>
    <xdr:to>
      <xdr:col>6</xdr:col>
      <xdr:colOff>561975</xdr:colOff>
      <xdr:row>73</xdr:row>
      <xdr:rowOff>169240</xdr:rowOff>
    </xdr:to>
    <xdr:sp macro="" textlink="">
      <xdr:nvSpPr>
        <xdr:cNvPr id="177" name="フローチャート : 判断 176"/>
        <xdr:cNvSpPr/>
      </xdr:nvSpPr>
      <xdr:spPr>
        <a:xfrm>
          <a:off x="45847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167513</xdr:rowOff>
    </xdr:from>
    <xdr:to>
      <xdr:col>5</xdr:col>
      <xdr:colOff>358775</xdr:colOff>
      <xdr:row>77</xdr:row>
      <xdr:rowOff>69520</xdr:rowOff>
    </xdr:to>
    <xdr:cxnSp macro="">
      <xdr:nvCxnSpPr>
        <xdr:cNvPr id="178" name="直線コネクタ 177"/>
        <xdr:cNvCxnSpPr/>
      </xdr:nvCxnSpPr>
      <xdr:spPr>
        <a:xfrm flipV="1">
          <a:off x="2908300" y="12854813"/>
          <a:ext cx="8890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143231</xdr:rowOff>
    </xdr:from>
    <xdr:to>
      <xdr:col>5</xdr:col>
      <xdr:colOff>409575</xdr:colOff>
      <xdr:row>75</xdr:row>
      <xdr:rowOff>73381</xdr:rowOff>
    </xdr:to>
    <xdr:sp macro="" textlink="">
      <xdr:nvSpPr>
        <xdr:cNvPr id="179" name="フローチャート : 判断 178"/>
        <xdr:cNvSpPr/>
      </xdr:nvSpPr>
      <xdr:spPr>
        <a:xfrm>
          <a:off x="3746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64508</xdr:rowOff>
    </xdr:from>
    <xdr:ext cx="534377" cy="259045"/>
    <xdr:sp macro="" textlink="">
      <xdr:nvSpPr>
        <xdr:cNvPr id="180" name="テキスト ボックス 179"/>
        <xdr:cNvSpPr txBox="1"/>
      </xdr:nvSpPr>
      <xdr:spPr>
        <a:xfrm>
          <a:off x="35174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69520</xdr:rowOff>
    </xdr:from>
    <xdr:to>
      <xdr:col>4</xdr:col>
      <xdr:colOff>155575</xdr:colOff>
      <xdr:row>78</xdr:row>
      <xdr:rowOff>141833</xdr:rowOff>
    </xdr:to>
    <xdr:cxnSp macro="">
      <xdr:nvCxnSpPr>
        <xdr:cNvPr id="181" name="直線コネクタ 180"/>
        <xdr:cNvCxnSpPr/>
      </xdr:nvCxnSpPr>
      <xdr:spPr>
        <a:xfrm flipV="1">
          <a:off x="2019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5232</xdr:rowOff>
    </xdr:from>
    <xdr:to>
      <xdr:col>4</xdr:col>
      <xdr:colOff>206375</xdr:colOff>
      <xdr:row>76</xdr:row>
      <xdr:rowOff>106832</xdr:rowOff>
    </xdr:to>
    <xdr:sp macro="" textlink="">
      <xdr:nvSpPr>
        <xdr:cNvPr id="182" name="フローチャート : 判断 181"/>
        <xdr:cNvSpPr/>
      </xdr:nvSpPr>
      <xdr:spPr>
        <a:xfrm>
          <a:off x="2857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123359</xdr:rowOff>
    </xdr:from>
    <xdr:ext cx="534377" cy="259045"/>
    <xdr:sp macro="" textlink="">
      <xdr:nvSpPr>
        <xdr:cNvPr id="183" name="テキスト ボックス 182"/>
        <xdr:cNvSpPr txBox="1"/>
      </xdr:nvSpPr>
      <xdr:spPr>
        <a:xfrm>
          <a:off x="2641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105257</xdr:rowOff>
    </xdr:from>
    <xdr:to>
      <xdr:col>2</xdr:col>
      <xdr:colOff>638175</xdr:colOff>
      <xdr:row>78</xdr:row>
      <xdr:rowOff>141833</xdr:rowOff>
    </xdr:to>
    <xdr:cxnSp macro="">
      <xdr:nvCxnSpPr>
        <xdr:cNvPr id="184" name="直線コネクタ 183"/>
        <xdr:cNvCxnSpPr/>
      </xdr:nvCxnSpPr>
      <xdr:spPr>
        <a:xfrm>
          <a:off x="1130300" y="13306907"/>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136753</xdr:rowOff>
    </xdr:from>
    <xdr:to>
      <xdr:col>3</xdr:col>
      <xdr:colOff>3175</xdr:colOff>
      <xdr:row>79</xdr:row>
      <xdr:rowOff>66903</xdr:rowOff>
    </xdr:to>
    <xdr:sp macro="" textlink="">
      <xdr:nvSpPr>
        <xdr:cNvPr id="185" name="フローチャート : 判断 184"/>
        <xdr:cNvSpPr/>
      </xdr:nvSpPr>
      <xdr:spPr>
        <a:xfrm>
          <a:off x="1968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58030</xdr:rowOff>
    </xdr:from>
    <xdr:ext cx="534377" cy="259045"/>
    <xdr:sp macro="" textlink="">
      <xdr:nvSpPr>
        <xdr:cNvPr id="186" name="テキスト ボックス 185"/>
        <xdr:cNvSpPr txBox="1"/>
      </xdr:nvSpPr>
      <xdr:spPr>
        <a:xfrm>
          <a:off x="1752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118771</xdr:rowOff>
    </xdr:from>
    <xdr:to>
      <xdr:col>1</xdr:col>
      <xdr:colOff>485775</xdr:colOff>
      <xdr:row>77</xdr:row>
      <xdr:rowOff>48921</xdr:rowOff>
    </xdr:to>
    <xdr:sp macro="" textlink="">
      <xdr:nvSpPr>
        <xdr:cNvPr id="187" name="フローチャート : 判断 186"/>
        <xdr:cNvSpPr/>
      </xdr:nvSpPr>
      <xdr:spPr>
        <a:xfrm>
          <a:off x="1079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65447</xdr:rowOff>
    </xdr:from>
    <xdr:ext cx="534377" cy="259045"/>
    <xdr:sp macro="" textlink="">
      <xdr:nvSpPr>
        <xdr:cNvPr id="188" name="テキスト ボックス 187"/>
        <xdr:cNvSpPr txBox="1"/>
      </xdr:nvSpPr>
      <xdr:spPr>
        <a:xfrm>
          <a:off x="863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54001</xdr:rowOff>
    </xdr:from>
    <xdr:to>
      <xdr:col>6</xdr:col>
      <xdr:colOff>561975</xdr:colOff>
      <xdr:row>75</xdr:row>
      <xdr:rowOff>155600</xdr:rowOff>
    </xdr:to>
    <xdr:sp macro="" textlink="">
      <xdr:nvSpPr>
        <xdr:cNvPr id="194" name="円/楕円 193"/>
        <xdr:cNvSpPr/>
      </xdr:nvSpPr>
      <xdr:spPr>
        <a:xfrm>
          <a:off x="45847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140378</xdr:rowOff>
    </xdr:from>
    <xdr:ext cx="534377" cy="259045"/>
    <xdr:sp macro="" textlink="">
      <xdr:nvSpPr>
        <xdr:cNvPr id="195" name="民生費該当値テキスト"/>
        <xdr:cNvSpPr txBox="1"/>
      </xdr:nvSpPr>
      <xdr:spPr>
        <a:xfrm>
          <a:off x="4686300" y="128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78,208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116713</xdr:rowOff>
    </xdr:from>
    <xdr:to>
      <xdr:col>5</xdr:col>
      <xdr:colOff>409575</xdr:colOff>
      <xdr:row>75</xdr:row>
      <xdr:rowOff>46863</xdr:rowOff>
    </xdr:to>
    <xdr:sp macro="" textlink="">
      <xdr:nvSpPr>
        <xdr:cNvPr id="196" name="円/楕円 195"/>
        <xdr:cNvSpPr/>
      </xdr:nvSpPr>
      <xdr:spPr>
        <a:xfrm>
          <a:off x="3746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73</xdr:row>
      <xdr:rowOff>63390</xdr:rowOff>
    </xdr:from>
    <xdr:ext cx="534377" cy="259045"/>
    <xdr:sp macro="" textlink="">
      <xdr:nvSpPr>
        <xdr:cNvPr id="197" name="テキスト ボックス 196"/>
        <xdr:cNvSpPr txBox="1"/>
      </xdr:nvSpPr>
      <xdr:spPr>
        <a:xfrm>
          <a:off x="35174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18720</xdr:rowOff>
    </xdr:from>
    <xdr:to>
      <xdr:col>4</xdr:col>
      <xdr:colOff>206375</xdr:colOff>
      <xdr:row>77</xdr:row>
      <xdr:rowOff>120320</xdr:rowOff>
    </xdr:to>
    <xdr:sp macro="" textlink="">
      <xdr:nvSpPr>
        <xdr:cNvPr id="198" name="円/楕円 197"/>
        <xdr:cNvSpPr/>
      </xdr:nvSpPr>
      <xdr:spPr>
        <a:xfrm>
          <a:off x="2857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111447</xdr:rowOff>
    </xdr:from>
    <xdr:ext cx="534377" cy="259045"/>
    <xdr:sp macro="" textlink="">
      <xdr:nvSpPr>
        <xdr:cNvPr id="199" name="テキスト ボックス 198"/>
        <xdr:cNvSpPr txBox="1"/>
      </xdr:nvSpPr>
      <xdr:spPr>
        <a:xfrm>
          <a:off x="2641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91033</xdr:rowOff>
    </xdr:from>
    <xdr:to>
      <xdr:col>3</xdr:col>
      <xdr:colOff>3175</xdr:colOff>
      <xdr:row>79</xdr:row>
      <xdr:rowOff>21183</xdr:rowOff>
    </xdr:to>
    <xdr:sp macro="" textlink="">
      <xdr:nvSpPr>
        <xdr:cNvPr id="200" name="円/楕円 199"/>
        <xdr:cNvSpPr/>
      </xdr:nvSpPr>
      <xdr:spPr>
        <a:xfrm>
          <a:off x="1968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37710</xdr:rowOff>
    </xdr:from>
    <xdr:ext cx="534377" cy="259045"/>
    <xdr:sp macro="" textlink="">
      <xdr:nvSpPr>
        <xdr:cNvPr id="201" name="テキスト ボックス 200"/>
        <xdr:cNvSpPr txBox="1"/>
      </xdr:nvSpPr>
      <xdr:spPr>
        <a:xfrm>
          <a:off x="1752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54457</xdr:rowOff>
    </xdr:from>
    <xdr:to>
      <xdr:col>1</xdr:col>
      <xdr:colOff>485775</xdr:colOff>
      <xdr:row>77</xdr:row>
      <xdr:rowOff>156057</xdr:rowOff>
    </xdr:to>
    <xdr:sp macro="" textlink="">
      <xdr:nvSpPr>
        <xdr:cNvPr id="202" name="円/楕円 201"/>
        <xdr:cNvSpPr/>
      </xdr:nvSpPr>
      <xdr:spPr>
        <a:xfrm>
          <a:off x="1079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147184</xdr:rowOff>
    </xdr:from>
    <xdr:ext cx="534377" cy="259045"/>
    <xdr:sp macro="" textlink="">
      <xdr:nvSpPr>
        <xdr:cNvPr id="203" name="テキスト ボックス 202"/>
        <xdr:cNvSpPr txBox="1"/>
      </xdr:nvSpPr>
      <xdr:spPr>
        <a:xfrm>
          <a:off x="863111" y="133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94895</xdr:rowOff>
    </xdr:from>
    <xdr:to>
      <xdr:col>6</xdr:col>
      <xdr:colOff>510540</xdr:colOff>
      <xdr:row>97</xdr:row>
      <xdr:rowOff>90094</xdr:rowOff>
    </xdr:to>
    <xdr:cxnSp macro="">
      <xdr:nvCxnSpPr>
        <xdr:cNvPr id="224" name="直線コネクタ 223"/>
        <xdr:cNvCxnSpPr/>
      </xdr:nvCxnSpPr>
      <xdr:spPr>
        <a:xfrm flipV="1">
          <a:off x="4633595" y="15696845"/>
          <a:ext cx="1270" cy="10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93921</xdr:rowOff>
    </xdr:from>
    <xdr:ext cx="534377" cy="259045"/>
    <xdr:sp macro="" textlink="">
      <xdr:nvSpPr>
        <xdr:cNvPr id="225" name="衛生費最小値テキスト"/>
        <xdr:cNvSpPr txBox="1"/>
      </xdr:nvSpPr>
      <xdr:spPr>
        <a:xfrm>
          <a:off x="4686300" y="167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22,967</a:t>
          </a:r>
          <a:endParaRPr kumimoji="1" lang="ja-JP" altLang="en-US" sz="1000" b="1">
            <a:latin typeface="ＭＳ Ｐゴシック"/>
          </a:endParaRPr>
        </a:p>
      </xdr:txBody>
    </xdr:sp>
    <xdr:clientData/>
  </xdr:oneCellAnchor>
  <xdr:twoCellAnchor>
    <xdr:from>
      <xdr:col>6</xdr:col>
      <xdr:colOff>422275</xdr:colOff>
      <xdr:row>97</xdr:row>
      <xdr:rowOff>90094</xdr:rowOff>
    </xdr:from>
    <xdr:to>
      <xdr:col>6</xdr:col>
      <xdr:colOff>600075</xdr:colOff>
      <xdr:row>97</xdr:row>
      <xdr:rowOff>90094</xdr:rowOff>
    </xdr:to>
    <xdr:cxnSp macro="">
      <xdr:nvCxnSpPr>
        <xdr:cNvPr id="226" name="直線コネクタ 225"/>
        <xdr:cNvCxnSpPr/>
      </xdr:nvCxnSpPr>
      <xdr:spPr>
        <a:xfrm>
          <a:off x="4546600" y="167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41572</xdr:rowOff>
    </xdr:from>
    <xdr:ext cx="534377" cy="259045"/>
    <xdr:sp macro="" textlink="">
      <xdr:nvSpPr>
        <xdr:cNvPr id="227" name="衛生費最大値テキスト"/>
        <xdr:cNvSpPr txBox="1"/>
      </xdr:nvSpPr>
      <xdr:spPr>
        <a:xfrm>
          <a:off x="4686300" y="154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27,446</a:t>
          </a:r>
          <a:endParaRPr kumimoji="1" lang="ja-JP" altLang="en-US" sz="1000" b="1">
            <a:latin typeface="ＭＳ Ｐゴシック"/>
          </a:endParaRPr>
        </a:p>
      </xdr:txBody>
    </xdr:sp>
    <xdr:clientData/>
  </xdr:oneCellAnchor>
  <xdr:twoCellAnchor>
    <xdr:from>
      <xdr:col>6</xdr:col>
      <xdr:colOff>422275</xdr:colOff>
      <xdr:row>91</xdr:row>
      <xdr:rowOff>94895</xdr:rowOff>
    </xdr:from>
    <xdr:to>
      <xdr:col>6</xdr:col>
      <xdr:colOff>600075</xdr:colOff>
      <xdr:row>91</xdr:row>
      <xdr:rowOff>94895</xdr:rowOff>
    </xdr:to>
    <xdr:cxnSp macro="">
      <xdr:nvCxnSpPr>
        <xdr:cNvPr id="228" name="直線コネクタ 227"/>
        <xdr:cNvCxnSpPr/>
      </xdr:nvCxnSpPr>
      <xdr:spPr>
        <a:xfrm>
          <a:off x="4546600" y="1569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18999</xdr:rowOff>
    </xdr:from>
    <xdr:to>
      <xdr:col>6</xdr:col>
      <xdr:colOff>511175</xdr:colOff>
      <xdr:row>91</xdr:row>
      <xdr:rowOff>94895</xdr:rowOff>
    </xdr:to>
    <xdr:cxnSp macro="">
      <xdr:nvCxnSpPr>
        <xdr:cNvPr id="229" name="直線コネクタ 228"/>
        <xdr:cNvCxnSpPr/>
      </xdr:nvCxnSpPr>
      <xdr:spPr>
        <a:xfrm>
          <a:off x="3797300" y="15449499"/>
          <a:ext cx="8382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62070</xdr:rowOff>
    </xdr:from>
    <xdr:ext cx="534377" cy="259045"/>
    <xdr:sp macro="" textlink="">
      <xdr:nvSpPr>
        <xdr:cNvPr id="230" name="衛生費平均値テキスト"/>
        <xdr:cNvSpPr txBox="1"/>
      </xdr:nvSpPr>
      <xdr:spPr>
        <a:xfrm>
          <a:off x="4686300" y="16178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83643</xdr:rowOff>
    </xdr:from>
    <xdr:to>
      <xdr:col>6</xdr:col>
      <xdr:colOff>561975</xdr:colOff>
      <xdr:row>95</xdr:row>
      <xdr:rowOff>13793</xdr:rowOff>
    </xdr:to>
    <xdr:sp macro="" textlink="">
      <xdr:nvSpPr>
        <xdr:cNvPr id="231" name="フローチャート : 判断 230"/>
        <xdr:cNvSpPr/>
      </xdr:nvSpPr>
      <xdr:spPr>
        <a:xfrm>
          <a:off x="45847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18999</xdr:rowOff>
    </xdr:from>
    <xdr:to>
      <xdr:col>5</xdr:col>
      <xdr:colOff>358775</xdr:colOff>
      <xdr:row>93</xdr:row>
      <xdr:rowOff>21513</xdr:rowOff>
    </xdr:to>
    <xdr:cxnSp macro="">
      <xdr:nvCxnSpPr>
        <xdr:cNvPr id="232" name="直線コネクタ 231"/>
        <xdr:cNvCxnSpPr/>
      </xdr:nvCxnSpPr>
      <xdr:spPr>
        <a:xfrm flipV="1">
          <a:off x="2908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51409</xdr:rowOff>
    </xdr:from>
    <xdr:to>
      <xdr:col>5</xdr:col>
      <xdr:colOff>409575</xdr:colOff>
      <xdr:row>98</xdr:row>
      <xdr:rowOff>153009</xdr:rowOff>
    </xdr:to>
    <xdr:sp macro="" textlink="">
      <xdr:nvSpPr>
        <xdr:cNvPr id="233" name="フローチャート : 判断 232"/>
        <xdr:cNvSpPr/>
      </xdr:nvSpPr>
      <xdr:spPr>
        <a:xfrm>
          <a:off x="3746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144136</xdr:rowOff>
    </xdr:from>
    <xdr:ext cx="534377" cy="259045"/>
    <xdr:sp macro="" textlink="">
      <xdr:nvSpPr>
        <xdr:cNvPr id="234" name="テキスト ボックス 233"/>
        <xdr:cNvSpPr txBox="1"/>
      </xdr:nvSpPr>
      <xdr:spPr>
        <a:xfrm>
          <a:off x="35174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121869</xdr:rowOff>
    </xdr:from>
    <xdr:to>
      <xdr:col>4</xdr:col>
      <xdr:colOff>155575</xdr:colOff>
      <xdr:row>93</xdr:row>
      <xdr:rowOff>21513</xdr:rowOff>
    </xdr:to>
    <xdr:cxnSp macro="">
      <xdr:nvCxnSpPr>
        <xdr:cNvPr id="235" name="直線コネクタ 234"/>
        <xdr:cNvCxnSpPr/>
      </xdr:nvCxnSpPr>
      <xdr:spPr>
        <a:xfrm>
          <a:off x="2019300" y="15552369"/>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134620</xdr:rowOff>
    </xdr:from>
    <xdr:to>
      <xdr:col>4</xdr:col>
      <xdr:colOff>206375</xdr:colOff>
      <xdr:row>97</xdr:row>
      <xdr:rowOff>64770</xdr:rowOff>
    </xdr:to>
    <xdr:sp macro="" textlink="">
      <xdr:nvSpPr>
        <xdr:cNvPr id="236" name="フローチャート : 判断 235"/>
        <xdr:cNvSpPr/>
      </xdr:nvSpPr>
      <xdr:spPr>
        <a:xfrm>
          <a:off x="2857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55897</xdr:rowOff>
    </xdr:from>
    <xdr:ext cx="534377" cy="259045"/>
    <xdr:sp macro="" textlink="">
      <xdr:nvSpPr>
        <xdr:cNvPr id="237" name="テキスト ボックス 236"/>
        <xdr:cNvSpPr txBox="1"/>
      </xdr:nvSpPr>
      <xdr:spPr>
        <a:xfrm>
          <a:off x="2641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121869</xdr:rowOff>
    </xdr:from>
    <xdr:to>
      <xdr:col>2</xdr:col>
      <xdr:colOff>638175</xdr:colOff>
      <xdr:row>91</xdr:row>
      <xdr:rowOff>123013</xdr:rowOff>
    </xdr:to>
    <xdr:cxnSp macro="">
      <xdr:nvCxnSpPr>
        <xdr:cNvPr id="238" name="直線コネクタ 237"/>
        <xdr:cNvCxnSpPr/>
      </xdr:nvCxnSpPr>
      <xdr:spPr>
        <a:xfrm flipV="1">
          <a:off x="1130300" y="15552369"/>
          <a:ext cx="889000" cy="1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151307</xdr:rowOff>
    </xdr:from>
    <xdr:to>
      <xdr:col>3</xdr:col>
      <xdr:colOff>3175</xdr:colOff>
      <xdr:row>99</xdr:row>
      <xdr:rowOff>81457</xdr:rowOff>
    </xdr:to>
    <xdr:sp macro="" textlink="">
      <xdr:nvSpPr>
        <xdr:cNvPr id="239" name="フローチャート : 判断 238"/>
        <xdr:cNvSpPr/>
      </xdr:nvSpPr>
      <xdr:spPr>
        <a:xfrm>
          <a:off x="1968500" y="1695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72584</xdr:rowOff>
    </xdr:from>
    <xdr:ext cx="534377" cy="259045"/>
    <xdr:sp macro="" textlink="">
      <xdr:nvSpPr>
        <xdr:cNvPr id="240" name="テキスト ボックス 239"/>
        <xdr:cNvSpPr txBox="1"/>
      </xdr:nvSpPr>
      <xdr:spPr>
        <a:xfrm>
          <a:off x="1752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134162</xdr:rowOff>
    </xdr:from>
    <xdr:to>
      <xdr:col>1</xdr:col>
      <xdr:colOff>485775</xdr:colOff>
      <xdr:row>98</xdr:row>
      <xdr:rowOff>64312</xdr:rowOff>
    </xdr:to>
    <xdr:sp macro="" textlink="">
      <xdr:nvSpPr>
        <xdr:cNvPr id="241" name="フローチャート : 判断 240"/>
        <xdr:cNvSpPr/>
      </xdr:nvSpPr>
      <xdr:spPr>
        <a:xfrm>
          <a:off x="1079500" y="167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55439</xdr:rowOff>
    </xdr:from>
    <xdr:ext cx="534377" cy="259045"/>
    <xdr:sp macro="" textlink="">
      <xdr:nvSpPr>
        <xdr:cNvPr id="242" name="テキスト ボックス 241"/>
        <xdr:cNvSpPr txBox="1"/>
      </xdr:nvSpPr>
      <xdr:spPr>
        <a:xfrm>
          <a:off x="863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44095</xdr:rowOff>
    </xdr:from>
    <xdr:to>
      <xdr:col>6</xdr:col>
      <xdr:colOff>561975</xdr:colOff>
      <xdr:row>91</xdr:row>
      <xdr:rowOff>145695</xdr:rowOff>
    </xdr:to>
    <xdr:sp macro="" textlink="">
      <xdr:nvSpPr>
        <xdr:cNvPr id="248" name="円/楕円 247"/>
        <xdr:cNvSpPr/>
      </xdr:nvSpPr>
      <xdr:spPr>
        <a:xfrm>
          <a:off x="45847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168572</xdr:rowOff>
    </xdr:from>
    <xdr:ext cx="534377" cy="259045"/>
    <xdr:sp macro="" textlink="">
      <xdr:nvSpPr>
        <xdr:cNvPr id="249" name="衛生費該当値テキスト"/>
        <xdr:cNvSpPr txBox="1"/>
      </xdr:nvSpPr>
      <xdr:spPr>
        <a:xfrm>
          <a:off x="4686300" y="1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139649</xdr:rowOff>
    </xdr:from>
    <xdr:to>
      <xdr:col>5</xdr:col>
      <xdr:colOff>409575</xdr:colOff>
      <xdr:row>90</xdr:row>
      <xdr:rowOff>69799</xdr:rowOff>
    </xdr:to>
    <xdr:sp macro="" textlink="">
      <xdr:nvSpPr>
        <xdr:cNvPr id="250" name="円/楕円 249"/>
        <xdr:cNvSpPr/>
      </xdr:nvSpPr>
      <xdr:spPr>
        <a:xfrm>
          <a:off x="3746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88</xdr:row>
      <xdr:rowOff>86326</xdr:rowOff>
    </xdr:from>
    <xdr:ext cx="534377" cy="259045"/>
    <xdr:sp macro="" textlink="">
      <xdr:nvSpPr>
        <xdr:cNvPr id="251" name="テキスト ボックス 250"/>
        <xdr:cNvSpPr txBox="1"/>
      </xdr:nvSpPr>
      <xdr:spPr>
        <a:xfrm>
          <a:off x="35174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142163</xdr:rowOff>
    </xdr:from>
    <xdr:to>
      <xdr:col>4</xdr:col>
      <xdr:colOff>206375</xdr:colOff>
      <xdr:row>93</xdr:row>
      <xdr:rowOff>72313</xdr:rowOff>
    </xdr:to>
    <xdr:sp macro="" textlink="">
      <xdr:nvSpPr>
        <xdr:cNvPr id="252" name="円/楕円 251"/>
        <xdr:cNvSpPr/>
      </xdr:nvSpPr>
      <xdr:spPr>
        <a:xfrm>
          <a:off x="2857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88840</xdr:rowOff>
    </xdr:from>
    <xdr:ext cx="534377" cy="259045"/>
    <xdr:sp macro="" textlink="">
      <xdr:nvSpPr>
        <xdr:cNvPr id="253" name="テキスト ボックス 252"/>
        <xdr:cNvSpPr txBox="1"/>
      </xdr:nvSpPr>
      <xdr:spPr>
        <a:xfrm>
          <a:off x="2641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71069</xdr:rowOff>
    </xdr:from>
    <xdr:to>
      <xdr:col>3</xdr:col>
      <xdr:colOff>3175</xdr:colOff>
      <xdr:row>91</xdr:row>
      <xdr:rowOff>1219</xdr:rowOff>
    </xdr:to>
    <xdr:sp macro="" textlink="">
      <xdr:nvSpPr>
        <xdr:cNvPr id="254" name="円/楕円 253"/>
        <xdr:cNvSpPr/>
      </xdr:nvSpPr>
      <xdr:spPr>
        <a:xfrm>
          <a:off x="1968500" y="155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89</xdr:row>
      <xdr:rowOff>17746</xdr:rowOff>
    </xdr:from>
    <xdr:ext cx="534377" cy="259045"/>
    <xdr:sp macro="" textlink="">
      <xdr:nvSpPr>
        <xdr:cNvPr id="255" name="テキスト ボックス 254"/>
        <xdr:cNvSpPr txBox="1"/>
      </xdr:nvSpPr>
      <xdr:spPr>
        <a:xfrm>
          <a:off x="1752111" y="152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28,078</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72213</xdr:rowOff>
    </xdr:from>
    <xdr:to>
      <xdr:col>1</xdr:col>
      <xdr:colOff>485775</xdr:colOff>
      <xdr:row>92</xdr:row>
      <xdr:rowOff>2363</xdr:rowOff>
    </xdr:to>
    <xdr:sp macro="" textlink="">
      <xdr:nvSpPr>
        <xdr:cNvPr id="256" name="円/楕円 255"/>
        <xdr:cNvSpPr/>
      </xdr:nvSpPr>
      <xdr:spPr>
        <a:xfrm>
          <a:off x="1079500" y="156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18890</xdr:rowOff>
    </xdr:from>
    <xdr:ext cx="534377" cy="259045"/>
    <xdr:sp macro="" textlink="">
      <xdr:nvSpPr>
        <xdr:cNvPr id="257" name="テキスト ボックス 256"/>
        <xdr:cNvSpPr txBox="1"/>
      </xdr:nvSpPr>
      <xdr:spPr>
        <a:xfrm>
          <a:off x="863111" y="154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73677</xdr:rowOff>
    </xdr:from>
    <xdr:ext cx="467179" cy="259045"/>
    <xdr:sp macro="" textlink="">
      <xdr:nvSpPr>
        <xdr:cNvPr id="268" name="テキスト ボックス 267"/>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29020</xdr:rowOff>
    </xdr:from>
    <xdr:to>
      <xdr:col>15</xdr:col>
      <xdr:colOff>180340</xdr:colOff>
      <xdr:row>39</xdr:row>
      <xdr:rowOff>110744</xdr:rowOff>
    </xdr:to>
    <xdr:cxnSp macro="">
      <xdr:nvCxnSpPr>
        <xdr:cNvPr id="280" name="直線コネクタ 279"/>
        <xdr:cNvCxnSpPr/>
      </xdr:nvCxnSpPr>
      <xdr:spPr>
        <a:xfrm flipV="1">
          <a:off x="10475595" y="6372670"/>
          <a:ext cx="1270" cy="424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114571</xdr:rowOff>
    </xdr:from>
    <xdr:ext cx="469744" cy="259045"/>
    <xdr:sp macro="" textlink="">
      <xdr:nvSpPr>
        <xdr:cNvPr id="281" name="労働費最小値テキスト"/>
        <xdr:cNvSpPr txBox="1"/>
      </xdr:nvSpPr>
      <xdr:spPr>
        <a:xfrm>
          <a:off x="10528300" y="68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1,652</a:t>
          </a:r>
          <a:endParaRPr kumimoji="1" lang="ja-JP" altLang="en-US" sz="1000" b="1">
            <a:latin typeface="ＭＳ Ｐゴシック"/>
          </a:endParaRPr>
        </a:p>
      </xdr:txBody>
    </xdr:sp>
    <xdr:clientData/>
  </xdr:oneCellAnchor>
  <xdr:twoCellAnchor>
    <xdr:from>
      <xdr:col>15</xdr:col>
      <xdr:colOff>92075</xdr:colOff>
      <xdr:row>39</xdr:row>
      <xdr:rowOff>110744</xdr:rowOff>
    </xdr:from>
    <xdr:to>
      <xdr:col>15</xdr:col>
      <xdr:colOff>269875</xdr:colOff>
      <xdr:row>39</xdr:row>
      <xdr:rowOff>110744</xdr:rowOff>
    </xdr:to>
    <xdr:cxnSp macro="">
      <xdr:nvCxnSpPr>
        <xdr:cNvPr id="282" name="直線コネクタ 281"/>
        <xdr:cNvCxnSpPr/>
      </xdr:nvCxnSpPr>
      <xdr:spPr>
        <a:xfrm>
          <a:off x="10388600" y="679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147147</xdr:rowOff>
    </xdr:from>
    <xdr:ext cx="469744" cy="259045"/>
    <xdr:sp macro="" textlink="">
      <xdr:nvSpPr>
        <xdr:cNvPr id="283" name="労働費最大値テキスト"/>
        <xdr:cNvSpPr txBox="1"/>
      </xdr:nvSpPr>
      <xdr:spPr>
        <a:xfrm>
          <a:off x="10528300" y="614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3,881</a:t>
          </a:r>
          <a:endParaRPr kumimoji="1" lang="ja-JP" altLang="en-US" sz="1000" b="1">
            <a:latin typeface="ＭＳ Ｐゴシック"/>
          </a:endParaRPr>
        </a:p>
      </xdr:txBody>
    </xdr:sp>
    <xdr:clientData/>
  </xdr:oneCellAnchor>
  <xdr:twoCellAnchor>
    <xdr:from>
      <xdr:col>15</xdr:col>
      <xdr:colOff>92075</xdr:colOff>
      <xdr:row>37</xdr:row>
      <xdr:rowOff>29020</xdr:rowOff>
    </xdr:from>
    <xdr:to>
      <xdr:col>15</xdr:col>
      <xdr:colOff>269875</xdr:colOff>
      <xdr:row>37</xdr:row>
      <xdr:rowOff>29020</xdr:rowOff>
    </xdr:to>
    <xdr:cxnSp macro="">
      <xdr:nvCxnSpPr>
        <xdr:cNvPr id="284" name="直線コネクタ 283"/>
        <xdr:cNvCxnSpPr/>
      </xdr:nvCxnSpPr>
      <xdr:spPr>
        <a:xfrm>
          <a:off x="10388600" y="637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33401</xdr:rowOff>
    </xdr:from>
    <xdr:to>
      <xdr:col>15</xdr:col>
      <xdr:colOff>180975</xdr:colOff>
      <xdr:row>38</xdr:row>
      <xdr:rowOff>254</xdr:rowOff>
    </xdr:to>
    <xdr:cxnSp macro="">
      <xdr:nvCxnSpPr>
        <xdr:cNvPr id="285" name="直線コネクタ 284"/>
        <xdr:cNvCxnSpPr/>
      </xdr:nvCxnSpPr>
      <xdr:spPr>
        <a:xfrm>
          <a:off x="9639300" y="6377051"/>
          <a:ext cx="8382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161434</xdr:rowOff>
    </xdr:from>
    <xdr:ext cx="469744" cy="259045"/>
    <xdr:sp macro="" textlink="">
      <xdr:nvSpPr>
        <xdr:cNvPr id="286" name="労働費平均値テキスト"/>
        <xdr:cNvSpPr txBox="1"/>
      </xdr:nvSpPr>
      <xdr:spPr>
        <a:xfrm>
          <a:off x="10528300" y="650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11557</xdr:rowOff>
    </xdr:from>
    <xdr:to>
      <xdr:col>15</xdr:col>
      <xdr:colOff>231775</xdr:colOff>
      <xdr:row>38</xdr:row>
      <xdr:rowOff>113157</xdr:rowOff>
    </xdr:to>
    <xdr:sp macro="" textlink="">
      <xdr:nvSpPr>
        <xdr:cNvPr id="287" name="フローチャート : 判断 286"/>
        <xdr:cNvSpPr/>
      </xdr:nvSpPr>
      <xdr:spPr>
        <a:xfrm>
          <a:off x="10426700" y="652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115888</xdr:rowOff>
    </xdr:from>
    <xdr:to>
      <xdr:col>14</xdr:col>
      <xdr:colOff>28575</xdr:colOff>
      <xdr:row>37</xdr:row>
      <xdr:rowOff>33401</xdr:rowOff>
    </xdr:to>
    <xdr:cxnSp macro="">
      <xdr:nvCxnSpPr>
        <xdr:cNvPr id="288" name="直線コネクタ 287"/>
        <xdr:cNvCxnSpPr/>
      </xdr:nvCxnSpPr>
      <xdr:spPr>
        <a:xfrm>
          <a:off x="8750300" y="6288088"/>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134620</xdr:rowOff>
    </xdr:from>
    <xdr:to>
      <xdr:col>14</xdr:col>
      <xdr:colOff>79375</xdr:colOff>
      <xdr:row>38</xdr:row>
      <xdr:rowOff>64770</xdr:rowOff>
    </xdr:to>
    <xdr:sp macro="" textlink="">
      <xdr:nvSpPr>
        <xdr:cNvPr id="289" name="フローチャート : 判断 288"/>
        <xdr:cNvSpPr/>
      </xdr:nvSpPr>
      <xdr:spPr>
        <a:xfrm>
          <a:off x="9588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55897</xdr:rowOff>
    </xdr:from>
    <xdr:ext cx="469744" cy="259045"/>
    <xdr:sp macro="" textlink="">
      <xdr:nvSpPr>
        <xdr:cNvPr id="290" name="テキスト ボックス 289"/>
        <xdr:cNvSpPr txBox="1"/>
      </xdr:nvSpPr>
      <xdr:spPr>
        <a:xfrm>
          <a:off x="93917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152083</xdr:rowOff>
    </xdr:from>
    <xdr:to>
      <xdr:col>12</xdr:col>
      <xdr:colOff>511175</xdr:colOff>
      <xdr:row>36</xdr:row>
      <xdr:rowOff>115888</xdr:rowOff>
    </xdr:to>
    <xdr:cxnSp macro="">
      <xdr:nvCxnSpPr>
        <xdr:cNvPr id="291" name="直線コネクタ 290"/>
        <xdr:cNvCxnSpPr/>
      </xdr:nvCxnSpPr>
      <xdr:spPr>
        <a:xfrm>
          <a:off x="7861300" y="5981383"/>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26035</xdr:rowOff>
    </xdr:from>
    <xdr:to>
      <xdr:col>12</xdr:col>
      <xdr:colOff>561975</xdr:colOff>
      <xdr:row>36</xdr:row>
      <xdr:rowOff>127635</xdr:rowOff>
    </xdr:to>
    <xdr:sp macro="" textlink="">
      <xdr:nvSpPr>
        <xdr:cNvPr id="292" name="フローチャート : 判断 291"/>
        <xdr:cNvSpPr/>
      </xdr:nvSpPr>
      <xdr:spPr>
        <a:xfrm>
          <a:off x="8699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144162</xdr:rowOff>
    </xdr:from>
    <xdr:ext cx="469744" cy="259045"/>
    <xdr:sp macro="" textlink="">
      <xdr:nvSpPr>
        <xdr:cNvPr id="293" name="テキスト ボックス 292"/>
        <xdr:cNvSpPr txBox="1"/>
      </xdr:nvSpPr>
      <xdr:spPr>
        <a:xfrm>
          <a:off x="8515427" y="59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133795</xdr:rowOff>
    </xdr:from>
    <xdr:to>
      <xdr:col>11</xdr:col>
      <xdr:colOff>307975</xdr:colOff>
      <xdr:row>34</xdr:row>
      <xdr:rowOff>152083</xdr:rowOff>
    </xdr:to>
    <xdr:cxnSp macro="">
      <xdr:nvCxnSpPr>
        <xdr:cNvPr id="294" name="直線コネクタ 293"/>
        <xdr:cNvCxnSpPr/>
      </xdr:nvCxnSpPr>
      <xdr:spPr>
        <a:xfrm>
          <a:off x="6972300" y="5448745"/>
          <a:ext cx="8890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29845</xdr:rowOff>
    </xdr:from>
    <xdr:to>
      <xdr:col>11</xdr:col>
      <xdr:colOff>358775</xdr:colOff>
      <xdr:row>35</xdr:row>
      <xdr:rowOff>131445</xdr:rowOff>
    </xdr:to>
    <xdr:sp macro="" textlink="">
      <xdr:nvSpPr>
        <xdr:cNvPr id="295" name="フローチャート : 判断 294"/>
        <xdr:cNvSpPr/>
      </xdr:nvSpPr>
      <xdr:spPr>
        <a:xfrm>
          <a:off x="7810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122572</xdr:rowOff>
    </xdr:from>
    <xdr:ext cx="469744" cy="259045"/>
    <xdr:sp macro="" textlink="">
      <xdr:nvSpPr>
        <xdr:cNvPr id="296" name="テキスト ボックス 295"/>
        <xdr:cNvSpPr txBox="1"/>
      </xdr:nvSpPr>
      <xdr:spPr>
        <a:xfrm>
          <a:off x="7626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102426</xdr:rowOff>
    </xdr:from>
    <xdr:to>
      <xdr:col>10</xdr:col>
      <xdr:colOff>155575</xdr:colOff>
      <xdr:row>31</xdr:row>
      <xdr:rowOff>32576</xdr:rowOff>
    </xdr:to>
    <xdr:sp macro="" textlink="">
      <xdr:nvSpPr>
        <xdr:cNvPr id="297" name="フローチャート : 判断 296"/>
        <xdr:cNvSpPr/>
      </xdr:nvSpPr>
      <xdr:spPr>
        <a:xfrm>
          <a:off x="6921500" y="524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49103</xdr:rowOff>
    </xdr:from>
    <xdr:ext cx="469744" cy="259045"/>
    <xdr:sp macro="" textlink="">
      <xdr:nvSpPr>
        <xdr:cNvPr id="298" name="テキスト ボックス 297"/>
        <xdr:cNvSpPr txBox="1"/>
      </xdr:nvSpPr>
      <xdr:spPr>
        <a:xfrm>
          <a:off x="6737427" y="502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120904</xdr:rowOff>
    </xdr:from>
    <xdr:to>
      <xdr:col>15</xdr:col>
      <xdr:colOff>231775</xdr:colOff>
      <xdr:row>38</xdr:row>
      <xdr:rowOff>51054</xdr:rowOff>
    </xdr:to>
    <xdr:sp macro="" textlink="">
      <xdr:nvSpPr>
        <xdr:cNvPr id="304" name="円/楕円 303"/>
        <xdr:cNvSpPr/>
      </xdr:nvSpPr>
      <xdr:spPr>
        <a:xfrm>
          <a:off x="104267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143781</xdr:rowOff>
    </xdr:from>
    <xdr:ext cx="469744" cy="259045"/>
    <xdr:sp macro="" textlink="">
      <xdr:nvSpPr>
        <xdr:cNvPr id="305" name="労働費該当値テキスト"/>
        <xdr:cNvSpPr txBox="1"/>
      </xdr:nvSpPr>
      <xdr:spPr>
        <a:xfrm>
          <a:off x="10528300"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154051</xdr:rowOff>
    </xdr:from>
    <xdr:to>
      <xdr:col>14</xdr:col>
      <xdr:colOff>79375</xdr:colOff>
      <xdr:row>37</xdr:row>
      <xdr:rowOff>84201</xdr:rowOff>
    </xdr:to>
    <xdr:sp macro="" textlink="">
      <xdr:nvSpPr>
        <xdr:cNvPr id="306" name="円/楕円 305"/>
        <xdr:cNvSpPr/>
      </xdr:nvSpPr>
      <xdr:spPr>
        <a:xfrm>
          <a:off x="9588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100728</xdr:rowOff>
    </xdr:from>
    <xdr:ext cx="469744" cy="259045"/>
    <xdr:sp macro="" textlink="">
      <xdr:nvSpPr>
        <xdr:cNvPr id="307" name="テキスト ボックス 306"/>
        <xdr:cNvSpPr txBox="1"/>
      </xdr:nvSpPr>
      <xdr:spPr>
        <a:xfrm>
          <a:off x="9391727"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65088</xdr:rowOff>
    </xdr:from>
    <xdr:to>
      <xdr:col>12</xdr:col>
      <xdr:colOff>561975</xdr:colOff>
      <xdr:row>36</xdr:row>
      <xdr:rowOff>166688</xdr:rowOff>
    </xdr:to>
    <xdr:sp macro="" textlink="">
      <xdr:nvSpPr>
        <xdr:cNvPr id="308" name="円/楕円 307"/>
        <xdr:cNvSpPr/>
      </xdr:nvSpPr>
      <xdr:spPr>
        <a:xfrm>
          <a:off x="86995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157815</xdr:rowOff>
    </xdr:from>
    <xdr:ext cx="469744" cy="259045"/>
    <xdr:sp macro="" textlink="">
      <xdr:nvSpPr>
        <xdr:cNvPr id="309" name="テキスト ボックス 308"/>
        <xdr:cNvSpPr txBox="1"/>
      </xdr:nvSpPr>
      <xdr:spPr>
        <a:xfrm>
          <a:off x="8515427" y="63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101283</xdr:rowOff>
    </xdr:from>
    <xdr:to>
      <xdr:col>11</xdr:col>
      <xdr:colOff>358775</xdr:colOff>
      <xdr:row>35</xdr:row>
      <xdr:rowOff>31433</xdr:rowOff>
    </xdr:to>
    <xdr:sp macro="" textlink="">
      <xdr:nvSpPr>
        <xdr:cNvPr id="310" name="円/楕円 309"/>
        <xdr:cNvSpPr/>
      </xdr:nvSpPr>
      <xdr:spPr>
        <a:xfrm>
          <a:off x="7810500" y="59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47960</xdr:rowOff>
    </xdr:from>
    <xdr:ext cx="469744" cy="259045"/>
    <xdr:sp macro="" textlink="">
      <xdr:nvSpPr>
        <xdr:cNvPr id="311" name="テキスト ボックス 310"/>
        <xdr:cNvSpPr txBox="1"/>
      </xdr:nvSpPr>
      <xdr:spPr>
        <a:xfrm>
          <a:off x="7626427" y="57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82995</xdr:rowOff>
    </xdr:from>
    <xdr:to>
      <xdr:col>10</xdr:col>
      <xdr:colOff>155575</xdr:colOff>
      <xdr:row>32</xdr:row>
      <xdr:rowOff>13145</xdr:rowOff>
    </xdr:to>
    <xdr:sp macro="" textlink="">
      <xdr:nvSpPr>
        <xdr:cNvPr id="312" name="円/楕円 311"/>
        <xdr:cNvSpPr/>
      </xdr:nvSpPr>
      <xdr:spPr>
        <a:xfrm>
          <a:off x="6921500" y="53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4272</xdr:rowOff>
    </xdr:from>
    <xdr:ext cx="469744" cy="259045"/>
    <xdr:sp macro="" textlink="">
      <xdr:nvSpPr>
        <xdr:cNvPr id="313" name="テキスト ボックス 312"/>
        <xdr:cNvSpPr txBox="1"/>
      </xdr:nvSpPr>
      <xdr:spPr>
        <a:xfrm>
          <a:off x="6737427" y="549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4" name="テキスト ボックス 32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6" name="テキスト ボックス 32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8" name="テキスト ボックス 32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0" name="テキスト ボックス 32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123241</xdr:rowOff>
    </xdr:from>
    <xdr:to>
      <xdr:col>15</xdr:col>
      <xdr:colOff>180340</xdr:colOff>
      <xdr:row>58</xdr:row>
      <xdr:rowOff>67874</xdr:rowOff>
    </xdr:to>
    <xdr:cxnSp macro="">
      <xdr:nvCxnSpPr>
        <xdr:cNvPr id="334" name="直線コネクタ 333"/>
        <xdr:cNvCxnSpPr/>
      </xdr:nvCxnSpPr>
      <xdr:spPr>
        <a:xfrm flipV="1">
          <a:off x="10475595" y="9552991"/>
          <a:ext cx="1270" cy="45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71701</xdr:rowOff>
    </xdr:from>
    <xdr:ext cx="534377" cy="259045"/>
    <xdr:sp macro="" textlink="">
      <xdr:nvSpPr>
        <xdr:cNvPr id="335" name="農林水産業費最小値テキスト"/>
        <xdr:cNvSpPr txBox="1"/>
      </xdr:nvSpPr>
      <xdr:spPr>
        <a:xfrm>
          <a:off x="10528300" y="100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41,571</a:t>
          </a:r>
          <a:endParaRPr kumimoji="1" lang="ja-JP" altLang="en-US" sz="1000" b="1">
            <a:latin typeface="ＭＳ Ｐゴシック"/>
          </a:endParaRPr>
        </a:p>
      </xdr:txBody>
    </xdr:sp>
    <xdr:clientData/>
  </xdr:oneCellAnchor>
  <xdr:twoCellAnchor>
    <xdr:from>
      <xdr:col>15</xdr:col>
      <xdr:colOff>92075</xdr:colOff>
      <xdr:row>58</xdr:row>
      <xdr:rowOff>67874</xdr:rowOff>
    </xdr:from>
    <xdr:to>
      <xdr:col>15</xdr:col>
      <xdr:colOff>269875</xdr:colOff>
      <xdr:row>58</xdr:row>
      <xdr:rowOff>67874</xdr:rowOff>
    </xdr:to>
    <xdr:cxnSp macro="">
      <xdr:nvCxnSpPr>
        <xdr:cNvPr id="336" name="直線コネクタ 335"/>
        <xdr:cNvCxnSpPr/>
      </xdr:nvCxnSpPr>
      <xdr:spPr>
        <a:xfrm>
          <a:off x="10388600" y="1001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69918</xdr:rowOff>
    </xdr:from>
    <xdr:ext cx="534377" cy="259045"/>
    <xdr:sp macro="" textlink="">
      <xdr:nvSpPr>
        <xdr:cNvPr id="337" name="農林水産業費最大値テキスト"/>
        <xdr:cNvSpPr txBox="1"/>
      </xdr:nvSpPr>
      <xdr:spPr>
        <a:xfrm>
          <a:off x="10528300" y="93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15</xdr:col>
      <xdr:colOff>92075</xdr:colOff>
      <xdr:row>55</xdr:row>
      <xdr:rowOff>123241</xdr:rowOff>
    </xdr:from>
    <xdr:to>
      <xdr:col>15</xdr:col>
      <xdr:colOff>269875</xdr:colOff>
      <xdr:row>55</xdr:row>
      <xdr:rowOff>123241</xdr:rowOff>
    </xdr:to>
    <xdr:cxnSp macro="">
      <xdr:nvCxnSpPr>
        <xdr:cNvPr id="338" name="直線コネクタ 337"/>
        <xdr:cNvCxnSpPr/>
      </xdr:nvCxnSpPr>
      <xdr:spPr>
        <a:xfrm>
          <a:off x="10388600" y="955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123241</xdr:rowOff>
    </xdr:from>
    <xdr:to>
      <xdr:col>15</xdr:col>
      <xdr:colOff>180975</xdr:colOff>
      <xdr:row>56</xdr:row>
      <xdr:rowOff>8941</xdr:rowOff>
    </xdr:to>
    <xdr:cxnSp macro="">
      <xdr:nvCxnSpPr>
        <xdr:cNvPr id="339" name="直線コネクタ 338"/>
        <xdr:cNvCxnSpPr/>
      </xdr:nvCxnSpPr>
      <xdr:spPr>
        <a:xfrm flipV="1">
          <a:off x="9639300" y="955299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5422</xdr:rowOff>
    </xdr:from>
    <xdr:ext cx="534377" cy="259045"/>
    <xdr:sp macro="" textlink="">
      <xdr:nvSpPr>
        <xdr:cNvPr id="340" name="農林水産業費平均値テキスト"/>
        <xdr:cNvSpPr txBox="1"/>
      </xdr:nvSpPr>
      <xdr:spPr>
        <a:xfrm>
          <a:off x="10528300" y="977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26995</xdr:rowOff>
    </xdr:from>
    <xdr:to>
      <xdr:col>15</xdr:col>
      <xdr:colOff>231775</xdr:colOff>
      <xdr:row>57</xdr:row>
      <xdr:rowOff>128595</xdr:rowOff>
    </xdr:to>
    <xdr:sp macro="" textlink="">
      <xdr:nvSpPr>
        <xdr:cNvPr id="341" name="フローチャート : 判断 340"/>
        <xdr:cNvSpPr/>
      </xdr:nvSpPr>
      <xdr:spPr>
        <a:xfrm>
          <a:off x="10426700" y="979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81864</xdr:rowOff>
    </xdr:from>
    <xdr:to>
      <xdr:col>14</xdr:col>
      <xdr:colOff>28575</xdr:colOff>
      <xdr:row>56</xdr:row>
      <xdr:rowOff>8941</xdr:rowOff>
    </xdr:to>
    <xdr:cxnSp macro="">
      <xdr:nvCxnSpPr>
        <xdr:cNvPr id="342" name="直線コネクタ 341"/>
        <xdr:cNvCxnSpPr/>
      </xdr:nvCxnSpPr>
      <xdr:spPr>
        <a:xfrm>
          <a:off x="8750300" y="9168714"/>
          <a:ext cx="889000" cy="4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65903</xdr:rowOff>
    </xdr:from>
    <xdr:to>
      <xdr:col>14</xdr:col>
      <xdr:colOff>79375</xdr:colOff>
      <xdr:row>56</xdr:row>
      <xdr:rowOff>167503</xdr:rowOff>
    </xdr:to>
    <xdr:sp macro="" textlink="">
      <xdr:nvSpPr>
        <xdr:cNvPr id="343" name="フローチャート : 判断 342"/>
        <xdr:cNvSpPr/>
      </xdr:nvSpPr>
      <xdr:spPr>
        <a:xfrm>
          <a:off x="9588500" y="9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158630</xdr:rowOff>
    </xdr:from>
    <xdr:ext cx="534377" cy="259045"/>
    <xdr:sp macro="" textlink="">
      <xdr:nvSpPr>
        <xdr:cNvPr id="344" name="テキスト ボックス 343"/>
        <xdr:cNvSpPr txBox="1"/>
      </xdr:nvSpPr>
      <xdr:spPr>
        <a:xfrm>
          <a:off x="9359411" y="97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56352</xdr:rowOff>
    </xdr:from>
    <xdr:to>
      <xdr:col>12</xdr:col>
      <xdr:colOff>511175</xdr:colOff>
      <xdr:row>53</xdr:row>
      <xdr:rowOff>81864</xdr:rowOff>
    </xdr:to>
    <xdr:cxnSp macro="">
      <xdr:nvCxnSpPr>
        <xdr:cNvPr id="345" name="直線コネクタ 344"/>
        <xdr:cNvCxnSpPr/>
      </xdr:nvCxnSpPr>
      <xdr:spPr>
        <a:xfrm>
          <a:off x="7861300" y="8971752"/>
          <a:ext cx="889000" cy="19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152999</xdr:rowOff>
    </xdr:from>
    <xdr:to>
      <xdr:col>12</xdr:col>
      <xdr:colOff>561975</xdr:colOff>
      <xdr:row>56</xdr:row>
      <xdr:rowOff>83149</xdr:rowOff>
    </xdr:to>
    <xdr:sp macro="" textlink="">
      <xdr:nvSpPr>
        <xdr:cNvPr id="346" name="フローチャート : 判断 345"/>
        <xdr:cNvSpPr/>
      </xdr:nvSpPr>
      <xdr:spPr>
        <a:xfrm>
          <a:off x="8699500" y="95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74276</xdr:rowOff>
    </xdr:from>
    <xdr:ext cx="534377" cy="259045"/>
    <xdr:sp macro="" textlink="">
      <xdr:nvSpPr>
        <xdr:cNvPr id="347" name="テキスト ボックス 346"/>
        <xdr:cNvSpPr txBox="1"/>
      </xdr:nvSpPr>
      <xdr:spPr>
        <a:xfrm>
          <a:off x="8483111" y="96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56352</xdr:rowOff>
    </xdr:from>
    <xdr:to>
      <xdr:col>11</xdr:col>
      <xdr:colOff>307975</xdr:colOff>
      <xdr:row>54</xdr:row>
      <xdr:rowOff>55804</xdr:rowOff>
    </xdr:to>
    <xdr:cxnSp macro="">
      <xdr:nvCxnSpPr>
        <xdr:cNvPr id="348" name="直線コネクタ 347"/>
        <xdr:cNvCxnSpPr/>
      </xdr:nvCxnSpPr>
      <xdr:spPr>
        <a:xfrm flipV="1">
          <a:off x="6972300" y="8971752"/>
          <a:ext cx="889000" cy="34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29464</xdr:rowOff>
    </xdr:from>
    <xdr:to>
      <xdr:col>11</xdr:col>
      <xdr:colOff>358775</xdr:colOff>
      <xdr:row>56</xdr:row>
      <xdr:rowOff>131064</xdr:rowOff>
    </xdr:to>
    <xdr:sp macro="" textlink="">
      <xdr:nvSpPr>
        <xdr:cNvPr id="349" name="フローチャート : 判断 348"/>
        <xdr:cNvSpPr/>
      </xdr:nvSpPr>
      <xdr:spPr>
        <a:xfrm>
          <a:off x="7810500" y="963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122191</xdr:rowOff>
    </xdr:from>
    <xdr:ext cx="534377" cy="259045"/>
    <xdr:sp macro="" textlink="">
      <xdr:nvSpPr>
        <xdr:cNvPr id="350" name="テキスト ボックス 349"/>
        <xdr:cNvSpPr txBox="1"/>
      </xdr:nvSpPr>
      <xdr:spPr>
        <a:xfrm>
          <a:off x="7594111" y="97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141478</xdr:rowOff>
    </xdr:from>
    <xdr:to>
      <xdr:col>10</xdr:col>
      <xdr:colOff>155575</xdr:colOff>
      <xdr:row>58</xdr:row>
      <xdr:rowOff>71628</xdr:rowOff>
    </xdr:to>
    <xdr:sp macro="" textlink="">
      <xdr:nvSpPr>
        <xdr:cNvPr id="351" name="フローチャート : 判断 350"/>
        <xdr:cNvSpPr/>
      </xdr:nvSpPr>
      <xdr:spPr>
        <a:xfrm>
          <a:off x="6921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62755</xdr:rowOff>
    </xdr:from>
    <xdr:ext cx="534377" cy="259045"/>
    <xdr:sp macro="" textlink="">
      <xdr:nvSpPr>
        <xdr:cNvPr id="352" name="テキスト ボックス 351"/>
        <xdr:cNvSpPr txBox="1"/>
      </xdr:nvSpPr>
      <xdr:spPr>
        <a:xfrm>
          <a:off x="6705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72441</xdr:rowOff>
    </xdr:from>
    <xdr:to>
      <xdr:col>15</xdr:col>
      <xdr:colOff>231775</xdr:colOff>
      <xdr:row>56</xdr:row>
      <xdr:rowOff>2591</xdr:rowOff>
    </xdr:to>
    <xdr:sp macro="" textlink="">
      <xdr:nvSpPr>
        <xdr:cNvPr id="358" name="円/楕円 357"/>
        <xdr:cNvSpPr/>
      </xdr:nvSpPr>
      <xdr:spPr>
        <a:xfrm>
          <a:off x="10426700" y="95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25468</xdr:rowOff>
    </xdr:from>
    <xdr:ext cx="534377" cy="259045"/>
    <xdr:sp macro="" textlink="">
      <xdr:nvSpPr>
        <xdr:cNvPr id="359" name="農林水産業費該当値テキスト"/>
        <xdr:cNvSpPr txBox="1"/>
      </xdr:nvSpPr>
      <xdr:spPr>
        <a:xfrm>
          <a:off x="10528300" y="94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129591</xdr:rowOff>
    </xdr:from>
    <xdr:to>
      <xdr:col>14</xdr:col>
      <xdr:colOff>79375</xdr:colOff>
      <xdr:row>56</xdr:row>
      <xdr:rowOff>59741</xdr:rowOff>
    </xdr:to>
    <xdr:sp macro="" textlink="">
      <xdr:nvSpPr>
        <xdr:cNvPr id="360" name="円/楕円 359"/>
        <xdr:cNvSpPr/>
      </xdr:nvSpPr>
      <xdr:spPr>
        <a:xfrm>
          <a:off x="9588500" y="9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76268</xdr:rowOff>
    </xdr:from>
    <xdr:ext cx="534377" cy="259045"/>
    <xdr:sp macro="" textlink="">
      <xdr:nvSpPr>
        <xdr:cNvPr id="361" name="テキスト ボックス 360"/>
        <xdr:cNvSpPr txBox="1"/>
      </xdr:nvSpPr>
      <xdr:spPr>
        <a:xfrm>
          <a:off x="9359411" y="933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31064</xdr:rowOff>
    </xdr:from>
    <xdr:to>
      <xdr:col>12</xdr:col>
      <xdr:colOff>561975</xdr:colOff>
      <xdr:row>53</xdr:row>
      <xdr:rowOff>132664</xdr:rowOff>
    </xdr:to>
    <xdr:sp macro="" textlink="">
      <xdr:nvSpPr>
        <xdr:cNvPr id="362" name="円/楕円 361"/>
        <xdr:cNvSpPr/>
      </xdr:nvSpPr>
      <xdr:spPr>
        <a:xfrm>
          <a:off x="8699500" y="91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149191</xdr:rowOff>
    </xdr:from>
    <xdr:ext cx="534377" cy="259045"/>
    <xdr:sp macro="" textlink="">
      <xdr:nvSpPr>
        <xdr:cNvPr id="363" name="テキスト ボックス 362"/>
        <xdr:cNvSpPr txBox="1"/>
      </xdr:nvSpPr>
      <xdr:spPr>
        <a:xfrm>
          <a:off x="8483111" y="88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5552</xdr:rowOff>
    </xdr:from>
    <xdr:to>
      <xdr:col>11</xdr:col>
      <xdr:colOff>358775</xdr:colOff>
      <xdr:row>52</xdr:row>
      <xdr:rowOff>107152</xdr:rowOff>
    </xdr:to>
    <xdr:sp macro="" textlink="">
      <xdr:nvSpPr>
        <xdr:cNvPr id="364" name="円/楕円 363"/>
        <xdr:cNvSpPr/>
      </xdr:nvSpPr>
      <xdr:spPr>
        <a:xfrm>
          <a:off x="7810500" y="89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123679</xdr:rowOff>
    </xdr:from>
    <xdr:ext cx="534377" cy="259045"/>
    <xdr:sp macro="" textlink="">
      <xdr:nvSpPr>
        <xdr:cNvPr id="365" name="テキスト ボックス 364"/>
        <xdr:cNvSpPr txBox="1"/>
      </xdr:nvSpPr>
      <xdr:spPr>
        <a:xfrm>
          <a:off x="7594111" y="869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64,323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5004</xdr:rowOff>
    </xdr:from>
    <xdr:to>
      <xdr:col>10</xdr:col>
      <xdr:colOff>155575</xdr:colOff>
      <xdr:row>54</xdr:row>
      <xdr:rowOff>106604</xdr:rowOff>
    </xdr:to>
    <xdr:sp macro="" textlink="">
      <xdr:nvSpPr>
        <xdr:cNvPr id="366" name="円/楕円 365"/>
        <xdr:cNvSpPr/>
      </xdr:nvSpPr>
      <xdr:spPr>
        <a:xfrm>
          <a:off x="6921500" y="9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123131</xdr:rowOff>
    </xdr:from>
    <xdr:ext cx="534377" cy="259045"/>
    <xdr:sp macro="" textlink="">
      <xdr:nvSpPr>
        <xdr:cNvPr id="367" name="テキスト ボックス 366"/>
        <xdr:cNvSpPr txBox="1"/>
      </xdr:nvSpPr>
      <xdr:spPr>
        <a:xfrm>
          <a:off x="67051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163131</xdr:rowOff>
    </xdr:from>
    <xdr:to>
      <xdr:col>15</xdr:col>
      <xdr:colOff>180340</xdr:colOff>
      <xdr:row>78</xdr:row>
      <xdr:rowOff>35198</xdr:rowOff>
    </xdr:to>
    <xdr:cxnSp macro="">
      <xdr:nvCxnSpPr>
        <xdr:cNvPr id="391" name="直線コネクタ 390"/>
        <xdr:cNvCxnSpPr/>
      </xdr:nvCxnSpPr>
      <xdr:spPr>
        <a:xfrm flipV="1">
          <a:off x="10475595" y="12336081"/>
          <a:ext cx="1270" cy="1072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39025</xdr:rowOff>
    </xdr:from>
    <xdr:ext cx="534377" cy="259045"/>
    <xdr:sp macro="" textlink="">
      <xdr:nvSpPr>
        <xdr:cNvPr id="392" name="商工費最小値テキスト"/>
        <xdr:cNvSpPr txBox="1"/>
      </xdr:nvSpPr>
      <xdr:spPr>
        <a:xfrm>
          <a:off x="10528300" y="134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14,400</a:t>
          </a:r>
          <a:endParaRPr kumimoji="1" lang="ja-JP" altLang="en-US" sz="1000" b="1">
            <a:latin typeface="ＭＳ Ｐゴシック"/>
          </a:endParaRPr>
        </a:p>
      </xdr:txBody>
    </xdr:sp>
    <xdr:clientData/>
  </xdr:oneCellAnchor>
  <xdr:twoCellAnchor>
    <xdr:from>
      <xdr:col>15</xdr:col>
      <xdr:colOff>92075</xdr:colOff>
      <xdr:row>78</xdr:row>
      <xdr:rowOff>35198</xdr:rowOff>
    </xdr:from>
    <xdr:to>
      <xdr:col>15</xdr:col>
      <xdr:colOff>269875</xdr:colOff>
      <xdr:row>78</xdr:row>
      <xdr:rowOff>35198</xdr:rowOff>
    </xdr:to>
    <xdr:cxnSp macro="">
      <xdr:nvCxnSpPr>
        <xdr:cNvPr id="393" name="直線コネクタ 392"/>
        <xdr:cNvCxnSpPr/>
      </xdr:nvCxnSpPr>
      <xdr:spPr>
        <a:xfrm>
          <a:off x="10388600" y="1340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109808</xdr:rowOff>
    </xdr:from>
    <xdr:ext cx="534377" cy="259045"/>
    <xdr:sp macro="" textlink="">
      <xdr:nvSpPr>
        <xdr:cNvPr id="394" name="商工費最大値テキスト"/>
        <xdr:cNvSpPr txBox="1"/>
      </xdr:nvSpPr>
      <xdr:spPr>
        <a:xfrm>
          <a:off x="10528300" y="121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80,065</a:t>
          </a:r>
          <a:endParaRPr kumimoji="1" lang="ja-JP" altLang="en-US" sz="1000" b="1">
            <a:latin typeface="ＭＳ Ｐゴシック"/>
          </a:endParaRPr>
        </a:p>
      </xdr:txBody>
    </xdr:sp>
    <xdr:clientData/>
  </xdr:oneCellAnchor>
  <xdr:twoCellAnchor>
    <xdr:from>
      <xdr:col>15</xdr:col>
      <xdr:colOff>92075</xdr:colOff>
      <xdr:row>71</xdr:row>
      <xdr:rowOff>163131</xdr:rowOff>
    </xdr:from>
    <xdr:to>
      <xdr:col>15</xdr:col>
      <xdr:colOff>269875</xdr:colOff>
      <xdr:row>71</xdr:row>
      <xdr:rowOff>163131</xdr:rowOff>
    </xdr:to>
    <xdr:cxnSp macro="">
      <xdr:nvCxnSpPr>
        <xdr:cNvPr id="395" name="直線コネクタ 394"/>
        <xdr:cNvCxnSpPr/>
      </xdr:nvCxnSpPr>
      <xdr:spPr>
        <a:xfrm>
          <a:off x="10388600" y="1233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88673</xdr:rowOff>
    </xdr:from>
    <xdr:to>
      <xdr:col>15</xdr:col>
      <xdr:colOff>180975</xdr:colOff>
      <xdr:row>71</xdr:row>
      <xdr:rowOff>163131</xdr:rowOff>
    </xdr:to>
    <xdr:cxnSp macro="">
      <xdr:nvCxnSpPr>
        <xdr:cNvPr id="396" name="直線コネクタ 395"/>
        <xdr:cNvCxnSpPr/>
      </xdr:nvCxnSpPr>
      <xdr:spPr>
        <a:xfrm>
          <a:off x="9639300" y="12261623"/>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16022</xdr:rowOff>
    </xdr:from>
    <xdr:ext cx="534377" cy="259045"/>
    <xdr:sp macro="" textlink="">
      <xdr:nvSpPr>
        <xdr:cNvPr id="397" name="商工費平均値テキスト"/>
        <xdr:cNvSpPr txBox="1"/>
      </xdr:nvSpPr>
      <xdr:spPr>
        <a:xfrm>
          <a:off x="10528300" y="12874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42,642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37595</xdr:rowOff>
    </xdr:from>
    <xdr:to>
      <xdr:col>15</xdr:col>
      <xdr:colOff>231775</xdr:colOff>
      <xdr:row>75</xdr:row>
      <xdr:rowOff>139195</xdr:rowOff>
    </xdr:to>
    <xdr:sp macro="" textlink="">
      <xdr:nvSpPr>
        <xdr:cNvPr id="398" name="フローチャート : 判断 397"/>
        <xdr:cNvSpPr/>
      </xdr:nvSpPr>
      <xdr:spPr>
        <a:xfrm>
          <a:off x="10426700" y="1289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162217</xdr:rowOff>
    </xdr:from>
    <xdr:to>
      <xdr:col>14</xdr:col>
      <xdr:colOff>28575</xdr:colOff>
      <xdr:row>71</xdr:row>
      <xdr:rowOff>88673</xdr:rowOff>
    </xdr:to>
    <xdr:cxnSp macro="">
      <xdr:nvCxnSpPr>
        <xdr:cNvPr id="399" name="直線コネクタ 398"/>
        <xdr:cNvCxnSpPr/>
      </xdr:nvCxnSpPr>
      <xdr:spPr>
        <a:xfrm>
          <a:off x="8750300" y="12163717"/>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138</xdr:rowOff>
    </xdr:from>
    <xdr:to>
      <xdr:col>14</xdr:col>
      <xdr:colOff>79375</xdr:colOff>
      <xdr:row>74</xdr:row>
      <xdr:rowOff>101738</xdr:rowOff>
    </xdr:to>
    <xdr:sp macro="" textlink="">
      <xdr:nvSpPr>
        <xdr:cNvPr id="400" name="フローチャート : 判断 399"/>
        <xdr:cNvSpPr/>
      </xdr:nvSpPr>
      <xdr:spPr>
        <a:xfrm>
          <a:off x="9588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92865</xdr:rowOff>
    </xdr:from>
    <xdr:ext cx="534377" cy="259045"/>
    <xdr:sp macro="" textlink="">
      <xdr:nvSpPr>
        <xdr:cNvPr id="401" name="テキスト ボックス 400"/>
        <xdr:cNvSpPr txBox="1"/>
      </xdr:nvSpPr>
      <xdr:spPr>
        <a:xfrm>
          <a:off x="93594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124041</xdr:rowOff>
    </xdr:from>
    <xdr:to>
      <xdr:col>12</xdr:col>
      <xdr:colOff>511175</xdr:colOff>
      <xdr:row>70</xdr:row>
      <xdr:rowOff>162217</xdr:rowOff>
    </xdr:to>
    <xdr:cxnSp macro="">
      <xdr:nvCxnSpPr>
        <xdr:cNvPr id="402" name="直線コネクタ 401"/>
        <xdr:cNvCxnSpPr/>
      </xdr:nvCxnSpPr>
      <xdr:spPr>
        <a:xfrm>
          <a:off x="7861300" y="1212554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37988</xdr:rowOff>
    </xdr:from>
    <xdr:to>
      <xdr:col>12</xdr:col>
      <xdr:colOff>561975</xdr:colOff>
      <xdr:row>74</xdr:row>
      <xdr:rowOff>139588</xdr:rowOff>
    </xdr:to>
    <xdr:sp macro="" textlink="">
      <xdr:nvSpPr>
        <xdr:cNvPr id="403" name="フローチャート : 判断 402"/>
        <xdr:cNvSpPr/>
      </xdr:nvSpPr>
      <xdr:spPr>
        <a:xfrm>
          <a:off x="8699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130715</xdr:rowOff>
    </xdr:from>
    <xdr:ext cx="534377" cy="259045"/>
    <xdr:sp macro="" textlink="">
      <xdr:nvSpPr>
        <xdr:cNvPr id="404" name="テキスト ボックス 403"/>
        <xdr:cNvSpPr txBox="1"/>
      </xdr:nvSpPr>
      <xdr:spPr>
        <a:xfrm>
          <a:off x="8483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24861</xdr:rowOff>
    </xdr:from>
    <xdr:to>
      <xdr:col>11</xdr:col>
      <xdr:colOff>307975</xdr:colOff>
      <xdr:row>70</xdr:row>
      <xdr:rowOff>124041</xdr:rowOff>
    </xdr:to>
    <xdr:cxnSp macro="">
      <xdr:nvCxnSpPr>
        <xdr:cNvPr id="405" name="直線コネクタ 404"/>
        <xdr:cNvCxnSpPr/>
      </xdr:nvCxnSpPr>
      <xdr:spPr>
        <a:xfrm>
          <a:off x="6972300" y="12026361"/>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15029</xdr:rowOff>
    </xdr:from>
    <xdr:to>
      <xdr:col>11</xdr:col>
      <xdr:colOff>358775</xdr:colOff>
      <xdr:row>75</xdr:row>
      <xdr:rowOff>116629</xdr:rowOff>
    </xdr:to>
    <xdr:sp macro="" textlink="">
      <xdr:nvSpPr>
        <xdr:cNvPr id="406" name="フローチャート : 判断 405"/>
        <xdr:cNvSpPr/>
      </xdr:nvSpPr>
      <xdr:spPr>
        <a:xfrm>
          <a:off x="7810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107756</xdr:rowOff>
    </xdr:from>
    <xdr:ext cx="534377" cy="259045"/>
    <xdr:sp macro="" textlink="">
      <xdr:nvSpPr>
        <xdr:cNvPr id="407" name="テキスト ボックス 406"/>
        <xdr:cNvSpPr txBox="1"/>
      </xdr:nvSpPr>
      <xdr:spPr>
        <a:xfrm>
          <a:off x="7594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86695</xdr:rowOff>
    </xdr:from>
    <xdr:to>
      <xdr:col>10</xdr:col>
      <xdr:colOff>155575</xdr:colOff>
      <xdr:row>75</xdr:row>
      <xdr:rowOff>16845</xdr:rowOff>
    </xdr:to>
    <xdr:sp macro="" textlink="">
      <xdr:nvSpPr>
        <xdr:cNvPr id="408" name="フローチャート : 判断 407"/>
        <xdr:cNvSpPr/>
      </xdr:nvSpPr>
      <xdr:spPr>
        <a:xfrm>
          <a:off x="6921500" y="1277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7972</xdr:rowOff>
    </xdr:from>
    <xdr:ext cx="534377" cy="259045"/>
    <xdr:sp macro="" textlink="">
      <xdr:nvSpPr>
        <xdr:cNvPr id="409" name="テキスト ボックス 408"/>
        <xdr:cNvSpPr txBox="1"/>
      </xdr:nvSpPr>
      <xdr:spPr>
        <a:xfrm>
          <a:off x="6705111" y="1286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112331</xdr:rowOff>
    </xdr:from>
    <xdr:to>
      <xdr:col>15</xdr:col>
      <xdr:colOff>231775</xdr:colOff>
      <xdr:row>72</xdr:row>
      <xdr:rowOff>42481</xdr:rowOff>
    </xdr:to>
    <xdr:sp macro="" textlink="">
      <xdr:nvSpPr>
        <xdr:cNvPr id="415" name="円/楕円 414"/>
        <xdr:cNvSpPr/>
      </xdr:nvSpPr>
      <xdr:spPr>
        <a:xfrm>
          <a:off x="104267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65358</xdr:rowOff>
    </xdr:from>
    <xdr:ext cx="534377" cy="259045"/>
    <xdr:sp macro="" textlink="">
      <xdr:nvSpPr>
        <xdr:cNvPr id="416" name="商工費該当値テキスト"/>
        <xdr:cNvSpPr txBox="1"/>
      </xdr:nvSpPr>
      <xdr:spPr>
        <a:xfrm>
          <a:off x="10528300" y="122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37873</xdr:rowOff>
    </xdr:from>
    <xdr:to>
      <xdr:col>14</xdr:col>
      <xdr:colOff>79375</xdr:colOff>
      <xdr:row>71</xdr:row>
      <xdr:rowOff>139473</xdr:rowOff>
    </xdr:to>
    <xdr:sp macro="" textlink="">
      <xdr:nvSpPr>
        <xdr:cNvPr id="417" name="円/楕円 416"/>
        <xdr:cNvSpPr/>
      </xdr:nvSpPr>
      <xdr:spPr>
        <a:xfrm>
          <a:off x="9588500" y="1221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156000</xdr:rowOff>
    </xdr:from>
    <xdr:ext cx="534377" cy="259045"/>
    <xdr:sp macro="" textlink="">
      <xdr:nvSpPr>
        <xdr:cNvPr id="418" name="テキスト ボックス 417"/>
        <xdr:cNvSpPr txBox="1"/>
      </xdr:nvSpPr>
      <xdr:spPr>
        <a:xfrm>
          <a:off x="9359411" y="1198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84,625</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111417</xdr:rowOff>
    </xdr:from>
    <xdr:to>
      <xdr:col>12</xdr:col>
      <xdr:colOff>561975</xdr:colOff>
      <xdr:row>71</xdr:row>
      <xdr:rowOff>41567</xdr:rowOff>
    </xdr:to>
    <xdr:sp macro="" textlink="">
      <xdr:nvSpPr>
        <xdr:cNvPr id="419" name="円/楕円 418"/>
        <xdr:cNvSpPr/>
      </xdr:nvSpPr>
      <xdr:spPr>
        <a:xfrm>
          <a:off x="8699500" y="121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58094</xdr:rowOff>
    </xdr:from>
    <xdr:ext cx="534377" cy="259045"/>
    <xdr:sp macro="" textlink="">
      <xdr:nvSpPr>
        <xdr:cNvPr id="420" name="テキスト ボックス 419"/>
        <xdr:cNvSpPr txBox="1"/>
      </xdr:nvSpPr>
      <xdr:spPr>
        <a:xfrm>
          <a:off x="8483111" y="1188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90,621</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73241</xdr:rowOff>
    </xdr:from>
    <xdr:to>
      <xdr:col>11</xdr:col>
      <xdr:colOff>358775</xdr:colOff>
      <xdr:row>71</xdr:row>
      <xdr:rowOff>3391</xdr:rowOff>
    </xdr:to>
    <xdr:sp macro="" textlink="">
      <xdr:nvSpPr>
        <xdr:cNvPr id="421" name="円/楕円 420"/>
        <xdr:cNvSpPr/>
      </xdr:nvSpPr>
      <xdr:spPr>
        <a:xfrm>
          <a:off x="7810500" y="120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19918</xdr:rowOff>
    </xdr:from>
    <xdr:ext cx="534377" cy="259045"/>
    <xdr:sp macro="" textlink="">
      <xdr:nvSpPr>
        <xdr:cNvPr id="422" name="テキスト ボックス 421"/>
        <xdr:cNvSpPr txBox="1"/>
      </xdr:nvSpPr>
      <xdr:spPr>
        <a:xfrm>
          <a:off x="7594111" y="1184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92,959</a:t>
          </a:r>
          <a:endParaRPr kumimoji="1" lang="ja-JP" altLang="en-US" sz="1000" b="1">
            <a:solidFill>
              <a:srgbClr val="FF0000"/>
            </a:solidFill>
            <a:latin typeface="ＭＳ Ｐゴシック"/>
          </a:endParaRPr>
        </a:p>
      </xdr:txBody>
    </xdr:sp>
    <xdr:clientData/>
  </xdr:oneCellAnchor>
  <xdr:twoCellAnchor>
    <xdr:from>
      <xdr:col>10</xdr:col>
      <xdr:colOff>53975</xdr:colOff>
      <xdr:row>69</xdr:row>
      <xdr:rowOff>145511</xdr:rowOff>
    </xdr:from>
    <xdr:to>
      <xdr:col>10</xdr:col>
      <xdr:colOff>155575</xdr:colOff>
      <xdr:row>70</xdr:row>
      <xdr:rowOff>75661</xdr:rowOff>
    </xdr:to>
    <xdr:sp macro="" textlink="">
      <xdr:nvSpPr>
        <xdr:cNvPr id="423" name="円/楕円 422"/>
        <xdr:cNvSpPr/>
      </xdr:nvSpPr>
      <xdr:spPr>
        <a:xfrm>
          <a:off x="6921500" y="11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68</xdr:row>
      <xdr:rowOff>92188</xdr:rowOff>
    </xdr:from>
    <xdr:ext cx="534377" cy="259045"/>
    <xdr:sp macro="" textlink="">
      <xdr:nvSpPr>
        <xdr:cNvPr id="424" name="テキスト ボックス 423"/>
        <xdr:cNvSpPr txBox="1"/>
      </xdr:nvSpPr>
      <xdr:spPr>
        <a:xfrm>
          <a:off x="6705111" y="117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5" name="テキスト ボックス 43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25172</xdr:rowOff>
    </xdr:from>
    <xdr:to>
      <xdr:col>15</xdr:col>
      <xdr:colOff>180340</xdr:colOff>
      <xdr:row>94</xdr:row>
      <xdr:rowOff>53129</xdr:rowOff>
    </xdr:to>
    <xdr:cxnSp macro="">
      <xdr:nvCxnSpPr>
        <xdr:cNvPr id="445" name="直線コネクタ 444"/>
        <xdr:cNvCxnSpPr/>
      </xdr:nvCxnSpPr>
      <xdr:spPr>
        <a:xfrm flipV="1">
          <a:off x="10475595" y="15798572"/>
          <a:ext cx="1270" cy="370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56956</xdr:rowOff>
    </xdr:from>
    <xdr:ext cx="534377" cy="259045"/>
    <xdr:sp macro="" textlink="">
      <xdr:nvSpPr>
        <xdr:cNvPr id="446" name="土木費最小値テキスト"/>
        <xdr:cNvSpPr txBox="1"/>
      </xdr:nvSpPr>
      <xdr:spPr>
        <a:xfrm>
          <a:off x="10528300" y="161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93,787</a:t>
          </a:r>
          <a:endParaRPr kumimoji="1" lang="ja-JP" altLang="en-US" sz="1000" b="1">
            <a:latin typeface="ＭＳ Ｐゴシック"/>
          </a:endParaRPr>
        </a:p>
      </xdr:txBody>
    </xdr:sp>
    <xdr:clientData/>
  </xdr:oneCellAnchor>
  <xdr:twoCellAnchor>
    <xdr:from>
      <xdr:col>15</xdr:col>
      <xdr:colOff>92075</xdr:colOff>
      <xdr:row>94</xdr:row>
      <xdr:rowOff>53129</xdr:rowOff>
    </xdr:from>
    <xdr:to>
      <xdr:col>15</xdr:col>
      <xdr:colOff>269875</xdr:colOff>
      <xdr:row>94</xdr:row>
      <xdr:rowOff>53129</xdr:rowOff>
    </xdr:to>
    <xdr:cxnSp macro="">
      <xdr:nvCxnSpPr>
        <xdr:cNvPr id="447" name="直線コネクタ 446"/>
        <xdr:cNvCxnSpPr/>
      </xdr:nvCxnSpPr>
      <xdr:spPr>
        <a:xfrm>
          <a:off x="10388600" y="16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143299</xdr:rowOff>
    </xdr:from>
    <xdr:ext cx="599010" cy="259045"/>
    <xdr:sp macro="" textlink="">
      <xdr:nvSpPr>
        <xdr:cNvPr id="448" name="土木費最大値テキスト"/>
        <xdr:cNvSpPr txBox="1"/>
      </xdr:nvSpPr>
      <xdr:spPr>
        <a:xfrm>
          <a:off x="10528300" y="1557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110,010</a:t>
          </a:r>
          <a:endParaRPr kumimoji="1" lang="ja-JP" altLang="en-US" sz="1000" b="1">
            <a:latin typeface="ＭＳ Ｐゴシック"/>
          </a:endParaRPr>
        </a:p>
      </xdr:txBody>
    </xdr:sp>
    <xdr:clientData/>
  </xdr:oneCellAnchor>
  <xdr:twoCellAnchor>
    <xdr:from>
      <xdr:col>15</xdr:col>
      <xdr:colOff>92075</xdr:colOff>
      <xdr:row>92</xdr:row>
      <xdr:rowOff>25172</xdr:rowOff>
    </xdr:from>
    <xdr:to>
      <xdr:col>15</xdr:col>
      <xdr:colOff>269875</xdr:colOff>
      <xdr:row>92</xdr:row>
      <xdr:rowOff>25172</xdr:rowOff>
    </xdr:to>
    <xdr:cxnSp macro="">
      <xdr:nvCxnSpPr>
        <xdr:cNvPr id="449" name="直線コネクタ 448"/>
        <xdr:cNvCxnSpPr/>
      </xdr:nvCxnSpPr>
      <xdr:spPr>
        <a:xfrm>
          <a:off x="10388600" y="1579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25172</xdr:rowOff>
    </xdr:from>
    <xdr:to>
      <xdr:col>15</xdr:col>
      <xdr:colOff>180975</xdr:colOff>
      <xdr:row>92</xdr:row>
      <xdr:rowOff>114395</xdr:rowOff>
    </xdr:to>
    <xdr:cxnSp macro="">
      <xdr:nvCxnSpPr>
        <xdr:cNvPr id="450" name="直線コネクタ 449"/>
        <xdr:cNvCxnSpPr/>
      </xdr:nvCxnSpPr>
      <xdr:spPr>
        <a:xfrm flipV="1">
          <a:off x="9639300" y="15798572"/>
          <a:ext cx="8382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127951</xdr:rowOff>
    </xdr:from>
    <xdr:ext cx="599010" cy="259045"/>
    <xdr:sp macro="" textlink="">
      <xdr:nvSpPr>
        <xdr:cNvPr id="451" name="土木費平均値テキスト"/>
        <xdr:cNvSpPr txBox="1"/>
      </xdr:nvSpPr>
      <xdr:spPr>
        <a:xfrm>
          <a:off x="10528300" y="15901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102,348</a:t>
          </a:r>
          <a:endParaRPr kumimoji="1" lang="ja-JP" altLang="en-US" sz="1000" b="1">
            <a:solidFill>
              <a:srgbClr val="000080"/>
            </a:solidFill>
            <a:latin typeface="ＭＳ Ｐゴシック"/>
          </a:endParaRPr>
        </a:p>
      </xdr:txBody>
    </xdr:sp>
    <xdr:clientData/>
  </xdr:oneCellAnchor>
  <xdr:twoCellAnchor>
    <xdr:from>
      <xdr:col>15</xdr:col>
      <xdr:colOff>130175</xdr:colOff>
      <xdr:row>92</xdr:row>
      <xdr:rowOff>149524</xdr:rowOff>
    </xdr:from>
    <xdr:to>
      <xdr:col>15</xdr:col>
      <xdr:colOff>231775</xdr:colOff>
      <xdr:row>93</xdr:row>
      <xdr:rowOff>79674</xdr:rowOff>
    </xdr:to>
    <xdr:sp macro="" textlink="">
      <xdr:nvSpPr>
        <xdr:cNvPr id="452" name="フローチャート : 判断 451"/>
        <xdr:cNvSpPr/>
      </xdr:nvSpPr>
      <xdr:spPr>
        <a:xfrm>
          <a:off x="10426700" y="159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60102</xdr:rowOff>
    </xdr:from>
    <xdr:to>
      <xdr:col>14</xdr:col>
      <xdr:colOff>28575</xdr:colOff>
      <xdr:row>92</xdr:row>
      <xdr:rowOff>114395</xdr:rowOff>
    </xdr:to>
    <xdr:cxnSp macro="">
      <xdr:nvCxnSpPr>
        <xdr:cNvPr id="453" name="直線コネクタ 452"/>
        <xdr:cNvCxnSpPr/>
      </xdr:nvCxnSpPr>
      <xdr:spPr>
        <a:xfrm>
          <a:off x="8750300" y="15662052"/>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45444</xdr:rowOff>
    </xdr:from>
    <xdr:to>
      <xdr:col>14</xdr:col>
      <xdr:colOff>79375</xdr:colOff>
      <xdr:row>95</xdr:row>
      <xdr:rowOff>147044</xdr:rowOff>
    </xdr:to>
    <xdr:sp macro="" textlink="">
      <xdr:nvSpPr>
        <xdr:cNvPr id="454" name="フローチャート : 判断 453"/>
        <xdr:cNvSpPr/>
      </xdr:nvSpPr>
      <xdr:spPr>
        <a:xfrm>
          <a:off x="9588500" y="163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138171</xdr:rowOff>
    </xdr:from>
    <xdr:ext cx="534377" cy="259045"/>
    <xdr:sp macro="" textlink="">
      <xdr:nvSpPr>
        <xdr:cNvPr id="455" name="テキスト ボックス 454"/>
        <xdr:cNvSpPr txBox="1"/>
      </xdr:nvSpPr>
      <xdr:spPr>
        <a:xfrm>
          <a:off x="9359411" y="164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112931</xdr:rowOff>
    </xdr:from>
    <xdr:to>
      <xdr:col>12</xdr:col>
      <xdr:colOff>511175</xdr:colOff>
      <xdr:row>91</xdr:row>
      <xdr:rowOff>60102</xdr:rowOff>
    </xdr:to>
    <xdr:cxnSp macro="">
      <xdr:nvCxnSpPr>
        <xdr:cNvPr id="456" name="直線コネクタ 455"/>
        <xdr:cNvCxnSpPr/>
      </xdr:nvCxnSpPr>
      <xdr:spPr>
        <a:xfrm>
          <a:off x="7861300" y="15543431"/>
          <a:ext cx="889000" cy="1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145478</xdr:rowOff>
    </xdr:from>
    <xdr:to>
      <xdr:col>12</xdr:col>
      <xdr:colOff>561975</xdr:colOff>
      <xdr:row>96</xdr:row>
      <xdr:rowOff>75628</xdr:rowOff>
    </xdr:to>
    <xdr:sp macro="" textlink="">
      <xdr:nvSpPr>
        <xdr:cNvPr id="457" name="フローチャート : 判断 456"/>
        <xdr:cNvSpPr/>
      </xdr:nvSpPr>
      <xdr:spPr>
        <a:xfrm>
          <a:off x="8699500" y="1643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66755</xdr:rowOff>
    </xdr:from>
    <xdr:ext cx="534377" cy="259045"/>
    <xdr:sp macro="" textlink="">
      <xdr:nvSpPr>
        <xdr:cNvPr id="458" name="テキスト ボックス 457"/>
        <xdr:cNvSpPr txBox="1"/>
      </xdr:nvSpPr>
      <xdr:spPr>
        <a:xfrm>
          <a:off x="8483111"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87305</xdr:rowOff>
    </xdr:from>
    <xdr:to>
      <xdr:col>11</xdr:col>
      <xdr:colOff>307975</xdr:colOff>
      <xdr:row>90</xdr:row>
      <xdr:rowOff>112931</xdr:rowOff>
    </xdr:to>
    <xdr:cxnSp macro="">
      <xdr:nvCxnSpPr>
        <xdr:cNvPr id="459" name="直線コネクタ 458"/>
        <xdr:cNvCxnSpPr/>
      </xdr:nvCxnSpPr>
      <xdr:spPr>
        <a:xfrm>
          <a:off x="6972300" y="15517805"/>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88236</xdr:rowOff>
    </xdr:from>
    <xdr:to>
      <xdr:col>11</xdr:col>
      <xdr:colOff>358775</xdr:colOff>
      <xdr:row>97</xdr:row>
      <xdr:rowOff>18386</xdr:rowOff>
    </xdr:to>
    <xdr:sp macro="" textlink="">
      <xdr:nvSpPr>
        <xdr:cNvPr id="460" name="フローチャート : 判断 459"/>
        <xdr:cNvSpPr/>
      </xdr:nvSpPr>
      <xdr:spPr>
        <a:xfrm>
          <a:off x="7810500" y="1654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9513</xdr:rowOff>
    </xdr:from>
    <xdr:ext cx="534377" cy="259045"/>
    <xdr:sp macro="" textlink="">
      <xdr:nvSpPr>
        <xdr:cNvPr id="461" name="テキスト ボックス 460"/>
        <xdr:cNvSpPr txBox="1"/>
      </xdr:nvSpPr>
      <xdr:spPr>
        <a:xfrm>
          <a:off x="7594111" y="1664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75802</xdr:rowOff>
    </xdr:from>
    <xdr:to>
      <xdr:col>10</xdr:col>
      <xdr:colOff>155575</xdr:colOff>
      <xdr:row>98</xdr:row>
      <xdr:rowOff>5952</xdr:rowOff>
    </xdr:to>
    <xdr:sp macro="" textlink="">
      <xdr:nvSpPr>
        <xdr:cNvPr id="462" name="フローチャート : 判断 461"/>
        <xdr:cNvSpPr/>
      </xdr:nvSpPr>
      <xdr:spPr>
        <a:xfrm>
          <a:off x="6921500" y="1670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168529</xdr:rowOff>
    </xdr:from>
    <xdr:ext cx="534377" cy="259045"/>
    <xdr:sp macro="" textlink="">
      <xdr:nvSpPr>
        <xdr:cNvPr id="463" name="テキスト ボックス 462"/>
        <xdr:cNvSpPr txBox="1"/>
      </xdr:nvSpPr>
      <xdr:spPr>
        <a:xfrm>
          <a:off x="6705111"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145822</xdr:rowOff>
    </xdr:from>
    <xdr:to>
      <xdr:col>15</xdr:col>
      <xdr:colOff>231775</xdr:colOff>
      <xdr:row>92</xdr:row>
      <xdr:rowOff>75972</xdr:rowOff>
    </xdr:to>
    <xdr:sp macro="" textlink="">
      <xdr:nvSpPr>
        <xdr:cNvPr id="469" name="円/楕円 468"/>
        <xdr:cNvSpPr/>
      </xdr:nvSpPr>
      <xdr:spPr>
        <a:xfrm>
          <a:off x="10426700" y="15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98849</xdr:rowOff>
    </xdr:from>
    <xdr:ext cx="599010" cy="259045"/>
    <xdr:sp macro="" textlink="">
      <xdr:nvSpPr>
        <xdr:cNvPr id="470" name="土木費該当値テキスト"/>
        <xdr:cNvSpPr txBox="1"/>
      </xdr:nvSpPr>
      <xdr:spPr>
        <a:xfrm>
          <a:off x="10528300" y="1570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63595</xdr:rowOff>
    </xdr:from>
    <xdr:to>
      <xdr:col>14</xdr:col>
      <xdr:colOff>79375</xdr:colOff>
      <xdr:row>92</xdr:row>
      <xdr:rowOff>165195</xdr:rowOff>
    </xdr:to>
    <xdr:sp macro="" textlink="">
      <xdr:nvSpPr>
        <xdr:cNvPr id="471" name="円/楕円 470"/>
        <xdr:cNvSpPr/>
      </xdr:nvSpPr>
      <xdr:spPr>
        <a:xfrm>
          <a:off x="9588500" y="158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91</xdr:row>
      <xdr:rowOff>10272</xdr:rowOff>
    </xdr:from>
    <xdr:ext cx="599010" cy="259045"/>
    <xdr:sp macro="" textlink="">
      <xdr:nvSpPr>
        <xdr:cNvPr id="472" name="テキスト ボックス 471"/>
        <xdr:cNvSpPr txBox="1"/>
      </xdr:nvSpPr>
      <xdr:spPr>
        <a:xfrm>
          <a:off x="9327094" y="1561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106,107</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9302</xdr:rowOff>
    </xdr:from>
    <xdr:to>
      <xdr:col>12</xdr:col>
      <xdr:colOff>561975</xdr:colOff>
      <xdr:row>91</xdr:row>
      <xdr:rowOff>110902</xdr:rowOff>
    </xdr:to>
    <xdr:sp macro="" textlink="">
      <xdr:nvSpPr>
        <xdr:cNvPr id="473" name="円/楕円 472"/>
        <xdr:cNvSpPr/>
      </xdr:nvSpPr>
      <xdr:spPr>
        <a:xfrm>
          <a:off x="8699500" y="156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127429</xdr:rowOff>
    </xdr:from>
    <xdr:ext cx="599010" cy="259045"/>
    <xdr:sp macro="" textlink="">
      <xdr:nvSpPr>
        <xdr:cNvPr id="474" name="テキスト ボックス 473"/>
        <xdr:cNvSpPr txBox="1"/>
      </xdr:nvSpPr>
      <xdr:spPr>
        <a:xfrm>
          <a:off x="8450794" y="1538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115,982</a:t>
          </a:r>
          <a:endParaRPr kumimoji="1" lang="ja-JP" altLang="en-US" sz="1000" b="1">
            <a:solidFill>
              <a:srgbClr val="FF0000"/>
            </a:solidFill>
            <a:latin typeface="ＭＳ Ｐゴシック"/>
          </a:endParaRPr>
        </a:p>
      </xdr:txBody>
    </xdr:sp>
    <xdr:clientData/>
  </xdr:oneCellAnchor>
  <xdr:twoCellAnchor>
    <xdr:from>
      <xdr:col>11</xdr:col>
      <xdr:colOff>257175</xdr:colOff>
      <xdr:row>90</xdr:row>
      <xdr:rowOff>62131</xdr:rowOff>
    </xdr:from>
    <xdr:to>
      <xdr:col>11</xdr:col>
      <xdr:colOff>358775</xdr:colOff>
      <xdr:row>90</xdr:row>
      <xdr:rowOff>163731</xdr:rowOff>
    </xdr:to>
    <xdr:sp macro="" textlink="">
      <xdr:nvSpPr>
        <xdr:cNvPr id="475" name="円/楕円 474"/>
        <xdr:cNvSpPr/>
      </xdr:nvSpPr>
      <xdr:spPr>
        <a:xfrm>
          <a:off x="7810500" y="154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89</xdr:row>
      <xdr:rowOff>8808</xdr:rowOff>
    </xdr:from>
    <xdr:ext cx="599010" cy="259045"/>
    <xdr:sp macro="" textlink="">
      <xdr:nvSpPr>
        <xdr:cNvPr id="476" name="テキスト ボックス 475"/>
        <xdr:cNvSpPr txBox="1"/>
      </xdr:nvSpPr>
      <xdr:spPr>
        <a:xfrm>
          <a:off x="7561794" y="152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121,171</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36505</xdr:rowOff>
    </xdr:from>
    <xdr:to>
      <xdr:col>10</xdr:col>
      <xdr:colOff>155575</xdr:colOff>
      <xdr:row>90</xdr:row>
      <xdr:rowOff>138105</xdr:rowOff>
    </xdr:to>
    <xdr:sp macro="" textlink="">
      <xdr:nvSpPr>
        <xdr:cNvPr id="477" name="円/楕円 476"/>
        <xdr:cNvSpPr/>
      </xdr:nvSpPr>
      <xdr:spPr>
        <a:xfrm>
          <a:off x="6921500" y="154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88</xdr:row>
      <xdr:rowOff>154632</xdr:rowOff>
    </xdr:from>
    <xdr:ext cx="599010" cy="259045"/>
    <xdr:sp macro="" textlink="">
      <xdr:nvSpPr>
        <xdr:cNvPr id="478" name="テキスト ボックス 477"/>
        <xdr:cNvSpPr txBox="1"/>
      </xdr:nvSpPr>
      <xdr:spPr>
        <a:xfrm>
          <a:off x="6672794" y="152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10351</xdr:rowOff>
    </xdr:from>
    <xdr:to>
      <xdr:col>23</xdr:col>
      <xdr:colOff>516889</xdr:colOff>
      <xdr:row>34</xdr:row>
      <xdr:rowOff>86932</xdr:rowOff>
    </xdr:to>
    <xdr:cxnSp macro="">
      <xdr:nvCxnSpPr>
        <xdr:cNvPr id="501" name="直線コネクタ 500"/>
        <xdr:cNvCxnSpPr/>
      </xdr:nvCxnSpPr>
      <xdr:spPr>
        <a:xfrm flipV="1">
          <a:off x="16317595" y="5668201"/>
          <a:ext cx="1269" cy="248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90759</xdr:rowOff>
    </xdr:from>
    <xdr:ext cx="534377" cy="259045"/>
    <xdr:sp macro="" textlink="">
      <xdr:nvSpPr>
        <xdr:cNvPr id="502" name="警察費最小値テキスト"/>
        <xdr:cNvSpPr txBox="1"/>
      </xdr:nvSpPr>
      <xdr:spPr>
        <a:xfrm>
          <a:off x="16370300" y="59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28,277</a:t>
          </a:r>
          <a:endParaRPr kumimoji="1" lang="ja-JP" altLang="en-US" sz="1000" b="1">
            <a:latin typeface="ＭＳ Ｐゴシック"/>
          </a:endParaRPr>
        </a:p>
      </xdr:txBody>
    </xdr:sp>
    <xdr:clientData/>
  </xdr:oneCellAnchor>
  <xdr:twoCellAnchor>
    <xdr:from>
      <xdr:col>23</xdr:col>
      <xdr:colOff>428625</xdr:colOff>
      <xdr:row>34</xdr:row>
      <xdr:rowOff>86932</xdr:rowOff>
    </xdr:from>
    <xdr:to>
      <xdr:col>23</xdr:col>
      <xdr:colOff>606425</xdr:colOff>
      <xdr:row>34</xdr:row>
      <xdr:rowOff>86932</xdr:rowOff>
    </xdr:to>
    <xdr:cxnSp macro="">
      <xdr:nvCxnSpPr>
        <xdr:cNvPr id="503" name="直線コネクタ 502"/>
        <xdr:cNvCxnSpPr/>
      </xdr:nvCxnSpPr>
      <xdr:spPr>
        <a:xfrm>
          <a:off x="16230600" y="591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128478</xdr:rowOff>
    </xdr:from>
    <xdr:ext cx="534377" cy="259045"/>
    <xdr:sp macro="" textlink="">
      <xdr:nvSpPr>
        <xdr:cNvPr id="504" name="警察費最大値テキスト"/>
        <xdr:cNvSpPr txBox="1"/>
      </xdr:nvSpPr>
      <xdr:spPr>
        <a:xfrm>
          <a:off x="16370300" y="54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29,579</a:t>
          </a:r>
          <a:endParaRPr kumimoji="1" lang="ja-JP" altLang="en-US" sz="1000" b="1">
            <a:latin typeface="ＭＳ Ｐゴシック"/>
          </a:endParaRPr>
        </a:p>
      </xdr:txBody>
    </xdr:sp>
    <xdr:clientData/>
  </xdr:oneCellAnchor>
  <xdr:twoCellAnchor>
    <xdr:from>
      <xdr:col>23</xdr:col>
      <xdr:colOff>428625</xdr:colOff>
      <xdr:row>33</xdr:row>
      <xdr:rowOff>10351</xdr:rowOff>
    </xdr:from>
    <xdr:to>
      <xdr:col>23</xdr:col>
      <xdr:colOff>606425</xdr:colOff>
      <xdr:row>33</xdr:row>
      <xdr:rowOff>10351</xdr:rowOff>
    </xdr:to>
    <xdr:cxnSp macro="">
      <xdr:nvCxnSpPr>
        <xdr:cNvPr id="505" name="直線コネクタ 504"/>
        <xdr:cNvCxnSpPr/>
      </xdr:nvCxnSpPr>
      <xdr:spPr>
        <a:xfrm>
          <a:off x="16230600" y="56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445</xdr:rowOff>
    </xdr:from>
    <xdr:to>
      <xdr:col>23</xdr:col>
      <xdr:colOff>517525</xdr:colOff>
      <xdr:row>33</xdr:row>
      <xdr:rowOff>10351</xdr:rowOff>
    </xdr:to>
    <xdr:cxnSp macro="">
      <xdr:nvCxnSpPr>
        <xdr:cNvPr id="506" name="直線コネクタ 505"/>
        <xdr:cNvCxnSpPr/>
      </xdr:nvCxnSpPr>
      <xdr:spPr>
        <a:xfrm>
          <a:off x="15481300" y="5143945"/>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56849</xdr:rowOff>
    </xdr:from>
    <xdr:ext cx="534377" cy="259045"/>
    <xdr:sp macro="" textlink="">
      <xdr:nvSpPr>
        <xdr:cNvPr id="507" name="警察費平均値テキスト"/>
        <xdr:cNvSpPr txBox="1"/>
      </xdr:nvSpPr>
      <xdr:spPr>
        <a:xfrm>
          <a:off x="16370300" y="571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28,955</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78422</xdr:rowOff>
    </xdr:from>
    <xdr:to>
      <xdr:col>23</xdr:col>
      <xdr:colOff>568325</xdr:colOff>
      <xdr:row>34</xdr:row>
      <xdr:rowOff>8572</xdr:rowOff>
    </xdr:to>
    <xdr:sp macro="" textlink="">
      <xdr:nvSpPr>
        <xdr:cNvPr id="508" name="フローチャート : 判断 507"/>
        <xdr:cNvSpPr/>
      </xdr:nvSpPr>
      <xdr:spPr>
        <a:xfrm>
          <a:off x="16268700" y="573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445</xdr:rowOff>
    </xdr:from>
    <xdr:to>
      <xdr:col>22</xdr:col>
      <xdr:colOff>365125</xdr:colOff>
      <xdr:row>33</xdr:row>
      <xdr:rowOff>13779</xdr:rowOff>
    </xdr:to>
    <xdr:cxnSp macro="">
      <xdr:nvCxnSpPr>
        <xdr:cNvPr id="509" name="直線コネクタ 508"/>
        <xdr:cNvCxnSpPr/>
      </xdr:nvCxnSpPr>
      <xdr:spPr>
        <a:xfrm flipV="1">
          <a:off x="14592300" y="5143945"/>
          <a:ext cx="8890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10" name="フローチャート : 判断 50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108475</xdr:rowOff>
    </xdr:from>
    <xdr:ext cx="534377" cy="259045"/>
    <xdr:sp macro="" textlink="">
      <xdr:nvSpPr>
        <xdr:cNvPr id="511" name="テキスト ボックス 510"/>
        <xdr:cNvSpPr txBox="1"/>
      </xdr:nvSpPr>
      <xdr:spPr>
        <a:xfrm>
          <a:off x="152014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13779</xdr:rowOff>
    </xdr:from>
    <xdr:to>
      <xdr:col>21</xdr:col>
      <xdr:colOff>161925</xdr:colOff>
      <xdr:row>33</xdr:row>
      <xdr:rowOff>33782</xdr:rowOff>
    </xdr:to>
    <xdr:cxnSp macro="">
      <xdr:nvCxnSpPr>
        <xdr:cNvPr id="512" name="直線コネクタ 511"/>
        <xdr:cNvCxnSpPr/>
      </xdr:nvCxnSpPr>
      <xdr:spPr>
        <a:xfrm flipV="1">
          <a:off x="13703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20891</xdr:rowOff>
    </xdr:from>
    <xdr:to>
      <xdr:col>21</xdr:col>
      <xdr:colOff>212725</xdr:colOff>
      <xdr:row>37</xdr:row>
      <xdr:rowOff>122491</xdr:rowOff>
    </xdr:to>
    <xdr:sp macro="" textlink="">
      <xdr:nvSpPr>
        <xdr:cNvPr id="513" name="フローチャート : 判断 512"/>
        <xdr:cNvSpPr/>
      </xdr:nvSpPr>
      <xdr:spPr>
        <a:xfrm>
          <a:off x="14541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113618</xdr:rowOff>
    </xdr:from>
    <xdr:ext cx="534377" cy="259045"/>
    <xdr:sp macro="" textlink="">
      <xdr:nvSpPr>
        <xdr:cNvPr id="514" name="テキスト ボックス 513"/>
        <xdr:cNvSpPr txBox="1"/>
      </xdr:nvSpPr>
      <xdr:spPr>
        <a:xfrm>
          <a:off x="143251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33782</xdr:rowOff>
    </xdr:from>
    <xdr:to>
      <xdr:col>19</xdr:col>
      <xdr:colOff>644525</xdr:colOff>
      <xdr:row>34</xdr:row>
      <xdr:rowOff>6159</xdr:rowOff>
    </xdr:to>
    <xdr:cxnSp macro="">
      <xdr:nvCxnSpPr>
        <xdr:cNvPr id="515" name="直線コネクタ 514"/>
        <xdr:cNvCxnSpPr/>
      </xdr:nvCxnSpPr>
      <xdr:spPr>
        <a:xfrm flipV="1">
          <a:off x="12814300" y="5691632"/>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93663</xdr:rowOff>
    </xdr:from>
    <xdr:to>
      <xdr:col>20</xdr:col>
      <xdr:colOff>9525</xdr:colOff>
      <xdr:row>39</xdr:row>
      <xdr:rowOff>23813</xdr:rowOff>
    </xdr:to>
    <xdr:sp macro="" textlink="">
      <xdr:nvSpPr>
        <xdr:cNvPr id="516" name="フローチャート : 判断 515"/>
        <xdr:cNvSpPr/>
      </xdr:nvSpPr>
      <xdr:spPr>
        <a:xfrm>
          <a:off x="13652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14940</xdr:rowOff>
    </xdr:from>
    <xdr:ext cx="534377" cy="259045"/>
    <xdr:sp macro="" textlink="">
      <xdr:nvSpPr>
        <xdr:cNvPr id="517" name="テキスト ボックス 516"/>
        <xdr:cNvSpPr txBox="1"/>
      </xdr:nvSpPr>
      <xdr:spPr>
        <a:xfrm>
          <a:off x="13436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98806</xdr:rowOff>
    </xdr:from>
    <xdr:to>
      <xdr:col>18</xdr:col>
      <xdr:colOff>492125</xdr:colOff>
      <xdr:row>39</xdr:row>
      <xdr:rowOff>28956</xdr:rowOff>
    </xdr:to>
    <xdr:sp macro="" textlink="">
      <xdr:nvSpPr>
        <xdr:cNvPr id="518" name="フローチャート : 判断 517"/>
        <xdr:cNvSpPr/>
      </xdr:nvSpPr>
      <xdr:spPr>
        <a:xfrm>
          <a:off x="12763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20083</xdr:rowOff>
    </xdr:from>
    <xdr:ext cx="534377" cy="259045"/>
    <xdr:sp macro="" textlink="">
      <xdr:nvSpPr>
        <xdr:cNvPr id="519" name="テキスト ボックス 518"/>
        <xdr:cNvSpPr txBox="1"/>
      </xdr:nvSpPr>
      <xdr:spPr>
        <a:xfrm>
          <a:off x="12547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131001</xdr:rowOff>
    </xdr:from>
    <xdr:to>
      <xdr:col>23</xdr:col>
      <xdr:colOff>568325</xdr:colOff>
      <xdr:row>33</xdr:row>
      <xdr:rowOff>61151</xdr:rowOff>
    </xdr:to>
    <xdr:sp macro="" textlink="">
      <xdr:nvSpPr>
        <xdr:cNvPr id="525" name="円/楕円 524"/>
        <xdr:cNvSpPr/>
      </xdr:nvSpPr>
      <xdr:spPr>
        <a:xfrm>
          <a:off x="16268700" y="56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84028</xdr:rowOff>
    </xdr:from>
    <xdr:ext cx="534377" cy="259045"/>
    <xdr:sp macro="" textlink="">
      <xdr:nvSpPr>
        <xdr:cNvPr id="526" name="警察費該当値テキスト"/>
        <xdr:cNvSpPr txBox="1"/>
      </xdr:nvSpPr>
      <xdr:spPr>
        <a:xfrm>
          <a:off x="163703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121095</xdr:rowOff>
    </xdr:from>
    <xdr:to>
      <xdr:col>22</xdr:col>
      <xdr:colOff>415925</xdr:colOff>
      <xdr:row>30</xdr:row>
      <xdr:rowOff>51245</xdr:rowOff>
    </xdr:to>
    <xdr:sp macro="" textlink="">
      <xdr:nvSpPr>
        <xdr:cNvPr id="527" name="円/楕円 526"/>
        <xdr:cNvSpPr/>
      </xdr:nvSpPr>
      <xdr:spPr>
        <a:xfrm>
          <a:off x="154305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28</xdr:row>
      <xdr:rowOff>67772</xdr:rowOff>
    </xdr:from>
    <xdr:ext cx="534377" cy="259045"/>
    <xdr:sp macro="" textlink="">
      <xdr:nvSpPr>
        <xdr:cNvPr id="528" name="テキスト ボックス 527"/>
        <xdr:cNvSpPr txBox="1"/>
      </xdr:nvSpPr>
      <xdr:spPr>
        <a:xfrm>
          <a:off x="15201411" y="48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134429</xdr:rowOff>
    </xdr:from>
    <xdr:to>
      <xdr:col>21</xdr:col>
      <xdr:colOff>212725</xdr:colOff>
      <xdr:row>33</xdr:row>
      <xdr:rowOff>64579</xdr:rowOff>
    </xdr:to>
    <xdr:sp macro="" textlink="">
      <xdr:nvSpPr>
        <xdr:cNvPr id="529" name="円/楕円 528"/>
        <xdr:cNvSpPr/>
      </xdr:nvSpPr>
      <xdr:spPr>
        <a:xfrm>
          <a:off x="14541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81106</xdr:rowOff>
    </xdr:from>
    <xdr:ext cx="534377" cy="259045"/>
    <xdr:sp macro="" textlink="">
      <xdr:nvSpPr>
        <xdr:cNvPr id="530" name="テキスト ボックス 529"/>
        <xdr:cNvSpPr txBox="1"/>
      </xdr:nvSpPr>
      <xdr:spPr>
        <a:xfrm>
          <a:off x="143251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154432</xdr:rowOff>
    </xdr:from>
    <xdr:to>
      <xdr:col>20</xdr:col>
      <xdr:colOff>9525</xdr:colOff>
      <xdr:row>33</xdr:row>
      <xdr:rowOff>84582</xdr:rowOff>
    </xdr:to>
    <xdr:sp macro="" textlink="">
      <xdr:nvSpPr>
        <xdr:cNvPr id="531" name="円/楕円 530"/>
        <xdr:cNvSpPr/>
      </xdr:nvSpPr>
      <xdr:spPr>
        <a:xfrm>
          <a:off x="13652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101109</xdr:rowOff>
    </xdr:from>
    <xdr:ext cx="534377" cy="259045"/>
    <xdr:sp macro="" textlink="">
      <xdr:nvSpPr>
        <xdr:cNvPr id="532" name="テキスト ボックス 531"/>
        <xdr:cNvSpPr txBox="1"/>
      </xdr:nvSpPr>
      <xdr:spPr>
        <a:xfrm>
          <a:off x="13436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29,456</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126809</xdr:rowOff>
    </xdr:from>
    <xdr:to>
      <xdr:col>18</xdr:col>
      <xdr:colOff>492125</xdr:colOff>
      <xdr:row>34</xdr:row>
      <xdr:rowOff>56959</xdr:rowOff>
    </xdr:to>
    <xdr:sp macro="" textlink="">
      <xdr:nvSpPr>
        <xdr:cNvPr id="533" name="円/楕円 532"/>
        <xdr:cNvSpPr/>
      </xdr:nvSpPr>
      <xdr:spPr>
        <a:xfrm>
          <a:off x="12763500" y="57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73486</xdr:rowOff>
    </xdr:from>
    <xdr:ext cx="534377" cy="259045"/>
    <xdr:sp macro="" textlink="">
      <xdr:nvSpPr>
        <xdr:cNvPr id="534" name="テキスト ボックス 533"/>
        <xdr:cNvSpPr txBox="1"/>
      </xdr:nvSpPr>
      <xdr:spPr>
        <a:xfrm>
          <a:off x="12547111" y="55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44" name="直線コネクタ 54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128105</xdr:rowOff>
    </xdr:from>
    <xdr:ext cx="595419" cy="259045"/>
    <xdr:sp macro="" textlink="">
      <xdr:nvSpPr>
        <xdr:cNvPr id="545" name="テキスト ボックス 544"/>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6" name="直線コネクタ 54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47" name="テキスト ボックス 54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8" name="直線コネクタ 54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49" name="テキスト ボックス 54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0" name="直線コネクタ 54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1" name="テキスト ボックス 55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2" name="直線コネクタ 55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53" name="テキスト ボックス 55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4" name="直線コネクタ 55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55" name="テキスト ボックス 55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14982</xdr:rowOff>
    </xdr:from>
    <xdr:to>
      <xdr:col>23</xdr:col>
      <xdr:colOff>516889</xdr:colOff>
      <xdr:row>55</xdr:row>
      <xdr:rowOff>14362</xdr:rowOff>
    </xdr:to>
    <xdr:cxnSp macro="">
      <xdr:nvCxnSpPr>
        <xdr:cNvPr id="559" name="直線コネクタ 558"/>
        <xdr:cNvCxnSpPr/>
      </xdr:nvCxnSpPr>
      <xdr:spPr>
        <a:xfrm flipV="1">
          <a:off x="16317595" y="8758932"/>
          <a:ext cx="1269" cy="685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18189</xdr:rowOff>
    </xdr:from>
    <xdr:ext cx="599010" cy="259045"/>
    <xdr:sp macro="" textlink="">
      <xdr:nvSpPr>
        <xdr:cNvPr id="560" name="教育費最小値テキスト"/>
        <xdr:cNvSpPr txBox="1"/>
      </xdr:nvSpPr>
      <xdr:spPr>
        <a:xfrm>
          <a:off x="16370300" y="944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123,588</a:t>
          </a:r>
          <a:endParaRPr kumimoji="1" lang="ja-JP" altLang="en-US" sz="1000" b="1">
            <a:latin typeface="ＭＳ Ｐゴシック"/>
          </a:endParaRPr>
        </a:p>
      </xdr:txBody>
    </xdr:sp>
    <xdr:clientData/>
  </xdr:oneCellAnchor>
  <xdr:twoCellAnchor>
    <xdr:from>
      <xdr:col>23</xdr:col>
      <xdr:colOff>428625</xdr:colOff>
      <xdr:row>55</xdr:row>
      <xdr:rowOff>14362</xdr:rowOff>
    </xdr:from>
    <xdr:to>
      <xdr:col>23</xdr:col>
      <xdr:colOff>606425</xdr:colOff>
      <xdr:row>55</xdr:row>
      <xdr:rowOff>14362</xdr:rowOff>
    </xdr:to>
    <xdr:cxnSp macro="">
      <xdr:nvCxnSpPr>
        <xdr:cNvPr id="561" name="直線コネクタ 560"/>
        <xdr:cNvCxnSpPr/>
      </xdr:nvCxnSpPr>
      <xdr:spPr>
        <a:xfrm>
          <a:off x="16230600" y="944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133109</xdr:rowOff>
    </xdr:from>
    <xdr:ext cx="599010" cy="259045"/>
    <xdr:sp macro="" textlink="">
      <xdr:nvSpPr>
        <xdr:cNvPr id="562" name="教育費最大値テキスト"/>
        <xdr:cNvSpPr txBox="1"/>
      </xdr:nvSpPr>
      <xdr:spPr>
        <a:xfrm>
          <a:off x="16370300" y="85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144,569</a:t>
          </a:r>
          <a:endParaRPr kumimoji="1" lang="ja-JP" altLang="en-US" sz="1000" b="1">
            <a:latin typeface="ＭＳ Ｐゴシック"/>
          </a:endParaRPr>
        </a:p>
      </xdr:txBody>
    </xdr:sp>
    <xdr:clientData/>
  </xdr:oneCellAnchor>
  <xdr:twoCellAnchor>
    <xdr:from>
      <xdr:col>23</xdr:col>
      <xdr:colOff>428625</xdr:colOff>
      <xdr:row>51</xdr:row>
      <xdr:rowOff>14982</xdr:rowOff>
    </xdr:from>
    <xdr:to>
      <xdr:col>23</xdr:col>
      <xdr:colOff>606425</xdr:colOff>
      <xdr:row>51</xdr:row>
      <xdr:rowOff>14982</xdr:rowOff>
    </xdr:to>
    <xdr:cxnSp macro="">
      <xdr:nvCxnSpPr>
        <xdr:cNvPr id="563" name="直線コネクタ 562"/>
        <xdr:cNvCxnSpPr/>
      </xdr:nvCxnSpPr>
      <xdr:spPr>
        <a:xfrm>
          <a:off x="16230600" y="875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124906</xdr:rowOff>
    </xdr:from>
    <xdr:to>
      <xdr:col>23</xdr:col>
      <xdr:colOff>517525</xdr:colOff>
      <xdr:row>53</xdr:row>
      <xdr:rowOff>39475</xdr:rowOff>
    </xdr:to>
    <xdr:cxnSp macro="">
      <xdr:nvCxnSpPr>
        <xdr:cNvPr id="564" name="直線コネクタ 563"/>
        <xdr:cNvCxnSpPr/>
      </xdr:nvCxnSpPr>
      <xdr:spPr>
        <a:xfrm flipV="1">
          <a:off x="15481300" y="9040306"/>
          <a:ext cx="8382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65596</xdr:rowOff>
    </xdr:from>
    <xdr:ext cx="599010" cy="259045"/>
    <xdr:sp macro="" textlink="">
      <xdr:nvSpPr>
        <xdr:cNvPr id="565" name="教育費平均値テキスト"/>
        <xdr:cNvSpPr txBox="1"/>
      </xdr:nvSpPr>
      <xdr:spPr>
        <a:xfrm>
          <a:off x="16370300" y="898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135,553</a:t>
          </a:r>
          <a:endParaRPr kumimoji="1" lang="ja-JP" altLang="en-US" sz="1000" b="1">
            <a:solidFill>
              <a:srgbClr val="000080"/>
            </a:solidFill>
            <a:latin typeface="ＭＳ Ｐゴシック"/>
          </a:endParaRPr>
        </a:p>
      </xdr:txBody>
    </xdr:sp>
    <xdr:clientData/>
  </xdr:oneCellAnchor>
  <xdr:twoCellAnchor>
    <xdr:from>
      <xdr:col>23</xdr:col>
      <xdr:colOff>466725</xdr:colOff>
      <xdr:row>52</xdr:row>
      <xdr:rowOff>87169</xdr:rowOff>
    </xdr:from>
    <xdr:to>
      <xdr:col>23</xdr:col>
      <xdr:colOff>568325</xdr:colOff>
      <xdr:row>53</xdr:row>
      <xdr:rowOff>17319</xdr:rowOff>
    </xdr:to>
    <xdr:sp macro="" textlink="">
      <xdr:nvSpPr>
        <xdr:cNvPr id="566" name="フローチャート : 判断 565"/>
        <xdr:cNvSpPr/>
      </xdr:nvSpPr>
      <xdr:spPr>
        <a:xfrm>
          <a:off x="162687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39475</xdr:rowOff>
    </xdr:from>
    <xdr:to>
      <xdr:col>22</xdr:col>
      <xdr:colOff>365125</xdr:colOff>
      <xdr:row>53</xdr:row>
      <xdr:rowOff>50416</xdr:rowOff>
    </xdr:to>
    <xdr:cxnSp macro="">
      <xdr:nvCxnSpPr>
        <xdr:cNvPr id="567" name="直線コネクタ 566"/>
        <xdr:cNvCxnSpPr/>
      </xdr:nvCxnSpPr>
      <xdr:spPr>
        <a:xfrm flipV="1">
          <a:off x="14592300" y="912632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82304</xdr:rowOff>
    </xdr:from>
    <xdr:to>
      <xdr:col>22</xdr:col>
      <xdr:colOff>415925</xdr:colOff>
      <xdr:row>55</xdr:row>
      <xdr:rowOff>12454</xdr:rowOff>
    </xdr:to>
    <xdr:sp macro="" textlink="">
      <xdr:nvSpPr>
        <xdr:cNvPr id="568" name="フローチャート : 判断 567"/>
        <xdr:cNvSpPr/>
      </xdr:nvSpPr>
      <xdr:spPr>
        <a:xfrm>
          <a:off x="15430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3581</xdr:rowOff>
    </xdr:from>
    <xdr:ext cx="599010" cy="259045"/>
    <xdr:sp macro="" textlink="">
      <xdr:nvSpPr>
        <xdr:cNvPr id="569" name="テキスト ボックス 568"/>
        <xdr:cNvSpPr txBox="1"/>
      </xdr:nvSpPr>
      <xdr:spPr>
        <a:xfrm>
          <a:off x="15169094"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50416</xdr:rowOff>
    </xdr:from>
    <xdr:to>
      <xdr:col>21</xdr:col>
      <xdr:colOff>161925</xdr:colOff>
      <xdr:row>54</xdr:row>
      <xdr:rowOff>17725</xdr:rowOff>
    </xdr:to>
    <xdr:cxnSp macro="">
      <xdr:nvCxnSpPr>
        <xdr:cNvPr id="570" name="直線コネクタ 569"/>
        <xdr:cNvCxnSpPr/>
      </xdr:nvCxnSpPr>
      <xdr:spPr>
        <a:xfrm flipV="1">
          <a:off x="13703300" y="9137266"/>
          <a:ext cx="889000" cy="1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1509</xdr:rowOff>
    </xdr:from>
    <xdr:to>
      <xdr:col>21</xdr:col>
      <xdr:colOff>212725</xdr:colOff>
      <xdr:row>56</xdr:row>
      <xdr:rowOff>103109</xdr:rowOff>
    </xdr:to>
    <xdr:sp macro="" textlink="">
      <xdr:nvSpPr>
        <xdr:cNvPr id="571" name="フローチャート : 判断 570"/>
        <xdr:cNvSpPr/>
      </xdr:nvSpPr>
      <xdr:spPr>
        <a:xfrm>
          <a:off x="14541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94236</xdr:rowOff>
    </xdr:from>
    <xdr:ext cx="599010" cy="259045"/>
    <xdr:sp macro="" textlink="">
      <xdr:nvSpPr>
        <xdr:cNvPr id="572" name="テキスト ボックス 571"/>
        <xdr:cNvSpPr txBox="1"/>
      </xdr:nvSpPr>
      <xdr:spPr>
        <a:xfrm>
          <a:off x="14292794"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19424</xdr:rowOff>
    </xdr:from>
    <xdr:to>
      <xdr:col>19</xdr:col>
      <xdr:colOff>644525</xdr:colOff>
      <xdr:row>54</xdr:row>
      <xdr:rowOff>17725</xdr:rowOff>
    </xdr:to>
    <xdr:cxnSp macro="">
      <xdr:nvCxnSpPr>
        <xdr:cNvPr id="573" name="直線コネクタ 572"/>
        <xdr:cNvCxnSpPr/>
      </xdr:nvCxnSpPr>
      <xdr:spPr>
        <a:xfrm>
          <a:off x="12814300" y="9106274"/>
          <a:ext cx="889000" cy="1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399</xdr:rowOff>
    </xdr:from>
    <xdr:to>
      <xdr:col>20</xdr:col>
      <xdr:colOff>9525</xdr:colOff>
      <xdr:row>58</xdr:row>
      <xdr:rowOff>101999</xdr:rowOff>
    </xdr:to>
    <xdr:sp macro="" textlink="">
      <xdr:nvSpPr>
        <xdr:cNvPr id="574" name="フローチャート : 判断 573"/>
        <xdr:cNvSpPr/>
      </xdr:nvSpPr>
      <xdr:spPr>
        <a:xfrm>
          <a:off x="13652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93126</xdr:rowOff>
    </xdr:from>
    <xdr:ext cx="599010" cy="259045"/>
    <xdr:sp macro="" textlink="">
      <xdr:nvSpPr>
        <xdr:cNvPr id="575" name="テキスト ボックス 574"/>
        <xdr:cNvSpPr txBox="1"/>
      </xdr:nvSpPr>
      <xdr:spPr>
        <a:xfrm>
          <a:off x="13403794"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49156</xdr:rowOff>
    </xdr:from>
    <xdr:to>
      <xdr:col>18</xdr:col>
      <xdr:colOff>492125</xdr:colOff>
      <xdr:row>57</xdr:row>
      <xdr:rowOff>150756</xdr:rowOff>
    </xdr:to>
    <xdr:sp macro="" textlink="">
      <xdr:nvSpPr>
        <xdr:cNvPr id="576" name="フローチャート : 判断 575"/>
        <xdr:cNvSpPr/>
      </xdr:nvSpPr>
      <xdr:spPr>
        <a:xfrm>
          <a:off x="12763500" y="98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141883</xdr:rowOff>
    </xdr:from>
    <xdr:ext cx="599010" cy="259045"/>
    <xdr:sp macro="" textlink="">
      <xdr:nvSpPr>
        <xdr:cNvPr id="577" name="テキスト ボックス 576"/>
        <xdr:cNvSpPr txBox="1"/>
      </xdr:nvSpPr>
      <xdr:spPr>
        <a:xfrm>
          <a:off x="12514794" y="99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74106</xdr:rowOff>
    </xdr:from>
    <xdr:to>
      <xdr:col>23</xdr:col>
      <xdr:colOff>568325</xdr:colOff>
      <xdr:row>53</xdr:row>
      <xdr:rowOff>4256</xdr:rowOff>
    </xdr:to>
    <xdr:sp macro="" textlink="">
      <xdr:nvSpPr>
        <xdr:cNvPr id="583" name="円/楕円 582"/>
        <xdr:cNvSpPr/>
      </xdr:nvSpPr>
      <xdr:spPr>
        <a:xfrm>
          <a:off x="16268700" y="89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96983</xdr:rowOff>
    </xdr:from>
    <xdr:ext cx="599010" cy="259045"/>
    <xdr:sp macro="" textlink="">
      <xdr:nvSpPr>
        <xdr:cNvPr id="584" name="教育費該当値テキスト"/>
        <xdr:cNvSpPr txBox="1"/>
      </xdr:nvSpPr>
      <xdr:spPr>
        <a:xfrm>
          <a:off x="16370300" y="884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135,953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160125</xdr:rowOff>
    </xdr:from>
    <xdr:to>
      <xdr:col>22</xdr:col>
      <xdr:colOff>415925</xdr:colOff>
      <xdr:row>53</xdr:row>
      <xdr:rowOff>90275</xdr:rowOff>
    </xdr:to>
    <xdr:sp macro="" textlink="">
      <xdr:nvSpPr>
        <xdr:cNvPr id="585" name="円/楕円 584"/>
        <xdr:cNvSpPr/>
      </xdr:nvSpPr>
      <xdr:spPr>
        <a:xfrm>
          <a:off x="15430500" y="90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106802</xdr:rowOff>
    </xdr:from>
    <xdr:ext cx="599010" cy="259045"/>
    <xdr:sp macro="" textlink="">
      <xdr:nvSpPr>
        <xdr:cNvPr id="586" name="テキスト ボックス 585"/>
        <xdr:cNvSpPr txBox="1"/>
      </xdr:nvSpPr>
      <xdr:spPr>
        <a:xfrm>
          <a:off x="15169094" y="88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133,319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171066</xdr:rowOff>
    </xdr:from>
    <xdr:to>
      <xdr:col>21</xdr:col>
      <xdr:colOff>212725</xdr:colOff>
      <xdr:row>53</xdr:row>
      <xdr:rowOff>101216</xdr:rowOff>
    </xdr:to>
    <xdr:sp macro="" textlink="">
      <xdr:nvSpPr>
        <xdr:cNvPr id="587" name="円/楕円 586"/>
        <xdr:cNvSpPr/>
      </xdr:nvSpPr>
      <xdr:spPr>
        <a:xfrm>
          <a:off x="14541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117743</xdr:rowOff>
    </xdr:from>
    <xdr:ext cx="599010" cy="259045"/>
    <xdr:sp macro="" textlink="">
      <xdr:nvSpPr>
        <xdr:cNvPr id="588" name="テキスト ボックス 587"/>
        <xdr:cNvSpPr txBox="1"/>
      </xdr:nvSpPr>
      <xdr:spPr>
        <a:xfrm>
          <a:off x="14292794"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138375</xdr:rowOff>
    </xdr:from>
    <xdr:to>
      <xdr:col>20</xdr:col>
      <xdr:colOff>9525</xdr:colOff>
      <xdr:row>54</xdr:row>
      <xdr:rowOff>68525</xdr:rowOff>
    </xdr:to>
    <xdr:sp macro="" textlink="">
      <xdr:nvSpPr>
        <xdr:cNvPr id="589" name="円/楕円 588"/>
        <xdr:cNvSpPr/>
      </xdr:nvSpPr>
      <xdr:spPr>
        <a:xfrm>
          <a:off x="13652500" y="92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85052</xdr:rowOff>
    </xdr:from>
    <xdr:ext cx="599010" cy="259045"/>
    <xdr:sp macro="" textlink="">
      <xdr:nvSpPr>
        <xdr:cNvPr id="590" name="テキスト ボックス 589"/>
        <xdr:cNvSpPr txBox="1"/>
      </xdr:nvSpPr>
      <xdr:spPr>
        <a:xfrm>
          <a:off x="13403794" y="900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128,735</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140074</xdr:rowOff>
    </xdr:from>
    <xdr:to>
      <xdr:col>18</xdr:col>
      <xdr:colOff>492125</xdr:colOff>
      <xdr:row>53</xdr:row>
      <xdr:rowOff>70224</xdr:rowOff>
    </xdr:to>
    <xdr:sp macro="" textlink="">
      <xdr:nvSpPr>
        <xdr:cNvPr id="591" name="円/楕円 590"/>
        <xdr:cNvSpPr/>
      </xdr:nvSpPr>
      <xdr:spPr>
        <a:xfrm>
          <a:off x="12763500" y="90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86751</xdr:rowOff>
    </xdr:from>
    <xdr:ext cx="599010" cy="259045"/>
    <xdr:sp macro="" textlink="">
      <xdr:nvSpPr>
        <xdr:cNvPr id="592" name="テキスト ボックス 591"/>
        <xdr:cNvSpPr txBox="1"/>
      </xdr:nvSpPr>
      <xdr:spPr>
        <a:xfrm>
          <a:off x="12514794" y="883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4" name="テキスト ボックス 60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93752</xdr:rowOff>
    </xdr:from>
    <xdr:to>
      <xdr:col>23</xdr:col>
      <xdr:colOff>516889</xdr:colOff>
      <xdr:row>78</xdr:row>
      <xdr:rowOff>60300</xdr:rowOff>
    </xdr:to>
    <xdr:cxnSp macro="">
      <xdr:nvCxnSpPr>
        <xdr:cNvPr id="614" name="直線コネクタ 613"/>
        <xdr:cNvCxnSpPr/>
      </xdr:nvCxnSpPr>
      <xdr:spPr>
        <a:xfrm flipV="1">
          <a:off x="16317595" y="12952502"/>
          <a:ext cx="1269" cy="480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64127</xdr:rowOff>
    </xdr:from>
    <xdr:ext cx="469744" cy="259045"/>
    <xdr:sp macro="" textlink="">
      <xdr:nvSpPr>
        <xdr:cNvPr id="615" name="災害復旧費最小値テキスト"/>
        <xdr:cNvSpPr txBox="1"/>
      </xdr:nvSpPr>
      <xdr:spPr>
        <a:xfrm>
          <a:off x="16370300"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60300</xdr:rowOff>
    </xdr:from>
    <xdr:to>
      <xdr:col>23</xdr:col>
      <xdr:colOff>606425</xdr:colOff>
      <xdr:row>78</xdr:row>
      <xdr:rowOff>60300</xdr:rowOff>
    </xdr:to>
    <xdr:cxnSp macro="">
      <xdr:nvCxnSpPr>
        <xdr:cNvPr id="616" name="直線コネクタ 615"/>
        <xdr:cNvCxnSpPr/>
      </xdr:nvCxnSpPr>
      <xdr:spPr>
        <a:xfrm>
          <a:off x="16230600" y="134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40429</xdr:rowOff>
    </xdr:from>
    <xdr:ext cx="469744" cy="259045"/>
    <xdr:sp macro="" textlink="">
      <xdr:nvSpPr>
        <xdr:cNvPr id="617" name="災害復旧費最大値テキスト"/>
        <xdr:cNvSpPr txBox="1"/>
      </xdr:nvSpPr>
      <xdr:spPr>
        <a:xfrm>
          <a:off x="16370300" y="1272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75</xdr:row>
      <xdr:rowOff>93752</xdr:rowOff>
    </xdr:from>
    <xdr:to>
      <xdr:col>23</xdr:col>
      <xdr:colOff>606425</xdr:colOff>
      <xdr:row>75</xdr:row>
      <xdr:rowOff>93752</xdr:rowOff>
    </xdr:to>
    <xdr:cxnSp macro="">
      <xdr:nvCxnSpPr>
        <xdr:cNvPr id="618" name="直線コネクタ 617"/>
        <xdr:cNvCxnSpPr/>
      </xdr:nvCxnSpPr>
      <xdr:spPr>
        <a:xfrm>
          <a:off x="16230600" y="1295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65481</xdr:rowOff>
    </xdr:from>
    <xdr:to>
      <xdr:col>23</xdr:col>
      <xdr:colOff>517525</xdr:colOff>
      <xdr:row>77</xdr:row>
      <xdr:rowOff>147701</xdr:rowOff>
    </xdr:to>
    <xdr:cxnSp macro="">
      <xdr:nvCxnSpPr>
        <xdr:cNvPr id="619" name="直線コネクタ 618"/>
        <xdr:cNvCxnSpPr/>
      </xdr:nvCxnSpPr>
      <xdr:spPr>
        <a:xfrm>
          <a:off x="15481300" y="13095681"/>
          <a:ext cx="838200" cy="2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170299</xdr:rowOff>
    </xdr:from>
    <xdr:ext cx="469744" cy="259045"/>
    <xdr:sp macro="" textlink="">
      <xdr:nvSpPr>
        <xdr:cNvPr id="620" name="災害復旧費平均値テキスト"/>
        <xdr:cNvSpPr txBox="1"/>
      </xdr:nvSpPr>
      <xdr:spPr>
        <a:xfrm>
          <a:off x="16370300" y="13029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147422</xdr:rowOff>
    </xdr:from>
    <xdr:to>
      <xdr:col>23</xdr:col>
      <xdr:colOff>568325</xdr:colOff>
      <xdr:row>77</xdr:row>
      <xdr:rowOff>77572</xdr:rowOff>
    </xdr:to>
    <xdr:sp macro="" textlink="">
      <xdr:nvSpPr>
        <xdr:cNvPr id="621" name="フローチャート : 判断 620"/>
        <xdr:cNvSpPr/>
      </xdr:nvSpPr>
      <xdr:spPr>
        <a:xfrm>
          <a:off x="16268700" y="131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126288</xdr:rowOff>
    </xdr:from>
    <xdr:to>
      <xdr:col>22</xdr:col>
      <xdr:colOff>365125</xdr:colOff>
      <xdr:row>76</xdr:row>
      <xdr:rowOff>65481</xdr:rowOff>
    </xdr:to>
    <xdr:cxnSp macro="">
      <xdr:nvCxnSpPr>
        <xdr:cNvPr id="622" name="直線コネクタ 621"/>
        <xdr:cNvCxnSpPr/>
      </xdr:nvCxnSpPr>
      <xdr:spPr>
        <a:xfrm>
          <a:off x="14592300" y="12642138"/>
          <a:ext cx="889000" cy="4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92633</xdr:rowOff>
    </xdr:from>
    <xdr:to>
      <xdr:col>22</xdr:col>
      <xdr:colOff>415925</xdr:colOff>
      <xdr:row>77</xdr:row>
      <xdr:rowOff>22783</xdr:rowOff>
    </xdr:to>
    <xdr:sp macro="" textlink="">
      <xdr:nvSpPr>
        <xdr:cNvPr id="623" name="フローチャート : 判断 622"/>
        <xdr:cNvSpPr/>
      </xdr:nvSpPr>
      <xdr:spPr>
        <a:xfrm>
          <a:off x="154305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13910</xdr:rowOff>
    </xdr:from>
    <xdr:ext cx="469744" cy="259045"/>
    <xdr:sp macro="" textlink="">
      <xdr:nvSpPr>
        <xdr:cNvPr id="624" name="テキスト ボックス 623"/>
        <xdr:cNvSpPr txBox="1"/>
      </xdr:nvSpPr>
      <xdr:spPr>
        <a:xfrm>
          <a:off x="15233727" y="132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126288</xdr:rowOff>
    </xdr:from>
    <xdr:to>
      <xdr:col>21</xdr:col>
      <xdr:colOff>161925</xdr:colOff>
      <xdr:row>77</xdr:row>
      <xdr:rowOff>10846</xdr:rowOff>
    </xdr:to>
    <xdr:cxnSp macro="">
      <xdr:nvCxnSpPr>
        <xdr:cNvPr id="625" name="直線コネクタ 624"/>
        <xdr:cNvCxnSpPr/>
      </xdr:nvCxnSpPr>
      <xdr:spPr>
        <a:xfrm flipV="1">
          <a:off x="13703300" y="12642138"/>
          <a:ext cx="889000" cy="5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158014</xdr:rowOff>
    </xdr:from>
    <xdr:to>
      <xdr:col>21</xdr:col>
      <xdr:colOff>212725</xdr:colOff>
      <xdr:row>77</xdr:row>
      <xdr:rowOff>88164</xdr:rowOff>
    </xdr:to>
    <xdr:sp macro="" textlink="">
      <xdr:nvSpPr>
        <xdr:cNvPr id="626" name="フローチャート : 判断 625"/>
        <xdr:cNvSpPr/>
      </xdr:nvSpPr>
      <xdr:spPr>
        <a:xfrm>
          <a:off x="14541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79291</xdr:rowOff>
    </xdr:from>
    <xdr:ext cx="469744" cy="259045"/>
    <xdr:sp macro="" textlink="">
      <xdr:nvSpPr>
        <xdr:cNvPr id="627" name="テキスト ボックス 626"/>
        <xdr:cNvSpPr txBox="1"/>
      </xdr:nvSpPr>
      <xdr:spPr>
        <a:xfrm>
          <a:off x="143574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10846</xdr:rowOff>
    </xdr:from>
    <xdr:to>
      <xdr:col>19</xdr:col>
      <xdr:colOff>644525</xdr:colOff>
      <xdr:row>78</xdr:row>
      <xdr:rowOff>10007</xdr:rowOff>
    </xdr:to>
    <xdr:cxnSp macro="">
      <xdr:nvCxnSpPr>
        <xdr:cNvPr id="628" name="直線コネクタ 627"/>
        <xdr:cNvCxnSpPr/>
      </xdr:nvCxnSpPr>
      <xdr:spPr>
        <a:xfrm flipV="1">
          <a:off x="12814300" y="13212496"/>
          <a:ext cx="889000" cy="1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86843</xdr:rowOff>
    </xdr:from>
    <xdr:to>
      <xdr:col>20</xdr:col>
      <xdr:colOff>9525</xdr:colOff>
      <xdr:row>78</xdr:row>
      <xdr:rowOff>16993</xdr:rowOff>
    </xdr:to>
    <xdr:sp macro="" textlink="">
      <xdr:nvSpPr>
        <xdr:cNvPr id="629" name="フローチャート : 判断 628"/>
        <xdr:cNvSpPr/>
      </xdr:nvSpPr>
      <xdr:spPr>
        <a:xfrm>
          <a:off x="13652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8120</xdr:rowOff>
    </xdr:from>
    <xdr:ext cx="469744" cy="259045"/>
    <xdr:sp macro="" textlink="">
      <xdr:nvSpPr>
        <xdr:cNvPr id="630" name="テキスト ボックス 629"/>
        <xdr:cNvSpPr txBox="1"/>
      </xdr:nvSpPr>
      <xdr:spPr>
        <a:xfrm>
          <a:off x="13468427"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165709</xdr:rowOff>
    </xdr:from>
    <xdr:to>
      <xdr:col>18</xdr:col>
      <xdr:colOff>492125</xdr:colOff>
      <xdr:row>71</xdr:row>
      <xdr:rowOff>95859</xdr:rowOff>
    </xdr:to>
    <xdr:sp macro="" textlink="">
      <xdr:nvSpPr>
        <xdr:cNvPr id="631" name="フローチャート : 判断 630"/>
        <xdr:cNvSpPr/>
      </xdr:nvSpPr>
      <xdr:spPr>
        <a:xfrm>
          <a:off x="12763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112386</xdr:rowOff>
    </xdr:from>
    <xdr:ext cx="534377" cy="259045"/>
    <xdr:sp macro="" textlink="">
      <xdr:nvSpPr>
        <xdr:cNvPr id="632" name="テキスト ボックス 631"/>
        <xdr:cNvSpPr txBox="1"/>
      </xdr:nvSpPr>
      <xdr:spPr>
        <a:xfrm>
          <a:off x="12547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96901</xdr:rowOff>
    </xdr:from>
    <xdr:to>
      <xdr:col>23</xdr:col>
      <xdr:colOff>568325</xdr:colOff>
      <xdr:row>78</xdr:row>
      <xdr:rowOff>27051</xdr:rowOff>
    </xdr:to>
    <xdr:sp macro="" textlink="">
      <xdr:nvSpPr>
        <xdr:cNvPr id="638" name="円/楕円 637"/>
        <xdr:cNvSpPr/>
      </xdr:nvSpPr>
      <xdr:spPr>
        <a:xfrm>
          <a:off x="162687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11828</xdr:rowOff>
    </xdr:from>
    <xdr:ext cx="469744" cy="259045"/>
    <xdr:sp macro="" textlink="">
      <xdr:nvSpPr>
        <xdr:cNvPr id="639" name="災害復旧費該当値テキスト"/>
        <xdr:cNvSpPr txBox="1"/>
      </xdr:nvSpPr>
      <xdr:spPr>
        <a:xfrm>
          <a:off x="16370300" y="13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14681</xdr:rowOff>
    </xdr:from>
    <xdr:to>
      <xdr:col>22</xdr:col>
      <xdr:colOff>415925</xdr:colOff>
      <xdr:row>76</xdr:row>
      <xdr:rowOff>116281</xdr:rowOff>
    </xdr:to>
    <xdr:sp macro="" textlink="">
      <xdr:nvSpPr>
        <xdr:cNvPr id="640" name="円/楕円 639"/>
        <xdr:cNvSpPr/>
      </xdr:nvSpPr>
      <xdr:spPr>
        <a:xfrm>
          <a:off x="15430500" y="130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74</xdr:row>
      <xdr:rowOff>132808</xdr:rowOff>
    </xdr:from>
    <xdr:ext cx="469744" cy="259045"/>
    <xdr:sp macro="" textlink="">
      <xdr:nvSpPr>
        <xdr:cNvPr id="641" name="テキスト ボックス 640"/>
        <xdr:cNvSpPr txBox="1"/>
      </xdr:nvSpPr>
      <xdr:spPr>
        <a:xfrm>
          <a:off x="15233727" y="1282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75488</xdr:rowOff>
    </xdr:from>
    <xdr:to>
      <xdr:col>21</xdr:col>
      <xdr:colOff>212725</xdr:colOff>
      <xdr:row>74</xdr:row>
      <xdr:rowOff>5638</xdr:rowOff>
    </xdr:to>
    <xdr:sp macro="" textlink="">
      <xdr:nvSpPr>
        <xdr:cNvPr id="642" name="円/楕円 641"/>
        <xdr:cNvSpPr/>
      </xdr:nvSpPr>
      <xdr:spPr>
        <a:xfrm>
          <a:off x="14541500" y="12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22165</xdr:rowOff>
    </xdr:from>
    <xdr:ext cx="534377" cy="259045"/>
    <xdr:sp macro="" textlink="">
      <xdr:nvSpPr>
        <xdr:cNvPr id="643" name="テキスト ボックス 642"/>
        <xdr:cNvSpPr txBox="1"/>
      </xdr:nvSpPr>
      <xdr:spPr>
        <a:xfrm>
          <a:off x="14325111" y="12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131496</xdr:rowOff>
    </xdr:from>
    <xdr:to>
      <xdr:col>20</xdr:col>
      <xdr:colOff>9525</xdr:colOff>
      <xdr:row>77</xdr:row>
      <xdr:rowOff>61646</xdr:rowOff>
    </xdr:to>
    <xdr:sp macro="" textlink="">
      <xdr:nvSpPr>
        <xdr:cNvPr id="644" name="円/楕円 643"/>
        <xdr:cNvSpPr/>
      </xdr:nvSpPr>
      <xdr:spPr>
        <a:xfrm>
          <a:off x="13652500" y="131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78173</xdr:rowOff>
    </xdr:from>
    <xdr:ext cx="469744" cy="259045"/>
    <xdr:sp macro="" textlink="">
      <xdr:nvSpPr>
        <xdr:cNvPr id="645" name="テキスト ボックス 644"/>
        <xdr:cNvSpPr txBox="1"/>
      </xdr:nvSpPr>
      <xdr:spPr>
        <a:xfrm>
          <a:off x="13468427" y="129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130657</xdr:rowOff>
    </xdr:from>
    <xdr:to>
      <xdr:col>18</xdr:col>
      <xdr:colOff>492125</xdr:colOff>
      <xdr:row>78</xdr:row>
      <xdr:rowOff>60807</xdr:rowOff>
    </xdr:to>
    <xdr:sp macro="" textlink="">
      <xdr:nvSpPr>
        <xdr:cNvPr id="646" name="円/楕円 645"/>
        <xdr:cNvSpPr/>
      </xdr:nvSpPr>
      <xdr:spPr>
        <a:xfrm>
          <a:off x="12763500" y="1333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51934</xdr:rowOff>
    </xdr:from>
    <xdr:ext cx="469744" cy="259045"/>
    <xdr:sp macro="" textlink="">
      <xdr:nvSpPr>
        <xdr:cNvPr id="647" name="テキスト ボックス 646"/>
        <xdr:cNvSpPr txBox="1"/>
      </xdr:nvSpPr>
      <xdr:spPr>
        <a:xfrm>
          <a:off x="12579427" y="1342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657" name="直線コネクタ 65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658" name="テキスト ボックス 65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59" name="直線コネクタ 6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0" name="テキスト ボックス 65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61" name="直線コネクタ 66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111777</xdr:rowOff>
    </xdr:from>
    <xdr:ext cx="595419" cy="259045"/>
    <xdr:sp macro="" textlink="">
      <xdr:nvSpPr>
        <xdr:cNvPr id="662" name="テキスト ボックス 661"/>
        <xdr:cNvSpPr txBox="1"/>
      </xdr:nvSpPr>
      <xdr:spPr>
        <a:xfrm>
          <a:off x="11850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65" name="直線コネクタ 66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54627</xdr:rowOff>
    </xdr:from>
    <xdr:ext cx="595419" cy="259045"/>
    <xdr:sp macro="" textlink="">
      <xdr:nvSpPr>
        <xdr:cNvPr id="666" name="テキスト ボックス 665"/>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7" name="直線コネクタ 66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8" name="テキスト ボックス 66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69" name="直線コネクタ 66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0" name="テキスト ボックス 66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125585</xdr:rowOff>
    </xdr:from>
    <xdr:to>
      <xdr:col>23</xdr:col>
      <xdr:colOff>516889</xdr:colOff>
      <xdr:row>96</xdr:row>
      <xdr:rowOff>158674</xdr:rowOff>
    </xdr:to>
    <xdr:cxnSp macro="">
      <xdr:nvCxnSpPr>
        <xdr:cNvPr id="674" name="直線コネクタ 673"/>
        <xdr:cNvCxnSpPr/>
      </xdr:nvCxnSpPr>
      <xdr:spPr>
        <a:xfrm flipV="1">
          <a:off x="16317595" y="16241885"/>
          <a:ext cx="1269" cy="37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162501</xdr:rowOff>
    </xdr:from>
    <xdr:ext cx="534377" cy="259045"/>
    <xdr:sp macro="" textlink="">
      <xdr:nvSpPr>
        <xdr:cNvPr id="675" name="公債費最小値テキスト"/>
        <xdr:cNvSpPr txBox="1"/>
      </xdr:nvSpPr>
      <xdr:spPr>
        <a:xfrm>
          <a:off x="16370300" y="166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a:t>
          </a:r>
          <a:endParaRPr kumimoji="1" lang="ja-JP" altLang="en-US" sz="1000" b="1">
            <a:latin typeface="ＭＳ Ｐゴシック"/>
          </a:endParaRPr>
        </a:p>
      </xdr:txBody>
    </xdr:sp>
    <xdr:clientData/>
  </xdr:oneCellAnchor>
  <xdr:twoCellAnchor>
    <xdr:from>
      <xdr:col>23</xdr:col>
      <xdr:colOff>428625</xdr:colOff>
      <xdr:row>96</xdr:row>
      <xdr:rowOff>158674</xdr:rowOff>
    </xdr:from>
    <xdr:to>
      <xdr:col>23</xdr:col>
      <xdr:colOff>606425</xdr:colOff>
      <xdr:row>96</xdr:row>
      <xdr:rowOff>158674</xdr:rowOff>
    </xdr:to>
    <xdr:cxnSp macro="">
      <xdr:nvCxnSpPr>
        <xdr:cNvPr id="676" name="直線コネクタ 675"/>
        <xdr:cNvCxnSpPr/>
      </xdr:nvCxnSpPr>
      <xdr:spPr>
        <a:xfrm>
          <a:off x="16230600" y="1661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72262</xdr:rowOff>
    </xdr:from>
    <xdr:ext cx="599010" cy="259045"/>
    <xdr:sp macro="" textlink="">
      <xdr:nvSpPr>
        <xdr:cNvPr id="677" name="公債費最大値テキスト"/>
        <xdr:cNvSpPr txBox="1"/>
      </xdr:nvSpPr>
      <xdr:spPr>
        <a:xfrm>
          <a:off x="16370300" y="1601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110,494</a:t>
          </a:r>
          <a:endParaRPr kumimoji="1" lang="ja-JP" altLang="en-US" sz="1000" b="1">
            <a:latin typeface="ＭＳ Ｐゴシック"/>
          </a:endParaRPr>
        </a:p>
      </xdr:txBody>
    </xdr:sp>
    <xdr:clientData/>
  </xdr:oneCellAnchor>
  <xdr:twoCellAnchor>
    <xdr:from>
      <xdr:col>23</xdr:col>
      <xdr:colOff>428625</xdr:colOff>
      <xdr:row>94</xdr:row>
      <xdr:rowOff>125585</xdr:rowOff>
    </xdr:from>
    <xdr:to>
      <xdr:col>23</xdr:col>
      <xdr:colOff>606425</xdr:colOff>
      <xdr:row>94</xdr:row>
      <xdr:rowOff>125585</xdr:rowOff>
    </xdr:to>
    <xdr:cxnSp macro="">
      <xdr:nvCxnSpPr>
        <xdr:cNvPr id="678" name="直線コネクタ 677"/>
        <xdr:cNvCxnSpPr/>
      </xdr:nvCxnSpPr>
      <xdr:spPr>
        <a:xfrm>
          <a:off x="16230600" y="1624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21543</xdr:rowOff>
    </xdr:from>
    <xdr:to>
      <xdr:col>23</xdr:col>
      <xdr:colOff>517525</xdr:colOff>
      <xdr:row>94</xdr:row>
      <xdr:rowOff>125585</xdr:rowOff>
    </xdr:to>
    <xdr:cxnSp macro="">
      <xdr:nvCxnSpPr>
        <xdr:cNvPr id="679" name="直線コネクタ 678"/>
        <xdr:cNvCxnSpPr/>
      </xdr:nvCxnSpPr>
      <xdr:spPr>
        <a:xfrm>
          <a:off x="15481300" y="15794943"/>
          <a:ext cx="838200" cy="4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26094</xdr:rowOff>
    </xdr:from>
    <xdr:ext cx="599010" cy="259045"/>
    <xdr:sp macro="" textlink="">
      <xdr:nvSpPr>
        <xdr:cNvPr id="680" name="公債費平均値テキスト"/>
        <xdr:cNvSpPr txBox="1"/>
      </xdr:nvSpPr>
      <xdr:spPr>
        <a:xfrm>
          <a:off x="16370300" y="163138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105,443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47667</xdr:rowOff>
    </xdr:from>
    <xdr:to>
      <xdr:col>23</xdr:col>
      <xdr:colOff>568325</xdr:colOff>
      <xdr:row>95</xdr:row>
      <xdr:rowOff>149267</xdr:rowOff>
    </xdr:to>
    <xdr:sp macro="" textlink="">
      <xdr:nvSpPr>
        <xdr:cNvPr id="681" name="フローチャート : 判断 680"/>
        <xdr:cNvSpPr/>
      </xdr:nvSpPr>
      <xdr:spPr>
        <a:xfrm>
          <a:off x="16268700" y="163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130384</xdr:rowOff>
    </xdr:from>
    <xdr:to>
      <xdr:col>22</xdr:col>
      <xdr:colOff>365125</xdr:colOff>
      <xdr:row>92</xdr:row>
      <xdr:rowOff>21543</xdr:rowOff>
    </xdr:to>
    <xdr:cxnSp macro="">
      <xdr:nvCxnSpPr>
        <xdr:cNvPr id="682" name="直線コネクタ 681"/>
        <xdr:cNvCxnSpPr/>
      </xdr:nvCxnSpPr>
      <xdr:spPr>
        <a:xfrm>
          <a:off x="14592300" y="15560884"/>
          <a:ext cx="889000" cy="2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44780</xdr:rowOff>
    </xdr:from>
    <xdr:to>
      <xdr:col>22</xdr:col>
      <xdr:colOff>415925</xdr:colOff>
      <xdr:row>95</xdr:row>
      <xdr:rowOff>146380</xdr:rowOff>
    </xdr:to>
    <xdr:sp macro="" textlink="">
      <xdr:nvSpPr>
        <xdr:cNvPr id="683" name="フローチャート : 判断 682"/>
        <xdr:cNvSpPr/>
      </xdr:nvSpPr>
      <xdr:spPr>
        <a:xfrm>
          <a:off x="15430500" y="163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95</xdr:row>
      <xdr:rowOff>137507</xdr:rowOff>
    </xdr:from>
    <xdr:ext cx="599010" cy="259045"/>
    <xdr:sp macro="" textlink="">
      <xdr:nvSpPr>
        <xdr:cNvPr id="684" name="テキスト ボックス 683"/>
        <xdr:cNvSpPr txBox="1"/>
      </xdr:nvSpPr>
      <xdr:spPr>
        <a:xfrm>
          <a:off x="15169094" y="164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130384</xdr:rowOff>
    </xdr:from>
    <xdr:to>
      <xdr:col>21</xdr:col>
      <xdr:colOff>161925</xdr:colOff>
      <xdr:row>90</xdr:row>
      <xdr:rowOff>146472</xdr:rowOff>
    </xdr:to>
    <xdr:cxnSp macro="">
      <xdr:nvCxnSpPr>
        <xdr:cNvPr id="685" name="直線コネクタ 684"/>
        <xdr:cNvCxnSpPr/>
      </xdr:nvCxnSpPr>
      <xdr:spPr>
        <a:xfrm flipV="1">
          <a:off x="13703300" y="1556088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102873</xdr:rowOff>
    </xdr:from>
    <xdr:to>
      <xdr:col>21</xdr:col>
      <xdr:colOff>212725</xdr:colOff>
      <xdr:row>98</xdr:row>
      <xdr:rowOff>33023</xdr:rowOff>
    </xdr:to>
    <xdr:sp macro="" textlink="">
      <xdr:nvSpPr>
        <xdr:cNvPr id="686" name="フローチャート : 判断 685"/>
        <xdr:cNvSpPr/>
      </xdr:nvSpPr>
      <xdr:spPr>
        <a:xfrm>
          <a:off x="14541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24150</xdr:rowOff>
    </xdr:from>
    <xdr:ext cx="534377" cy="259045"/>
    <xdr:sp macro="" textlink="">
      <xdr:nvSpPr>
        <xdr:cNvPr id="687" name="テキスト ボックス 686"/>
        <xdr:cNvSpPr txBox="1"/>
      </xdr:nvSpPr>
      <xdr:spPr>
        <a:xfrm>
          <a:off x="14325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146472</xdr:rowOff>
    </xdr:from>
    <xdr:to>
      <xdr:col>19</xdr:col>
      <xdr:colOff>644525</xdr:colOff>
      <xdr:row>90</xdr:row>
      <xdr:rowOff>152730</xdr:rowOff>
    </xdr:to>
    <xdr:cxnSp macro="">
      <xdr:nvCxnSpPr>
        <xdr:cNvPr id="688" name="直線コネクタ 687"/>
        <xdr:cNvCxnSpPr/>
      </xdr:nvCxnSpPr>
      <xdr:spPr>
        <a:xfrm flipV="1">
          <a:off x="12814300" y="15576972"/>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74298</xdr:rowOff>
    </xdr:from>
    <xdr:to>
      <xdr:col>20</xdr:col>
      <xdr:colOff>9525</xdr:colOff>
      <xdr:row>99</xdr:row>
      <xdr:rowOff>4448</xdr:rowOff>
    </xdr:to>
    <xdr:sp macro="" textlink="">
      <xdr:nvSpPr>
        <xdr:cNvPr id="689" name="フローチャート : 判断 688"/>
        <xdr:cNvSpPr/>
      </xdr:nvSpPr>
      <xdr:spPr>
        <a:xfrm>
          <a:off x="13652500" y="168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167025</xdr:rowOff>
    </xdr:from>
    <xdr:ext cx="534377" cy="259045"/>
    <xdr:sp macro="" textlink="">
      <xdr:nvSpPr>
        <xdr:cNvPr id="690" name="テキスト ボックス 689"/>
        <xdr:cNvSpPr txBox="1"/>
      </xdr:nvSpPr>
      <xdr:spPr>
        <a:xfrm>
          <a:off x="13436111" y="16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71298</xdr:rowOff>
    </xdr:from>
    <xdr:to>
      <xdr:col>18</xdr:col>
      <xdr:colOff>492125</xdr:colOff>
      <xdr:row>99</xdr:row>
      <xdr:rowOff>1448</xdr:rowOff>
    </xdr:to>
    <xdr:sp macro="" textlink="">
      <xdr:nvSpPr>
        <xdr:cNvPr id="691" name="フローチャート : 判断 690"/>
        <xdr:cNvSpPr/>
      </xdr:nvSpPr>
      <xdr:spPr>
        <a:xfrm>
          <a:off x="12763500" y="1687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164025</xdr:rowOff>
    </xdr:from>
    <xdr:ext cx="534377" cy="259045"/>
    <xdr:sp macro="" textlink="">
      <xdr:nvSpPr>
        <xdr:cNvPr id="692" name="テキスト ボックス 691"/>
        <xdr:cNvSpPr txBox="1"/>
      </xdr:nvSpPr>
      <xdr:spPr>
        <a:xfrm>
          <a:off x="12547111" y="169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74785</xdr:rowOff>
    </xdr:from>
    <xdr:to>
      <xdr:col>23</xdr:col>
      <xdr:colOff>568325</xdr:colOff>
      <xdr:row>95</xdr:row>
      <xdr:rowOff>4935</xdr:rowOff>
    </xdr:to>
    <xdr:sp macro="" textlink="">
      <xdr:nvSpPr>
        <xdr:cNvPr id="698" name="円/楕円 697"/>
        <xdr:cNvSpPr/>
      </xdr:nvSpPr>
      <xdr:spPr>
        <a:xfrm>
          <a:off x="16268700" y="161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27812</xdr:rowOff>
    </xdr:from>
    <xdr:ext cx="599010" cy="259045"/>
    <xdr:sp macro="" textlink="">
      <xdr:nvSpPr>
        <xdr:cNvPr id="699" name="公債費該当値テキスト"/>
        <xdr:cNvSpPr txBox="1"/>
      </xdr:nvSpPr>
      <xdr:spPr>
        <a:xfrm>
          <a:off x="16370300" y="161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142193</xdr:rowOff>
    </xdr:from>
    <xdr:to>
      <xdr:col>22</xdr:col>
      <xdr:colOff>415925</xdr:colOff>
      <xdr:row>92</xdr:row>
      <xdr:rowOff>72343</xdr:rowOff>
    </xdr:to>
    <xdr:sp macro="" textlink="">
      <xdr:nvSpPr>
        <xdr:cNvPr id="700" name="円/楕円 699"/>
        <xdr:cNvSpPr/>
      </xdr:nvSpPr>
      <xdr:spPr>
        <a:xfrm>
          <a:off x="15430500" y="15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90</xdr:row>
      <xdr:rowOff>88870</xdr:rowOff>
    </xdr:from>
    <xdr:ext cx="599010" cy="259045"/>
    <xdr:sp macro="" textlink="">
      <xdr:nvSpPr>
        <xdr:cNvPr id="701" name="テキスト ボックス 700"/>
        <xdr:cNvSpPr txBox="1"/>
      </xdr:nvSpPr>
      <xdr:spPr>
        <a:xfrm>
          <a:off x="15169094" y="155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79584</xdr:rowOff>
    </xdr:from>
    <xdr:to>
      <xdr:col>21</xdr:col>
      <xdr:colOff>212725</xdr:colOff>
      <xdr:row>91</xdr:row>
      <xdr:rowOff>9734</xdr:rowOff>
    </xdr:to>
    <xdr:sp macro="" textlink="">
      <xdr:nvSpPr>
        <xdr:cNvPr id="702" name="円/楕円 701"/>
        <xdr:cNvSpPr/>
      </xdr:nvSpPr>
      <xdr:spPr>
        <a:xfrm>
          <a:off x="14541500" y="15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26261</xdr:rowOff>
    </xdr:from>
    <xdr:ext cx="599010" cy="259045"/>
    <xdr:sp macro="" textlink="">
      <xdr:nvSpPr>
        <xdr:cNvPr id="703" name="テキスト ボックス 702"/>
        <xdr:cNvSpPr txBox="1"/>
      </xdr:nvSpPr>
      <xdr:spPr>
        <a:xfrm>
          <a:off x="14292794" y="152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95672</xdr:rowOff>
    </xdr:from>
    <xdr:to>
      <xdr:col>20</xdr:col>
      <xdr:colOff>9525</xdr:colOff>
      <xdr:row>91</xdr:row>
      <xdr:rowOff>25822</xdr:rowOff>
    </xdr:to>
    <xdr:sp macro="" textlink="">
      <xdr:nvSpPr>
        <xdr:cNvPr id="704" name="円/楕円 703"/>
        <xdr:cNvSpPr/>
      </xdr:nvSpPr>
      <xdr:spPr>
        <a:xfrm>
          <a:off x="13652500" y="155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42349</xdr:rowOff>
    </xdr:from>
    <xdr:ext cx="599010" cy="259045"/>
    <xdr:sp macro="" textlink="">
      <xdr:nvSpPr>
        <xdr:cNvPr id="705" name="テキスト ボックス 704"/>
        <xdr:cNvSpPr txBox="1"/>
      </xdr:nvSpPr>
      <xdr:spPr>
        <a:xfrm>
          <a:off x="13403794" y="153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101930</xdr:rowOff>
    </xdr:from>
    <xdr:to>
      <xdr:col>18</xdr:col>
      <xdr:colOff>492125</xdr:colOff>
      <xdr:row>91</xdr:row>
      <xdr:rowOff>32080</xdr:rowOff>
    </xdr:to>
    <xdr:sp macro="" textlink="">
      <xdr:nvSpPr>
        <xdr:cNvPr id="706" name="円/楕円 705"/>
        <xdr:cNvSpPr/>
      </xdr:nvSpPr>
      <xdr:spPr>
        <a:xfrm>
          <a:off x="12763500" y="155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48607</xdr:rowOff>
    </xdr:from>
    <xdr:ext cx="599010" cy="259045"/>
    <xdr:sp macro="" textlink="">
      <xdr:nvSpPr>
        <xdr:cNvPr id="707" name="テキスト ボックス 706"/>
        <xdr:cNvSpPr txBox="1"/>
      </xdr:nvSpPr>
      <xdr:spPr>
        <a:xfrm>
          <a:off x="12514794" y="1530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9" name="正方形/長方形 70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0" name="正方形/長方形 70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1" name="正方形/長方形 71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2" name="正方形/長方形 71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19" name="テキスト ボックス 71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21" name="テキスト ボックス 72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23" name="テキスト ボックス 72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25" name="テキスト ボックス 72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107696</xdr:rowOff>
    </xdr:from>
    <xdr:to>
      <xdr:col>32</xdr:col>
      <xdr:colOff>186689</xdr:colOff>
      <xdr:row>38</xdr:row>
      <xdr:rowOff>116840</xdr:rowOff>
    </xdr:to>
    <xdr:cxnSp macro="">
      <xdr:nvCxnSpPr>
        <xdr:cNvPr id="727" name="直線コネクタ 726"/>
        <xdr:cNvCxnSpPr/>
      </xdr:nvCxnSpPr>
      <xdr:spPr>
        <a:xfrm flipV="1">
          <a:off x="22159595" y="6622796"/>
          <a:ext cx="1269" cy="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92473</xdr:rowOff>
    </xdr:from>
    <xdr:ext cx="249299" cy="259045"/>
    <xdr:sp macro="" textlink="">
      <xdr:nvSpPr>
        <xdr:cNvPr id="728" name="諸支出金最小値テキスト"/>
        <xdr:cNvSpPr txBox="1"/>
      </xdr:nvSpPr>
      <xdr:spPr>
        <a:xfrm>
          <a:off x="22212300" y="6779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9" name="直線コネクタ 72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54373</xdr:rowOff>
    </xdr:from>
    <xdr:ext cx="249299" cy="259045"/>
    <xdr:sp macro="" textlink="">
      <xdr:nvSpPr>
        <xdr:cNvPr id="730" name="諸支出金最大値テキスト"/>
        <xdr:cNvSpPr txBox="1"/>
      </xdr:nvSpPr>
      <xdr:spPr>
        <a:xfrm>
          <a:off x="22212300" y="6398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32</xdr:col>
      <xdr:colOff>98425</xdr:colOff>
      <xdr:row>38</xdr:row>
      <xdr:rowOff>107696</xdr:rowOff>
    </xdr:from>
    <xdr:to>
      <xdr:col>32</xdr:col>
      <xdr:colOff>276225</xdr:colOff>
      <xdr:row>38</xdr:row>
      <xdr:rowOff>107696</xdr:rowOff>
    </xdr:to>
    <xdr:cxnSp macro="">
      <xdr:nvCxnSpPr>
        <xdr:cNvPr id="731" name="直線コネクタ 730"/>
        <xdr:cNvCxnSpPr/>
      </xdr:nvCxnSpPr>
      <xdr:spPr>
        <a:xfrm>
          <a:off x="22072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107696</xdr:rowOff>
    </xdr:from>
    <xdr:to>
      <xdr:col>32</xdr:col>
      <xdr:colOff>187325</xdr:colOff>
      <xdr:row>38</xdr:row>
      <xdr:rowOff>116840</xdr:rowOff>
    </xdr:to>
    <xdr:cxnSp macro="">
      <xdr:nvCxnSpPr>
        <xdr:cNvPr id="732" name="直線コネクタ 731"/>
        <xdr:cNvCxnSpPr/>
      </xdr:nvCxnSpPr>
      <xdr:spPr>
        <a:xfrm flipV="1">
          <a:off x="21323300" y="6622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136923</xdr:rowOff>
    </xdr:from>
    <xdr:ext cx="249299" cy="259045"/>
    <xdr:sp macro="" textlink="">
      <xdr:nvSpPr>
        <xdr:cNvPr id="733" name="諸支出金平均値テキスト"/>
        <xdr:cNvSpPr txBox="1"/>
      </xdr:nvSpPr>
      <xdr:spPr>
        <a:xfrm>
          <a:off x="22212300" y="66520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61468</xdr:rowOff>
    </xdr:from>
    <xdr:to>
      <xdr:col>32</xdr:col>
      <xdr:colOff>238125</xdr:colOff>
      <xdr:row>38</xdr:row>
      <xdr:rowOff>163068</xdr:rowOff>
    </xdr:to>
    <xdr:sp macro="" textlink="">
      <xdr:nvSpPr>
        <xdr:cNvPr id="734" name="フローチャート : 判断 733"/>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112268</xdr:rowOff>
    </xdr:from>
    <xdr:to>
      <xdr:col>31</xdr:col>
      <xdr:colOff>34925</xdr:colOff>
      <xdr:row>38</xdr:row>
      <xdr:rowOff>116840</xdr:rowOff>
    </xdr:to>
    <xdr:cxnSp macro="">
      <xdr:nvCxnSpPr>
        <xdr:cNvPr id="735" name="直線コネクタ 734"/>
        <xdr:cNvCxnSpPr/>
      </xdr:nvCxnSpPr>
      <xdr:spPr>
        <a:xfrm>
          <a:off x="20434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88900</xdr:rowOff>
    </xdr:from>
    <xdr:to>
      <xdr:col>31</xdr:col>
      <xdr:colOff>85725</xdr:colOff>
      <xdr:row>31</xdr:row>
      <xdr:rowOff>19050</xdr:rowOff>
    </xdr:to>
    <xdr:sp macro="" textlink="">
      <xdr:nvSpPr>
        <xdr:cNvPr id="736" name="フローチャート : 判断 735"/>
        <xdr:cNvSpPr/>
      </xdr:nvSpPr>
      <xdr:spPr>
        <a:xfrm>
          <a:off x="21272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29</xdr:row>
      <xdr:rowOff>35577</xdr:rowOff>
    </xdr:from>
    <xdr:ext cx="378565" cy="259045"/>
    <xdr:sp macro="" textlink="">
      <xdr:nvSpPr>
        <xdr:cNvPr id="737" name="テキスト ボックス 736"/>
        <xdr:cNvSpPr txBox="1"/>
      </xdr:nvSpPr>
      <xdr:spPr>
        <a:xfrm>
          <a:off x="211213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112268</xdr:rowOff>
    </xdr:from>
    <xdr:to>
      <xdr:col>29</xdr:col>
      <xdr:colOff>517525</xdr:colOff>
      <xdr:row>38</xdr:row>
      <xdr:rowOff>116840</xdr:rowOff>
    </xdr:to>
    <xdr:cxnSp macro="">
      <xdr:nvCxnSpPr>
        <xdr:cNvPr id="738" name="直線コネクタ 737"/>
        <xdr:cNvCxnSpPr/>
      </xdr:nvCxnSpPr>
      <xdr:spPr>
        <a:xfrm flipV="1">
          <a:off x="19545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146050</xdr:rowOff>
    </xdr:from>
    <xdr:to>
      <xdr:col>29</xdr:col>
      <xdr:colOff>568325</xdr:colOff>
      <xdr:row>34</xdr:row>
      <xdr:rowOff>76200</xdr:rowOff>
    </xdr:to>
    <xdr:sp macro="" textlink="">
      <xdr:nvSpPr>
        <xdr:cNvPr id="739" name="フローチャート : 判断 738"/>
        <xdr:cNvSpPr/>
      </xdr:nvSpPr>
      <xdr:spPr>
        <a:xfrm>
          <a:off x="20383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92727</xdr:rowOff>
    </xdr:from>
    <xdr:ext cx="378565" cy="259045"/>
    <xdr:sp macro="" textlink="">
      <xdr:nvSpPr>
        <xdr:cNvPr id="740" name="テキスト ボックス 739"/>
        <xdr:cNvSpPr txBox="1"/>
      </xdr:nvSpPr>
      <xdr:spPr>
        <a:xfrm>
          <a:off x="20245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107696</xdr:rowOff>
    </xdr:from>
    <xdr:to>
      <xdr:col>28</xdr:col>
      <xdr:colOff>314325</xdr:colOff>
      <xdr:row>38</xdr:row>
      <xdr:rowOff>116840</xdr:rowOff>
    </xdr:to>
    <xdr:cxnSp macro="">
      <xdr:nvCxnSpPr>
        <xdr:cNvPr id="741" name="直線コネクタ 740"/>
        <xdr:cNvCxnSpPr/>
      </xdr:nvCxnSpPr>
      <xdr:spPr>
        <a:xfrm>
          <a:off x="18656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63754</xdr:rowOff>
    </xdr:from>
    <xdr:to>
      <xdr:col>28</xdr:col>
      <xdr:colOff>365125</xdr:colOff>
      <xdr:row>35</xdr:row>
      <xdr:rowOff>165354</xdr:rowOff>
    </xdr:to>
    <xdr:sp macro="" textlink="">
      <xdr:nvSpPr>
        <xdr:cNvPr id="742" name="フローチャート : 判断 741"/>
        <xdr:cNvSpPr/>
      </xdr:nvSpPr>
      <xdr:spPr>
        <a:xfrm>
          <a:off x="19494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10431</xdr:rowOff>
    </xdr:from>
    <xdr:ext cx="378565" cy="259045"/>
    <xdr:sp macro="" textlink="">
      <xdr:nvSpPr>
        <xdr:cNvPr id="743" name="テキスト ボックス 742"/>
        <xdr:cNvSpPr txBox="1"/>
      </xdr:nvSpPr>
      <xdr:spPr>
        <a:xfrm>
          <a:off x="19356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141478</xdr:rowOff>
    </xdr:from>
    <xdr:to>
      <xdr:col>27</xdr:col>
      <xdr:colOff>161925</xdr:colOff>
      <xdr:row>36</xdr:row>
      <xdr:rowOff>71628</xdr:rowOff>
    </xdr:to>
    <xdr:sp macro="" textlink="">
      <xdr:nvSpPr>
        <xdr:cNvPr id="744" name="フローチャート : 判断 743"/>
        <xdr:cNvSpPr/>
      </xdr:nvSpPr>
      <xdr:spPr>
        <a:xfrm>
          <a:off x="18605500" y="614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88155</xdr:rowOff>
    </xdr:from>
    <xdr:ext cx="378565" cy="259045"/>
    <xdr:sp macro="" textlink="">
      <xdr:nvSpPr>
        <xdr:cNvPr id="745" name="テキスト ボックス 744"/>
        <xdr:cNvSpPr txBox="1"/>
      </xdr:nvSpPr>
      <xdr:spPr>
        <a:xfrm>
          <a:off x="18467017" y="591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56896</xdr:rowOff>
    </xdr:from>
    <xdr:to>
      <xdr:col>32</xdr:col>
      <xdr:colOff>238125</xdr:colOff>
      <xdr:row>38</xdr:row>
      <xdr:rowOff>158496</xdr:rowOff>
    </xdr:to>
    <xdr:sp macro="" textlink="">
      <xdr:nvSpPr>
        <xdr:cNvPr id="751" name="円/楕円 750"/>
        <xdr:cNvSpPr/>
      </xdr:nvSpPr>
      <xdr:spPr>
        <a:xfrm>
          <a:off x="22110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9923</xdr:rowOff>
    </xdr:from>
    <xdr:ext cx="249299" cy="259045"/>
    <xdr:sp macro="" textlink="">
      <xdr:nvSpPr>
        <xdr:cNvPr id="752" name="諸支出金該当値テキスト"/>
        <xdr:cNvSpPr txBox="1"/>
      </xdr:nvSpPr>
      <xdr:spPr>
        <a:xfrm>
          <a:off x="22212300" y="6525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66040</xdr:rowOff>
    </xdr:from>
    <xdr:to>
      <xdr:col>31</xdr:col>
      <xdr:colOff>85725</xdr:colOff>
      <xdr:row>38</xdr:row>
      <xdr:rowOff>167640</xdr:rowOff>
    </xdr:to>
    <xdr:sp macro="" textlink="">
      <xdr:nvSpPr>
        <xdr:cNvPr id="753" name="円/楕円 752"/>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158767</xdr:rowOff>
    </xdr:from>
    <xdr:ext cx="249299" cy="259045"/>
    <xdr:sp macro="" textlink="">
      <xdr:nvSpPr>
        <xdr:cNvPr id="754" name="テキスト ボックス 753"/>
        <xdr:cNvSpPr txBox="1"/>
      </xdr:nvSpPr>
      <xdr:spPr>
        <a:xfrm>
          <a:off x="21185949"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61468</xdr:rowOff>
    </xdr:from>
    <xdr:to>
      <xdr:col>29</xdr:col>
      <xdr:colOff>568325</xdr:colOff>
      <xdr:row>38</xdr:row>
      <xdr:rowOff>163068</xdr:rowOff>
    </xdr:to>
    <xdr:sp macro="" textlink="">
      <xdr:nvSpPr>
        <xdr:cNvPr id="755" name="円/楕円 754"/>
        <xdr:cNvSpPr/>
      </xdr:nvSpPr>
      <xdr:spPr>
        <a:xfrm>
          <a:off x="20383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154195</xdr:rowOff>
    </xdr:from>
    <xdr:ext cx="249299" cy="259045"/>
    <xdr:sp macro="" textlink="">
      <xdr:nvSpPr>
        <xdr:cNvPr id="756" name="テキスト ボックス 755"/>
        <xdr:cNvSpPr txBox="1"/>
      </xdr:nvSpPr>
      <xdr:spPr>
        <a:xfrm>
          <a:off x="20309649"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66040</xdr:rowOff>
    </xdr:from>
    <xdr:to>
      <xdr:col>28</xdr:col>
      <xdr:colOff>365125</xdr:colOff>
      <xdr:row>38</xdr:row>
      <xdr:rowOff>167640</xdr:rowOff>
    </xdr:to>
    <xdr:sp macro="" textlink="">
      <xdr:nvSpPr>
        <xdr:cNvPr id="757" name="円/楕円 756"/>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158767</xdr:rowOff>
    </xdr:from>
    <xdr:ext cx="249299" cy="259045"/>
    <xdr:sp macro="" textlink="">
      <xdr:nvSpPr>
        <xdr:cNvPr id="758" name="テキスト ボックス 757"/>
        <xdr:cNvSpPr txBox="1"/>
      </xdr:nvSpPr>
      <xdr:spPr>
        <a:xfrm>
          <a:off x="19420649"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56896</xdr:rowOff>
    </xdr:from>
    <xdr:to>
      <xdr:col>27</xdr:col>
      <xdr:colOff>161925</xdr:colOff>
      <xdr:row>38</xdr:row>
      <xdr:rowOff>158496</xdr:rowOff>
    </xdr:to>
    <xdr:sp macro="" textlink="">
      <xdr:nvSpPr>
        <xdr:cNvPr id="759" name="円/楕円 758"/>
        <xdr:cNvSpPr/>
      </xdr:nvSpPr>
      <xdr:spPr>
        <a:xfrm>
          <a:off x="18605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149623</xdr:rowOff>
    </xdr:from>
    <xdr:ext cx="249299" cy="259045"/>
    <xdr:sp macro="" textlink="">
      <xdr:nvSpPr>
        <xdr:cNvPr id="760" name="テキスト ボックス 759"/>
        <xdr:cNvSpPr txBox="1"/>
      </xdr:nvSpPr>
      <xdr:spPr>
        <a:xfrm>
          <a:off x="18531649" y="6664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1" name="フローチャート :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3" name="フローチャート :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4" name="テキスト ボックス 783"/>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6" name="フローチャート :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7" name="テキスト ボックス 78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9" name="フローチャート :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0" name="テキスト ボックス 78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1" name="フローチャート :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2" name="テキスト ボックス 79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円/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0" name="円/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1" name="テキスト ボックス 800"/>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2" name="円/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3" name="テキスト ボックス 80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4" name="円/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5" name="テキスト ボックス 80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円/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7" name="テキスト ボックス 80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県土が東西に長く、離島、中山間地域を抱える本県は、行政サービスを実施する上で非効率な面があることから、住民一人あたりのコストが高くなる傾向があります。</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総務費については、平成</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年度に県債の繰上償還の財源として</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44</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億円を減債基金へ積み立てたことにより増加しています。</a:t>
          </a:r>
          <a:endParaRPr kumimoji="1" lang="en-US" altLang="ja-JP" sz="14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また、土木費や農林費については、経済対策に伴う補助公共事業の増により平成</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年度は増加しています。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一方、衛生費については、国の交付金で造成された基金を活用した事業が</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H27</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年度で終了したことに伴い減少しています。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また</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、公債費については、財政健全化のため県債の新規発行の抑制や執行節減により生じた財源を活用した繰上償還（</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H24</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　</a:t>
          </a:r>
          <a:r>
            <a:rPr kumimoji="1" lang="en-US" altLang="ja-JP" sz="1400" b="0" i="0" u="none" strike="noStrike" kern="0" cap="none" spc="0" normalizeH="0" baseline="0" noProof="0">
              <a:ln>
                <a:noFill/>
              </a:ln>
              <a:solidFill>
                <a:schemeClr val="tx1"/>
              </a:solidFill>
              <a:effectLst/>
              <a:uLnTx/>
              <a:uFillTx/>
              <a:latin typeface="ＭＳ Ｐゴシック"/>
              <a:ea typeface="+mn-ea"/>
              <a:cs typeface="+mn-cs"/>
            </a:rPr>
            <a:t>400</a:t>
          </a:r>
          <a:r>
            <a:rPr kumimoji="1" lang="ja-JP" altLang="en-US" sz="1400" b="0" i="0" u="none" strike="noStrike" kern="0" cap="none" spc="0" normalizeH="0" baseline="0" noProof="0">
              <a:ln>
                <a:noFill/>
              </a:ln>
              <a:solidFill>
                <a:schemeClr val="tx1"/>
              </a:solidFill>
              <a:effectLst/>
              <a:uLnTx/>
              <a:uFillTx/>
              <a:latin typeface="ＭＳ Ｐゴシック"/>
              <a:ea typeface="+mn-ea"/>
              <a:cs typeface="+mn-cs"/>
            </a:rPr>
            <a:t>億円程度）を進めてきた結果</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、減少傾向となっています。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今後とも、行政の効率化・スリム化や事務事業の見直しにより、コストの縮減に努めます。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財政調整基金残高は、平成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年度末に行った基金管理の見直しに伴い減債基金から財政調整基金へ平成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62</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億円を移したことにより、平成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年度末残高は</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159</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億円となっており、比率は上昇しています。平成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月に策定した財政運営指針に基づき、今後の予想し得ない状況変化に備えるため平成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34</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年度末に</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200</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億円程度を確保することとしています。</a:t>
          </a:r>
          <a:endPar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実質収支額は、平成</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年度から、執行節減により生じた財源を活用して、例年年度末に実施していた繰上償還を翌年度に実施したことにより、比率は上昇しています。</a:t>
          </a:r>
          <a:b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b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実質単年度収支は、繰上償還が前年度から</a:t>
          </a:r>
          <a:r>
            <a:rPr kumimoji="1" lang="en-US" altLang="ja-JP"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77</a:t>
          </a:r>
          <a:r>
            <a:rPr kumimoji="1" lang="ja-JP" altLang="en-US" sz="10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億円減少したため、比率は下降しています。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一般会計については、「財政健全化基本方針（</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H20</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」に基づき、行政の効率化、事務事業の見直し、財源の確保に努めてきた結果、実質収支は安定しています。平成</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年度から、執行節減により生じた財源を活用して、例年年度末に実施していた繰上償還を翌年度に実施したことにより、比率は上昇しています。</a:t>
          </a:r>
          <a:b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月に策定した「新公立病院改革プラン」に基づき、地域医療の確保と安定的な経営のため、経営改革を推進していきます。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一般会計や公営企業など全ての会計にわたり、引き続き収支改善のための取組を着実に推進し、更なる改善に努めます。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元利償還金については、県債の新規発行の抑制や繰上償還に努めたことにより減少傾向にあり、平成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億円減少したことにより、分子全体を引き下げています。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今後も、県債の新規発行の抑制や繰上償還に取り組み、実質公債費比率の改善に努めます。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一般会計等に係る地方債の現在高は、県債の新規発行の抑制や繰上償還に努めたことにより減少傾向にあることから、将来負担比率も改善傾向にあります。これらの取組により、地方債の現在高が前年度から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一方で、充当可能財源となる基準財政需要額算入見込額が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億円減少したことにより、分子全体を引き上げています。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今後も、財政規模が類似している他県の状況も踏まえつつ、県債の新規発行の抑制や繰上償還に取り組み、将来負担比率の改善に努めます。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696,382
689,603
6,708.24
505,631,628
485,721,474
7,946,665
283,770,859
977,400,589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174.4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505631628</v>
      </c>
      <c r="BO4" s="428"/>
      <c r="BP4" s="428"/>
      <c r="BQ4" s="428"/>
      <c r="BR4" s="428"/>
      <c r="BS4" s="428"/>
      <c r="BT4" s="428"/>
      <c r="BU4" s="429"/>
      <c r="BV4" s="427">
        <v>519007334</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2.8</v>
      </c>
      <c r="CU4" s="434"/>
      <c r="CV4" s="434"/>
      <c r="CW4" s="434"/>
      <c r="CX4" s="434"/>
      <c r="CY4" s="434"/>
      <c r="CZ4" s="434"/>
      <c r="DA4" s="435"/>
      <c r="DB4" s="433">
        <v>2.9</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485721474</v>
      </c>
      <c r="BO5" s="440"/>
      <c r="BP5" s="440"/>
      <c r="BQ5" s="440"/>
      <c r="BR5" s="440"/>
      <c r="BS5" s="440"/>
      <c r="BT5" s="440"/>
      <c r="BU5" s="441"/>
      <c r="BV5" s="439">
        <v>501782562</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87.3</v>
      </c>
      <c r="CU5" s="446"/>
      <c r="CV5" s="446"/>
      <c r="CW5" s="446"/>
      <c r="CX5" s="446"/>
      <c r="CY5" s="446"/>
      <c r="CZ5" s="446"/>
      <c r="DA5" s="447"/>
      <c r="DB5" s="445">
        <v>85.8</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11160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19910154</v>
      </c>
      <c r="BO6" s="440"/>
      <c r="BP6" s="440"/>
      <c r="BQ6" s="440"/>
      <c r="BR6" s="440"/>
      <c r="BS6" s="440"/>
      <c r="BT6" s="440"/>
      <c r="BU6" s="441"/>
      <c r="BV6" s="439">
        <v>17224772</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94.6</v>
      </c>
      <c r="CU6" s="462"/>
      <c r="CV6" s="462"/>
      <c r="CW6" s="462"/>
      <c r="CX6" s="462"/>
      <c r="CY6" s="462"/>
      <c r="CZ6" s="462"/>
      <c r="DA6" s="463"/>
      <c r="DB6" s="461">
        <v>94.4</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1</v>
      </c>
      <c r="AJ7" s="455"/>
      <c r="AK7" s="455"/>
      <c r="AL7" s="455"/>
      <c r="AM7" s="455"/>
      <c r="AN7" s="455"/>
      <c r="AO7" s="455"/>
      <c r="AP7" s="456"/>
      <c r="AQ7" s="454">
        <v>8924</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11963489</v>
      </c>
      <c r="BO7" s="440"/>
      <c r="BP7" s="440"/>
      <c r="BQ7" s="440"/>
      <c r="BR7" s="440"/>
      <c r="BS7" s="440"/>
      <c r="BT7" s="440"/>
      <c r="BU7" s="441"/>
      <c r="BV7" s="439">
        <v>8838604</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283770859</v>
      </c>
      <c r="CU7" s="440"/>
      <c r="CV7" s="440"/>
      <c r="CW7" s="440"/>
      <c r="CX7" s="440"/>
      <c r="CY7" s="440"/>
      <c r="CZ7" s="440"/>
      <c r="DA7" s="441"/>
      <c r="DB7" s="439">
        <v>289303463</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7285</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7946665</v>
      </c>
      <c r="BO8" s="440"/>
      <c r="BP8" s="440"/>
      <c r="BQ8" s="440"/>
      <c r="BR8" s="440"/>
      <c r="BS8" s="440"/>
      <c r="BT8" s="440"/>
      <c r="BU8" s="441"/>
      <c r="BV8" s="439">
        <v>8386168</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0.25198999999999999</v>
      </c>
      <c r="CU8" s="459"/>
      <c r="CV8" s="459"/>
      <c r="CW8" s="459"/>
      <c r="CX8" s="459"/>
      <c r="CY8" s="459"/>
      <c r="CZ8" s="459"/>
      <c r="DA8" s="460"/>
      <c r="DB8" s="458">
        <v>0.2417</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694352</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9400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-439503</v>
      </c>
      <c r="BO9" s="440"/>
      <c r="BP9" s="440"/>
      <c r="BQ9" s="440"/>
      <c r="BR9" s="440"/>
      <c r="BS9" s="440"/>
      <c r="BT9" s="440"/>
      <c r="BU9" s="441"/>
      <c r="BV9" s="439">
        <v>3346258</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23.1</v>
      </c>
      <c r="CU9" s="446"/>
      <c r="CV9" s="446"/>
      <c r="CW9" s="446"/>
      <c r="CX9" s="446"/>
      <c r="CY9" s="446"/>
      <c r="CZ9" s="446"/>
      <c r="DA9" s="447"/>
      <c r="DB9" s="445">
        <v>26.2</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717397</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8200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5058122</v>
      </c>
      <c r="BO10" s="440"/>
      <c r="BP10" s="440"/>
      <c r="BQ10" s="440"/>
      <c r="BR10" s="440"/>
      <c r="BS10" s="440"/>
      <c r="BT10" s="440"/>
      <c r="BU10" s="441"/>
      <c r="BV10" s="439">
        <v>6178869</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35</v>
      </c>
      <c r="AJ11" s="455"/>
      <c r="AK11" s="455"/>
      <c r="AL11" s="455"/>
      <c r="AM11" s="455"/>
      <c r="AN11" s="455"/>
      <c r="AO11" s="455"/>
      <c r="AP11" s="456"/>
      <c r="AQ11" s="454">
        <v>7600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v>2140606</v>
      </c>
      <c r="BO11" s="440"/>
      <c r="BP11" s="440"/>
      <c r="BQ11" s="440"/>
      <c r="BR11" s="440"/>
      <c r="BS11" s="440"/>
      <c r="BT11" s="440"/>
      <c r="BU11" s="441"/>
      <c r="BV11" s="439">
        <v>9886561</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696382</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t="s">
        <v>111</v>
      </c>
      <c r="BO12" s="440"/>
      <c r="BP12" s="440"/>
      <c r="BQ12" s="440"/>
      <c r="BR12" s="440"/>
      <c r="BS12" s="440"/>
      <c r="BT12" s="440"/>
      <c r="BU12" s="441"/>
      <c r="BV12" s="439">
        <v>1166</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689603</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6759225</v>
      </c>
      <c r="BO13" s="440"/>
      <c r="BP13" s="440"/>
      <c r="BQ13" s="440"/>
      <c r="BR13" s="440"/>
      <c r="BS13" s="440"/>
      <c r="BT13" s="440"/>
      <c r="BU13" s="441"/>
      <c r="BV13" s="439">
        <v>19410522</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7.6</v>
      </c>
      <c r="CU13" s="446"/>
      <c r="CV13" s="446"/>
      <c r="CW13" s="446"/>
      <c r="CX13" s="446"/>
      <c r="CY13" s="446"/>
      <c r="CZ13" s="446"/>
      <c r="DA13" s="447"/>
      <c r="DB13" s="445">
        <v>10.5</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701394</v>
      </c>
      <c r="S14" s="555"/>
      <c r="T14" s="555"/>
      <c r="U14" s="555"/>
      <c r="V14" s="556"/>
      <c r="W14" s="481"/>
      <c r="X14" s="482"/>
      <c r="Y14" s="483"/>
      <c r="Z14" s="508" t="s">
        <v>117</v>
      </c>
      <c r="AA14" s="509"/>
      <c r="AB14" s="509"/>
      <c r="AC14" s="509"/>
      <c r="AD14" s="509"/>
      <c r="AE14" s="509"/>
      <c r="AF14" s="509"/>
      <c r="AG14" s="509"/>
      <c r="AH14" s="510"/>
      <c r="AI14" s="454">
        <v>4312</v>
      </c>
      <c r="AJ14" s="455"/>
      <c r="AK14" s="455"/>
      <c r="AL14" s="455"/>
      <c r="AM14" s="456"/>
      <c r="AN14" s="454">
        <v>14220976</v>
      </c>
      <c r="AO14" s="455"/>
      <c r="AP14" s="455"/>
      <c r="AQ14" s="455"/>
      <c r="AR14" s="455"/>
      <c r="AS14" s="456"/>
      <c r="AT14" s="454">
        <v>3298</v>
      </c>
      <c r="AU14" s="455"/>
      <c r="AV14" s="455"/>
      <c r="AW14" s="455"/>
      <c r="AX14" s="455"/>
      <c r="AY14" s="457"/>
      <c r="AZ14" s="448" t="s">
        <v>118</v>
      </c>
      <c r="BA14" s="449"/>
      <c r="BB14" s="449"/>
      <c r="BC14" s="449"/>
      <c r="BD14" s="449"/>
      <c r="BE14" s="449"/>
      <c r="BF14" s="449"/>
      <c r="BG14" s="449"/>
      <c r="BH14" s="449"/>
      <c r="BI14" s="449"/>
      <c r="BJ14" s="449"/>
      <c r="BK14" s="449"/>
      <c r="BL14" s="449"/>
      <c r="BM14" s="450"/>
      <c r="BN14" s="427">
        <v>63952878</v>
      </c>
      <c r="BO14" s="428"/>
      <c r="BP14" s="428"/>
      <c r="BQ14" s="428"/>
      <c r="BR14" s="428"/>
      <c r="BS14" s="428"/>
      <c r="BT14" s="428"/>
      <c r="BU14" s="429"/>
      <c r="BV14" s="427">
        <v>64545531</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174.4</v>
      </c>
      <c r="CU14" s="549"/>
      <c r="CV14" s="549"/>
      <c r="CW14" s="549"/>
      <c r="CX14" s="549"/>
      <c r="CY14" s="549"/>
      <c r="CZ14" s="549"/>
      <c r="DA14" s="550"/>
      <c r="DB14" s="548">
        <v>168.8</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695113</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246661085</v>
      </c>
      <c r="BO15" s="440"/>
      <c r="BP15" s="440"/>
      <c r="BQ15" s="440"/>
      <c r="BR15" s="440"/>
      <c r="BS15" s="440"/>
      <c r="BT15" s="440"/>
      <c r="BU15" s="441"/>
      <c r="BV15" s="439">
        <v>245938457</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t="s">
        <v>111</v>
      </c>
      <c r="AJ16" s="455"/>
      <c r="AK16" s="455"/>
      <c r="AL16" s="455"/>
      <c r="AM16" s="456"/>
      <c r="AN16" s="454" t="s">
        <v>111</v>
      </c>
      <c r="AO16" s="455"/>
      <c r="AP16" s="455"/>
      <c r="AQ16" s="455"/>
      <c r="AR16" s="455"/>
      <c r="AS16" s="456"/>
      <c r="AT16" s="454" t="s">
        <v>111</v>
      </c>
      <c r="AU16" s="455"/>
      <c r="AV16" s="455"/>
      <c r="AW16" s="455"/>
      <c r="AX16" s="455"/>
      <c r="AY16" s="457"/>
      <c r="AZ16" s="436" t="s">
        <v>126</v>
      </c>
      <c r="BA16" s="437"/>
      <c r="BB16" s="437"/>
      <c r="BC16" s="437"/>
      <c r="BD16" s="437"/>
      <c r="BE16" s="437"/>
      <c r="BF16" s="437"/>
      <c r="BG16" s="437"/>
      <c r="BH16" s="437"/>
      <c r="BI16" s="437"/>
      <c r="BJ16" s="437"/>
      <c r="BK16" s="437"/>
      <c r="BL16" s="437"/>
      <c r="BM16" s="438"/>
      <c r="BN16" s="439">
        <v>79665756</v>
      </c>
      <c r="BO16" s="440"/>
      <c r="BP16" s="440"/>
      <c r="BQ16" s="440"/>
      <c r="BR16" s="440"/>
      <c r="BS16" s="440"/>
      <c r="BT16" s="440"/>
      <c r="BU16" s="441"/>
      <c r="BV16" s="439">
        <v>80358285</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1518</v>
      </c>
      <c r="AJ17" s="455"/>
      <c r="AK17" s="455"/>
      <c r="AL17" s="455"/>
      <c r="AM17" s="456"/>
      <c r="AN17" s="454">
        <v>4859118</v>
      </c>
      <c r="AO17" s="455"/>
      <c r="AP17" s="455"/>
      <c r="AQ17" s="455"/>
      <c r="AR17" s="455"/>
      <c r="AS17" s="456"/>
      <c r="AT17" s="454">
        <v>3201</v>
      </c>
      <c r="AU17" s="455"/>
      <c r="AV17" s="455"/>
      <c r="AW17" s="455"/>
      <c r="AX17" s="455"/>
      <c r="AY17" s="457"/>
      <c r="AZ17" s="436" t="s">
        <v>130</v>
      </c>
      <c r="BA17" s="437"/>
      <c r="BB17" s="437"/>
      <c r="BC17" s="437"/>
      <c r="BD17" s="437"/>
      <c r="BE17" s="437"/>
      <c r="BF17" s="437"/>
      <c r="BG17" s="437"/>
      <c r="BH17" s="437"/>
      <c r="BI17" s="437"/>
      <c r="BJ17" s="437"/>
      <c r="BK17" s="437"/>
      <c r="BL17" s="437"/>
      <c r="BM17" s="438"/>
      <c r="BN17" s="439">
        <v>246999925</v>
      </c>
      <c r="BO17" s="440"/>
      <c r="BP17" s="440"/>
      <c r="BQ17" s="440"/>
      <c r="BR17" s="440"/>
      <c r="BS17" s="440"/>
      <c r="BT17" s="440"/>
      <c r="BU17" s="441"/>
      <c r="BV17" s="439">
        <v>249173557</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6708</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6809</v>
      </c>
      <c r="AJ18" s="455"/>
      <c r="AK18" s="455"/>
      <c r="AL18" s="455"/>
      <c r="AM18" s="456"/>
      <c r="AN18" s="454">
        <v>25998434</v>
      </c>
      <c r="AO18" s="455"/>
      <c r="AP18" s="455"/>
      <c r="AQ18" s="455"/>
      <c r="AR18" s="455"/>
      <c r="AS18" s="456"/>
      <c r="AT18" s="454">
        <v>3818</v>
      </c>
      <c r="AU18" s="455"/>
      <c r="AV18" s="455"/>
      <c r="AW18" s="455"/>
      <c r="AX18" s="455"/>
      <c r="AY18" s="457"/>
      <c r="AZ18" s="539" t="s">
        <v>133</v>
      </c>
      <c r="BA18" s="540"/>
      <c r="BB18" s="540"/>
      <c r="BC18" s="540"/>
      <c r="BD18" s="540"/>
      <c r="BE18" s="540"/>
      <c r="BF18" s="540"/>
      <c r="BG18" s="540"/>
      <c r="BH18" s="540"/>
      <c r="BI18" s="540"/>
      <c r="BJ18" s="540"/>
      <c r="BK18" s="540"/>
      <c r="BL18" s="540"/>
      <c r="BM18" s="541"/>
      <c r="BN18" s="573">
        <v>323385290</v>
      </c>
      <c r="BO18" s="574"/>
      <c r="BP18" s="574"/>
      <c r="BQ18" s="574"/>
      <c r="BR18" s="574"/>
      <c r="BS18" s="574"/>
      <c r="BT18" s="574"/>
      <c r="BU18" s="575"/>
      <c r="BV18" s="573">
        <v>331157747</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104</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103</v>
      </c>
      <c r="AJ19" s="455"/>
      <c r="AK19" s="455"/>
      <c r="AL19" s="455"/>
      <c r="AM19" s="456"/>
      <c r="AN19" s="454" t="s">
        <v>103</v>
      </c>
      <c r="AO19" s="455"/>
      <c r="AP19" s="455"/>
      <c r="AQ19" s="455"/>
      <c r="AR19" s="455"/>
      <c r="AS19" s="456"/>
      <c r="AT19" s="454" t="s">
        <v>103</v>
      </c>
      <c r="AU19" s="455"/>
      <c r="AV19" s="455"/>
      <c r="AW19" s="455"/>
      <c r="AX19" s="455"/>
      <c r="AY19" s="457"/>
      <c r="AZ19" s="448" t="s">
        <v>136</v>
      </c>
      <c r="BA19" s="449"/>
      <c r="BB19" s="449"/>
      <c r="BC19" s="449"/>
      <c r="BD19" s="449"/>
      <c r="BE19" s="449"/>
      <c r="BF19" s="449"/>
      <c r="BG19" s="449"/>
      <c r="BH19" s="449"/>
      <c r="BI19" s="449"/>
      <c r="BJ19" s="449"/>
      <c r="BK19" s="449"/>
      <c r="BL19" s="449"/>
      <c r="BM19" s="450"/>
      <c r="BN19" s="427">
        <v>977400589</v>
      </c>
      <c r="BO19" s="428"/>
      <c r="BP19" s="428"/>
      <c r="BQ19" s="428"/>
      <c r="BR19" s="428"/>
      <c r="BS19" s="428"/>
      <c r="BT19" s="428"/>
      <c r="BU19" s="429"/>
      <c r="BV19" s="427">
        <v>983984698</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265008</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12639</v>
      </c>
      <c r="AJ20" s="455"/>
      <c r="AK20" s="455"/>
      <c r="AL20" s="455"/>
      <c r="AM20" s="456"/>
      <c r="AN20" s="454">
        <v>45078528</v>
      </c>
      <c r="AO20" s="455"/>
      <c r="AP20" s="455"/>
      <c r="AQ20" s="455"/>
      <c r="AR20" s="455"/>
      <c r="AS20" s="456"/>
      <c r="AT20" s="454">
        <v>3567</v>
      </c>
      <c r="AU20" s="455"/>
      <c r="AV20" s="455"/>
      <c r="AW20" s="455"/>
      <c r="AX20" s="455"/>
      <c r="AY20" s="457"/>
      <c r="AZ20" s="539" t="s">
        <v>139</v>
      </c>
      <c r="BA20" s="540"/>
      <c r="BB20" s="540"/>
      <c r="BC20" s="540"/>
      <c r="BD20" s="540"/>
      <c r="BE20" s="540"/>
      <c r="BF20" s="540"/>
      <c r="BG20" s="540"/>
      <c r="BH20" s="540"/>
      <c r="BI20" s="540"/>
      <c r="BJ20" s="540"/>
      <c r="BK20" s="540"/>
      <c r="BL20" s="540"/>
      <c r="BM20" s="541"/>
      <c r="BN20" s="573">
        <v>408049252</v>
      </c>
      <c r="BO20" s="574"/>
      <c r="BP20" s="574"/>
      <c r="BQ20" s="574"/>
      <c r="BR20" s="574"/>
      <c r="BS20" s="574"/>
      <c r="BT20" s="574"/>
      <c r="BU20" s="575"/>
      <c r="BV20" s="573">
        <v>436082891</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97.8</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73271438</v>
      </c>
      <c r="BO21" s="428"/>
      <c r="BP21" s="428"/>
      <c r="BQ21" s="428"/>
      <c r="BR21" s="428"/>
      <c r="BS21" s="428"/>
      <c r="BT21" s="428"/>
      <c r="BU21" s="429"/>
      <c r="BV21" s="427">
        <v>82255695</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1634064</v>
      </c>
      <c r="BO22" s="440"/>
      <c r="BP22" s="440"/>
      <c r="BQ22" s="440"/>
      <c r="BR22" s="440"/>
      <c r="BS22" s="440"/>
      <c r="BT22" s="440"/>
      <c r="BU22" s="441"/>
      <c r="BV22" s="439">
        <v>1831051</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9068012</v>
      </c>
      <c r="BO23" s="440"/>
      <c r="BP23" s="440"/>
      <c r="BQ23" s="440"/>
      <c r="BR23" s="440"/>
      <c r="BS23" s="440"/>
      <c r="BT23" s="440"/>
      <c r="BU23" s="441"/>
      <c r="BV23" s="439">
        <v>10197163</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7068012</v>
      </c>
      <c r="BO24" s="574"/>
      <c r="BP24" s="574"/>
      <c r="BQ24" s="574"/>
      <c r="BR24" s="574"/>
      <c r="BS24" s="574"/>
      <c r="BT24" s="574"/>
      <c r="BU24" s="575"/>
      <c r="BV24" s="573">
        <v>7736737</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578</v>
      </c>
      <c r="BE25" s="449"/>
      <c r="BF25" s="449"/>
      <c r="BG25" s="449"/>
      <c r="BH25" s="449"/>
      <c r="BI25" s="449"/>
      <c r="BJ25" s="449"/>
      <c r="BK25" s="449"/>
      <c r="BL25" s="449"/>
      <c r="BM25" s="450"/>
      <c r="BN25" s="427">
        <v>15888235</v>
      </c>
      <c r="BO25" s="428"/>
      <c r="BP25" s="428"/>
      <c r="BQ25" s="428"/>
      <c r="BR25" s="428"/>
      <c r="BS25" s="428"/>
      <c r="BT25" s="428"/>
      <c r="BU25" s="429"/>
      <c r="BV25" s="427">
        <v>10830113</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24677608</v>
      </c>
      <c r="BO26" s="440"/>
      <c r="BP26" s="440"/>
      <c r="BQ26" s="440"/>
      <c r="BR26" s="440"/>
      <c r="BS26" s="440"/>
      <c r="BT26" s="440"/>
      <c r="BU26" s="441"/>
      <c r="BV26" s="439">
        <v>25766940</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17046475</v>
      </c>
      <c r="BO27" s="574"/>
      <c r="BP27" s="574"/>
      <c r="BQ27" s="574"/>
      <c r="BR27" s="574"/>
      <c r="BS27" s="574"/>
      <c r="BT27" s="574"/>
      <c r="BU27" s="575"/>
      <c r="BV27" s="573">
        <v>19085146</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t="str">
        <f>IF(W31="","",MAX(C31:D40)+1)</f>
        <v/>
      </c>
      <c r="V31" s="593"/>
      <c r="W31" s="594"/>
      <c r="X31" s="594"/>
      <c r="Y31" s="594"/>
      <c r="Z31" s="594"/>
      <c r="AA31" s="594"/>
      <c r="AB31" s="594"/>
      <c r="AC31" s="594"/>
      <c r="AD31" s="594"/>
      <c r="AE31" s="594"/>
      <c r="AF31" s="594"/>
      <c r="AG31" s="594"/>
      <c r="AH31" s="594"/>
      <c r="AI31" s="594"/>
      <c r="AJ31" s="594"/>
      <c r="AK31" s="594"/>
      <c r="AL31" s="156"/>
      <c r="AM31" s="593">
        <f>IF(AO31="","",MAX(C31:D40,U31:V40)+1)</f>
        <v>11</v>
      </c>
      <c r="AN31" s="593"/>
      <c r="AO31" s="594" t="str">
        <f>IF('各会計、関係団体の財政状況及び健全化判断比率'!B28="","",'各会計、関係団体の財政状況及び健全化判断比率'!B28)</f>
        <v>電気事業会計</v>
      </c>
      <c r="AP31" s="594"/>
      <c r="AQ31" s="594"/>
      <c r="AR31" s="594"/>
      <c r="AS31" s="594"/>
      <c r="AT31" s="594"/>
      <c r="AU31" s="594"/>
      <c r="AV31" s="594"/>
      <c r="AW31" s="594"/>
      <c r="AX31" s="594"/>
      <c r="AY31" s="594"/>
      <c r="AZ31" s="594"/>
      <c r="BA31" s="594"/>
      <c r="BB31" s="594"/>
      <c r="BC31" s="594"/>
      <c r="BD31" s="156"/>
      <c r="BE31" s="593">
        <f>IF(BG31="","",MAX(C31:D40,U31:V40,AM31:AN40)+1)</f>
        <v>16</v>
      </c>
      <c r="BF31" s="593"/>
      <c r="BG31" s="594" t="str">
        <f>IF('各会計、関係団体の財政状況及び健全化判断比率'!B33="","",'各会計、関係団体の財政状況及び健全化判断比率'!B33)</f>
        <v>中海水中貯木場特別会計</v>
      </c>
      <c r="BH31" s="594"/>
      <c r="BI31" s="594"/>
      <c r="BJ31" s="594"/>
      <c r="BK31" s="594"/>
      <c r="BL31" s="594"/>
      <c r="BM31" s="594"/>
      <c r="BN31" s="594"/>
      <c r="BO31" s="594"/>
      <c r="BP31" s="594"/>
      <c r="BQ31" s="594"/>
      <c r="BR31" s="594"/>
      <c r="BS31" s="594"/>
      <c r="BT31" s="594"/>
      <c r="BU31" s="594"/>
      <c r="BV31" s="156"/>
      <c r="BW31" s="593">
        <f>IF(BY31="","",MAX(C31:D40,U31:V40,AM31:AN40,BE31:BF40)+1)</f>
        <v>19</v>
      </c>
      <c r="BX31" s="593"/>
      <c r="BY31" s="594" t="str">
        <f>IF('各会計、関係団体の財政状況及び健全化判断比率'!B68="","",'各会計、関係団体の財政状況及び健全化判断比率'!B68)</f>
        <v>境港管理組合</v>
      </c>
      <c r="BZ31" s="594"/>
      <c r="CA31" s="594"/>
      <c r="CB31" s="594"/>
      <c r="CC31" s="594"/>
      <c r="CD31" s="594"/>
      <c r="CE31" s="594"/>
      <c r="CF31" s="594"/>
      <c r="CG31" s="594"/>
      <c r="CH31" s="594"/>
      <c r="CI31" s="594"/>
      <c r="CJ31" s="594"/>
      <c r="CK31" s="594"/>
      <c r="CL31" s="594"/>
      <c r="CM31" s="594"/>
      <c r="CN31" s="156"/>
      <c r="CO31" s="593">
        <f>IF(CQ31="","",MAX(C31:D40,U31:V40,AM31:AN40,BE31:BF40,BW31:BX40)+1)</f>
        <v>28</v>
      </c>
      <c r="CP31" s="593"/>
      <c r="CQ31" s="594" t="str">
        <f>IF('各会計、関係団体の財政状況及び健全化判断比率'!BS7="","",'各会計、関係団体の財政状況及び健全化判断比率'!BS7)</f>
        <v>島根県野菜価格安定基金協会</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公債管理特別会計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12</v>
      </c>
      <c r="AN32" s="593"/>
      <c r="AO32" s="594" t="str">
        <f>IF('各会計、関係団体の財政状況及び健全化判断比率'!B29="","",'各会計、関係団体の財政状況及び健全化判断比率'!B29)</f>
        <v>工業用水道事業会計</v>
      </c>
      <c r="AP32" s="594"/>
      <c r="AQ32" s="594"/>
      <c r="AR32" s="594"/>
      <c r="AS32" s="594"/>
      <c r="AT32" s="594"/>
      <c r="AU32" s="594"/>
      <c r="AV32" s="594"/>
      <c r="AW32" s="594"/>
      <c r="AX32" s="594"/>
      <c r="AY32" s="594"/>
      <c r="AZ32" s="594"/>
      <c r="BA32" s="594"/>
      <c r="BB32" s="594"/>
      <c r="BC32" s="594"/>
      <c r="BD32" s="156"/>
      <c r="BE32" s="593">
        <f t="shared" ref="BE32:BE40" si="2">IF(BG32="","",BE31+1)</f>
        <v>17</v>
      </c>
      <c r="BF32" s="593"/>
      <c r="BG32" s="594" t="str">
        <f>IF('各会計、関係団体の財政状況及び健全化判断比率'!B34="","",'各会計、関係団体の財政状況及び健全化判断比率'!B34)</f>
        <v>流域下水道特別会計</v>
      </c>
      <c r="BH32" s="594"/>
      <c r="BI32" s="594"/>
      <c r="BJ32" s="594"/>
      <c r="BK32" s="594"/>
      <c r="BL32" s="594"/>
      <c r="BM32" s="594"/>
      <c r="BN32" s="594"/>
      <c r="BO32" s="594"/>
      <c r="BP32" s="594"/>
      <c r="BQ32" s="594"/>
      <c r="BR32" s="594"/>
      <c r="BS32" s="594"/>
      <c r="BT32" s="594"/>
      <c r="BU32" s="594"/>
      <c r="BV32" s="156"/>
      <c r="BW32" s="593">
        <f t="shared" ref="BW32:BW40" si="3">IF(BY32="","",BW31+1)</f>
        <v>20</v>
      </c>
      <c r="BX32" s="593"/>
      <c r="BY32" s="594" t="str">
        <f>IF('各会計、関係団体の財政状況及び健全化判断比率'!B69="","",'各会計、関係団体の財政状況及び健全化判断比率'!B69)</f>
        <v>　①一般会計</v>
      </c>
      <c r="BZ32" s="594"/>
      <c r="CA32" s="594"/>
      <c r="CB32" s="594"/>
      <c r="CC32" s="594"/>
      <c r="CD32" s="594"/>
      <c r="CE32" s="594"/>
      <c r="CF32" s="594"/>
      <c r="CG32" s="594"/>
      <c r="CH32" s="594"/>
      <c r="CI32" s="594"/>
      <c r="CJ32" s="594"/>
      <c r="CK32" s="594"/>
      <c r="CL32" s="594"/>
      <c r="CM32" s="594"/>
      <c r="CN32" s="156"/>
      <c r="CO32" s="593">
        <f t="shared" ref="CO32:CO40" si="4">IF(CQ32="","",CO31+1)</f>
        <v>29</v>
      </c>
      <c r="CP32" s="593"/>
      <c r="CQ32" s="594" t="str">
        <f>IF('各会計、関係団体の財政状況及び健全化判断比率'!BS8="","",'各会計、関係団体の財政状況及び健全化判断比率'!BS8)</f>
        <v>島根県畜産振興協会</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総務事務集中処理特別会計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13</v>
      </c>
      <c r="AN33" s="593"/>
      <c r="AO33" s="594" t="str">
        <f>IF('各会計、関係団体の財政状況及び健全化判断比率'!B30="","",'各会計、関係団体の財政状況及び健全化判断比率'!B30)</f>
        <v>水道事業会計</v>
      </c>
      <c r="AP33" s="594"/>
      <c r="AQ33" s="594"/>
      <c r="AR33" s="594"/>
      <c r="AS33" s="594"/>
      <c r="AT33" s="594"/>
      <c r="AU33" s="594"/>
      <c r="AV33" s="594"/>
      <c r="AW33" s="594"/>
      <c r="AX33" s="594"/>
      <c r="AY33" s="594"/>
      <c r="AZ33" s="594"/>
      <c r="BA33" s="594"/>
      <c r="BB33" s="594"/>
      <c r="BC33" s="594"/>
      <c r="BD33" s="156"/>
      <c r="BE33" s="593">
        <f t="shared" si="2"/>
        <v>18</v>
      </c>
      <c r="BF33" s="593"/>
      <c r="BG33" s="594" t="str">
        <f>IF('各会計、関係団体の財政状況及び健全化判断比率'!B35="","",'各会計、関係団体の財政状況及び健全化判断比率'!B35)</f>
        <v>臨港地域整備特別会計</v>
      </c>
      <c r="BH33" s="594"/>
      <c r="BI33" s="594"/>
      <c r="BJ33" s="594"/>
      <c r="BK33" s="594"/>
      <c r="BL33" s="594"/>
      <c r="BM33" s="594"/>
      <c r="BN33" s="594"/>
      <c r="BO33" s="594"/>
      <c r="BP33" s="594"/>
      <c r="BQ33" s="594"/>
      <c r="BR33" s="594"/>
      <c r="BS33" s="594"/>
      <c r="BT33" s="594"/>
      <c r="BU33" s="594"/>
      <c r="BV33" s="156"/>
      <c r="BW33" s="593">
        <f t="shared" si="3"/>
        <v>21</v>
      </c>
      <c r="BX33" s="593"/>
      <c r="BY33" s="594" t="str">
        <f>IF('各会計、関係団体の財政状況及び健全化判断比率'!B70="","",'各会計、関係団体の財政状況及び健全化判断比率'!B70)</f>
        <v>　②港湾整備事業特別会計</v>
      </c>
      <c r="BZ33" s="594"/>
      <c r="CA33" s="594"/>
      <c r="CB33" s="594"/>
      <c r="CC33" s="594"/>
      <c r="CD33" s="594"/>
      <c r="CE33" s="594"/>
      <c r="CF33" s="594"/>
      <c r="CG33" s="594"/>
      <c r="CH33" s="594"/>
      <c r="CI33" s="594"/>
      <c r="CJ33" s="594"/>
      <c r="CK33" s="594"/>
      <c r="CL33" s="594"/>
      <c r="CM33" s="594"/>
      <c r="CN33" s="156"/>
      <c r="CO33" s="593">
        <f t="shared" si="4"/>
        <v>30</v>
      </c>
      <c r="CP33" s="593"/>
      <c r="CQ33" s="594" t="str">
        <f>IF('各会計、関係団体の財政状況及び健全化判断比率'!BS9="","",'各会計、関係団体の財政状況及び健全化判断比率'!BS9)</f>
        <v>島根県林業公社（林業公社）</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証紙特別会計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f t="shared" si="1"/>
        <v>14</v>
      </c>
      <c r="AN34" s="593"/>
      <c r="AO34" s="594" t="str">
        <f>IF('各会計、関係団体の財政状況及び健全化判断比率'!B31="","",'各会計、関係団体の財政状況及び健全化判断比率'!B31)</f>
        <v>病院事業会計</v>
      </c>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f t="shared" si="3"/>
        <v>22</v>
      </c>
      <c r="BX34" s="593"/>
      <c r="BY34" s="594" t="str">
        <f>IF('各会計、関係団体の財政状況及び健全化判断比率'!B71="","",'各会計、関係団体の財政状況及び健全化判断比率'!B71)</f>
        <v>隠岐広域連合</v>
      </c>
      <c r="BZ34" s="594"/>
      <c r="CA34" s="594"/>
      <c r="CB34" s="594"/>
      <c r="CC34" s="594"/>
      <c r="CD34" s="594"/>
      <c r="CE34" s="594"/>
      <c r="CF34" s="594"/>
      <c r="CG34" s="594"/>
      <c r="CH34" s="594"/>
      <c r="CI34" s="594"/>
      <c r="CJ34" s="594"/>
      <c r="CK34" s="594"/>
      <c r="CL34" s="594"/>
      <c r="CM34" s="594"/>
      <c r="CN34" s="156"/>
      <c r="CO34" s="593">
        <f t="shared" si="4"/>
        <v>31</v>
      </c>
      <c r="CP34" s="593"/>
      <c r="CQ34" s="594" t="str">
        <f>IF('各会計、関係団体の財政状況及び健全化判断比率'!BS10="","",'各会計、関係団体の財政状況及び健全化判断比率'!BS10)</f>
        <v>島根県水産振興協会</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市町村振興資金特別会計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f t="shared" si="1"/>
        <v>15</v>
      </c>
      <c r="AN35" s="593"/>
      <c r="AO35" s="594" t="str">
        <f>IF('各会計、関係団体の財政状況及び健全化判断比率'!B32="","",'各会計、関係団体の財政状況及び健全化判断比率'!B32)</f>
        <v>宅地造成事業会計</v>
      </c>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f t="shared" si="3"/>
        <v>23</v>
      </c>
      <c r="BX35" s="593"/>
      <c r="BY35" s="594" t="str">
        <f>IF('各会計、関係団体の財政状況及び健全化判断比率'!B72="","",'各会計、関係団体の財政状況及び健全化判断比率'!B72)</f>
        <v>　①一般会計</v>
      </c>
      <c r="BZ35" s="594"/>
      <c r="CA35" s="594"/>
      <c r="CB35" s="594"/>
      <c r="CC35" s="594"/>
      <c r="CD35" s="594"/>
      <c r="CE35" s="594"/>
      <c r="CF35" s="594"/>
      <c r="CG35" s="594"/>
      <c r="CH35" s="594"/>
      <c r="CI35" s="594"/>
      <c r="CJ35" s="594"/>
      <c r="CK35" s="594"/>
      <c r="CL35" s="594"/>
      <c r="CM35" s="594"/>
      <c r="CN35" s="156"/>
      <c r="CO35" s="593">
        <f t="shared" si="4"/>
        <v>32</v>
      </c>
      <c r="CP35" s="593"/>
      <c r="CQ35" s="594" t="str">
        <f>IF('各会計、関係団体の財政状況及び健全化判断比率'!BS11="","",'各会計、関係団体の財政状況及び健全化判断比率'!BS11)</f>
        <v>島根県育英会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農林漁業改善資金特別会計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f t="shared" si="3"/>
        <v>24</v>
      </c>
      <c r="BX36" s="593"/>
      <c r="BY36" s="594" t="str">
        <f>IF('各会計、関係団体の財政状況及び健全化判断比率'!B73="","",'各会計、関係団体の財政状況及び健全化判断比率'!B73)</f>
        <v>　②消防事業特別会計</v>
      </c>
      <c r="BZ36" s="594"/>
      <c r="CA36" s="594"/>
      <c r="CB36" s="594"/>
      <c r="CC36" s="594"/>
      <c r="CD36" s="594"/>
      <c r="CE36" s="594"/>
      <c r="CF36" s="594"/>
      <c r="CG36" s="594"/>
      <c r="CH36" s="594"/>
      <c r="CI36" s="594"/>
      <c r="CJ36" s="594"/>
      <c r="CK36" s="594"/>
      <c r="CL36" s="594"/>
      <c r="CM36" s="594"/>
      <c r="CN36" s="156"/>
      <c r="CO36" s="593">
        <f t="shared" si="4"/>
        <v>33</v>
      </c>
      <c r="CP36" s="593"/>
      <c r="CQ36" s="594" t="str">
        <f>IF('各会計、関係団体の財政状況及び健全化判断比率'!BS12="","",'各会計、関係団体の財政状況及び健全化判断比率'!BS12)</f>
        <v>しまね海洋館</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島根あさひ社会復帰促進センター診療所特別会計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f t="shared" si="3"/>
        <v>25</v>
      </c>
      <c r="BX37" s="593"/>
      <c r="BY37" s="594" t="str">
        <f>IF('各会計、関係団体の財政状況及び健全化判断比率'!B74="","",'各会計、関係団体の財政状況及び健全化判断比率'!B74)</f>
        <v>　③介護保険事業特別会計</v>
      </c>
      <c r="BZ37" s="594"/>
      <c r="CA37" s="594"/>
      <c r="CB37" s="594"/>
      <c r="CC37" s="594"/>
      <c r="CD37" s="594"/>
      <c r="CE37" s="594"/>
      <c r="CF37" s="594"/>
      <c r="CG37" s="594"/>
      <c r="CH37" s="594"/>
      <c r="CI37" s="594"/>
      <c r="CJ37" s="594"/>
      <c r="CK37" s="594"/>
      <c r="CL37" s="594"/>
      <c r="CM37" s="594"/>
      <c r="CN37" s="156"/>
      <c r="CO37" s="593">
        <f t="shared" si="4"/>
        <v>34</v>
      </c>
      <c r="CP37" s="593"/>
      <c r="CQ37" s="594" t="str">
        <f>IF('各会計、関係団体の財政状況及び健全化判断比率'!BS13="","",'各会計、関係団体の財政状況及び健全化判断比率'!BS13)</f>
        <v>ふるさと島根定住財団</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母子父子寡婦福祉資金特別会計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f t="shared" si="3"/>
        <v>26</v>
      </c>
      <c r="BX38" s="593"/>
      <c r="BY38" s="594" t="str">
        <f>IF('各会計、関係団体の財政状況及び健全化判断比率'!B75="","",'各会計、関係団体の財政状況及び健全化判断比率'!B75)</f>
        <v>　④隠岐病院事業特別会計</v>
      </c>
      <c r="BZ38" s="594"/>
      <c r="CA38" s="594"/>
      <c r="CB38" s="594"/>
      <c r="CC38" s="594"/>
      <c r="CD38" s="594"/>
      <c r="CE38" s="594"/>
      <c r="CF38" s="594"/>
      <c r="CG38" s="594"/>
      <c r="CH38" s="594"/>
      <c r="CI38" s="594"/>
      <c r="CJ38" s="594"/>
      <c r="CK38" s="594"/>
      <c r="CL38" s="594"/>
      <c r="CM38" s="594"/>
      <c r="CN38" s="156"/>
      <c r="CO38" s="593">
        <f t="shared" si="4"/>
        <v>35</v>
      </c>
      <c r="CP38" s="593"/>
      <c r="CQ38" s="594" t="str">
        <f>IF('各会計、関係団体の財政状況及び健全化判断比率'!BS14="","",'各会計、関係団体の財政状況及び健全化判断比率'!BS14)</f>
        <v>しまね自然と環境財団</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中小企業近代化資金特別会計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f t="shared" si="3"/>
        <v>27</v>
      </c>
      <c r="BX39" s="593"/>
      <c r="BY39" s="594" t="str">
        <f>IF('各会計、関係団体の財政状況及び健全化判断比率'!B76="","",'各会計、関係団体の財政状況及び健全化判断比率'!B76)</f>
        <v>　⑤隠岐島前病院事業特別会計</v>
      </c>
      <c r="BZ39" s="594"/>
      <c r="CA39" s="594"/>
      <c r="CB39" s="594"/>
      <c r="CC39" s="594"/>
      <c r="CD39" s="594"/>
      <c r="CE39" s="594"/>
      <c r="CF39" s="594"/>
      <c r="CG39" s="594"/>
      <c r="CH39" s="594"/>
      <c r="CI39" s="594"/>
      <c r="CJ39" s="594"/>
      <c r="CK39" s="594"/>
      <c r="CL39" s="594"/>
      <c r="CM39" s="594"/>
      <c r="CN39" s="156"/>
      <c r="CO39" s="593">
        <f t="shared" si="4"/>
        <v>36</v>
      </c>
      <c r="CP39" s="593"/>
      <c r="CQ39" s="594" t="str">
        <f>IF('各会計、関係団体の財政状況及び健全化判断比率'!BS15="","",'各会計、関係団体の財政状況及び健全化判断比率'!BS15)</f>
        <v>島根県環境管理センター</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県営住宅特別会計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37</v>
      </c>
      <c r="CP40" s="593"/>
      <c r="CQ40" s="594" t="str">
        <f>IF('各会計、関係団体の財政状況及び健全化判断比率'!BS16="","",'各会計、関係団体の財政状況及び健全化判断比率'!BS16)</f>
        <v>しまね女性センター</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hAuSjKVxGrbBACaV30zde2+IPq67NdzztlCqh9n3bFP+hOynD89i7y7YR4XaleZuk/LwmqaN/Kxu73LGWTThAg==" saltValue="Eb2dUrLuZU49x69JZR5mk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79113551</v>
      </c>
      <c r="S5" s="608"/>
      <c r="T5" s="608"/>
      <c r="U5" s="608"/>
      <c r="V5" s="608"/>
      <c r="W5" s="608"/>
      <c r="X5" s="608"/>
      <c r="Y5" s="609"/>
      <c r="Z5" s="610">
        <v>15.6</v>
      </c>
      <c r="AA5" s="610"/>
      <c r="AB5" s="610"/>
      <c r="AC5" s="610"/>
      <c r="AD5" s="611">
        <v>64940080</v>
      </c>
      <c r="AE5" s="611"/>
      <c r="AF5" s="611"/>
      <c r="AG5" s="611"/>
      <c r="AH5" s="611"/>
      <c r="AI5" s="611"/>
      <c r="AJ5" s="611"/>
      <c r="AK5" s="611"/>
      <c r="AL5" s="612">
        <v>24.9</v>
      </c>
      <c r="AM5" s="613"/>
      <c r="AN5" s="613"/>
      <c r="AO5" s="614"/>
      <c r="AP5" s="604" t="s">
        <v>180</v>
      </c>
      <c r="AQ5" s="605"/>
      <c r="AR5" s="605"/>
      <c r="AS5" s="605"/>
      <c r="AT5" s="605"/>
      <c r="AU5" s="605"/>
      <c r="AV5" s="605"/>
      <c r="AW5" s="605"/>
      <c r="AX5" s="605"/>
      <c r="AY5" s="605"/>
      <c r="AZ5" s="605"/>
      <c r="BA5" s="605"/>
      <c r="BB5" s="605"/>
      <c r="BC5" s="606"/>
      <c r="BD5" s="618">
        <v>78846612</v>
      </c>
      <c r="BE5" s="619"/>
      <c r="BF5" s="619"/>
      <c r="BG5" s="619"/>
      <c r="BH5" s="619"/>
      <c r="BI5" s="619"/>
      <c r="BJ5" s="619"/>
      <c r="BK5" s="620"/>
      <c r="BL5" s="621">
        <v>99.7</v>
      </c>
      <c r="BM5" s="621"/>
      <c r="BN5" s="621"/>
      <c r="BO5" s="621"/>
      <c r="BP5" s="622">
        <v>504532</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12297328</v>
      </c>
      <c r="S6" s="619"/>
      <c r="T6" s="619"/>
      <c r="U6" s="619"/>
      <c r="V6" s="619"/>
      <c r="W6" s="619"/>
      <c r="X6" s="619"/>
      <c r="Y6" s="620"/>
      <c r="Z6" s="621">
        <v>2.4</v>
      </c>
      <c r="AA6" s="621"/>
      <c r="AB6" s="621"/>
      <c r="AC6" s="621"/>
      <c r="AD6" s="622">
        <v>12297328</v>
      </c>
      <c r="AE6" s="622"/>
      <c r="AF6" s="622"/>
      <c r="AG6" s="622"/>
      <c r="AH6" s="622"/>
      <c r="AI6" s="622"/>
      <c r="AJ6" s="622"/>
      <c r="AK6" s="622"/>
      <c r="AL6" s="623">
        <v>4.7</v>
      </c>
      <c r="AM6" s="624"/>
      <c r="AN6" s="624"/>
      <c r="AO6" s="625"/>
      <c r="AP6" s="615" t="s">
        <v>185</v>
      </c>
      <c r="AQ6" s="616"/>
      <c r="AR6" s="616"/>
      <c r="AS6" s="616"/>
      <c r="AT6" s="616"/>
      <c r="AU6" s="616"/>
      <c r="AV6" s="616"/>
      <c r="AW6" s="616"/>
      <c r="AX6" s="616"/>
      <c r="AY6" s="616"/>
      <c r="AZ6" s="616"/>
      <c r="BA6" s="616"/>
      <c r="BB6" s="616"/>
      <c r="BC6" s="617"/>
      <c r="BD6" s="618">
        <v>78219262</v>
      </c>
      <c r="BE6" s="619"/>
      <c r="BF6" s="619"/>
      <c r="BG6" s="619"/>
      <c r="BH6" s="619"/>
      <c r="BI6" s="619"/>
      <c r="BJ6" s="619"/>
      <c r="BK6" s="620"/>
      <c r="BL6" s="621">
        <v>98.9</v>
      </c>
      <c r="BM6" s="621"/>
      <c r="BN6" s="621"/>
      <c r="BO6" s="621"/>
      <c r="BP6" s="622">
        <v>504532</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985759</v>
      </c>
      <c r="CN6" s="619"/>
      <c r="CO6" s="619"/>
      <c r="CP6" s="619"/>
      <c r="CQ6" s="619"/>
      <c r="CR6" s="619"/>
      <c r="CS6" s="619"/>
      <c r="CT6" s="620"/>
      <c r="CU6" s="621">
        <v>0.2</v>
      </c>
      <c r="CV6" s="621"/>
      <c r="CW6" s="621"/>
      <c r="CX6" s="621"/>
      <c r="CY6" s="627" t="s">
        <v>187</v>
      </c>
      <c r="CZ6" s="619"/>
      <c r="DA6" s="619"/>
      <c r="DB6" s="619"/>
      <c r="DC6" s="619"/>
      <c r="DD6" s="619"/>
      <c r="DE6" s="619"/>
      <c r="DF6" s="619"/>
      <c r="DG6" s="619"/>
      <c r="DH6" s="619"/>
      <c r="DI6" s="619"/>
      <c r="DJ6" s="619"/>
      <c r="DK6" s="620"/>
      <c r="DL6" s="627">
        <v>977297</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2435856</v>
      </c>
      <c r="S7" s="619"/>
      <c r="T7" s="619"/>
      <c r="U7" s="619"/>
      <c r="V7" s="619"/>
      <c r="W7" s="619"/>
      <c r="X7" s="619"/>
      <c r="Y7" s="620"/>
      <c r="Z7" s="621">
        <v>0.5</v>
      </c>
      <c r="AA7" s="621"/>
      <c r="AB7" s="621"/>
      <c r="AC7" s="621"/>
      <c r="AD7" s="622">
        <v>2435856</v>
      </c>
      <c r="AE7" s="622"/>
      <c r="AF7" s="622"/>
      <c r="AG7" s="622"/>
      <c r="AH7" s="622"/>
      <c r="AI7" s="622"/>
      <c r="AJ7" s="622"/>
      <c r="AK7" s="622"/>
      <c r="AL7" s="623">
        <v>0.9</v>
      </c>
      <c r="AM7" s="624"/>
      <c r="AN7" s="624"/>
      <c r="AO7" s="625"/>
      <c r="AP7" s="615" t="s">
        <v>189</v>
      </c>
      <c r="AQ7" s="616"/>
      <c r="AR7" s="616"/>
      <c r="AS7" s="616"/>
      <c r="AT7" s="616"/>
      <c r="AU7" s="616"/>
      <c r="AV7" s="616"/>
      <c r="AW7" s="616"/>
      <c r="AX7" s="616"/>
      <c r="AY7" s="616"/>
      <c r="AZ7" s="616"/>
      <c r="BA7" s="616"/>
      <c r="BB7" s="616"/>
      <c r="BC7" s="617"/>
      <c r="BD7" s="618">
        <v>22554545</v>
      </c>
      <c r="BE7" s="619"/>
      <c r="BF7" s="619"/>
      <c r="BG7" s="619"/>
      <c r="BH7" s="619"/>
      <c r="BI7" s="619"/>
      <c r="BJ7" s="619"/>
      <c r="BK7" s="620"/>
      <c r="BL7" s="621">
        <v>28.5</v>
      </c>
      <c r="BM7" s="621"/>
      <c r="BN7" s="621"/>
      <c r="BO7" s="621"/>
      <c r="BP7" s="622">
        <v>504532</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33471051</v>
      </c>
      <c r="CN7" s="619"/>
      <c r="CO7" s="619"/>
      <c r="CP7" s="619"/>
      <c r="CQ7" s="619"/>
      <c r="CR7" s="619"/>
      <c r="CS7" s="619"/>
      <c r="CT7" s="620"/>
      <c r="CU7" s="621">
        <v>6.9</v>
      </c>
      <c r="CV7" s="621"/>
      <c r="CW7" s="621"/>
      <c r="CX7" s="621"/>
      <c r="CY7" s="627">
        <v>6624827</v>
      </c>
      <c r="CZ7" s="619"/>
      <c r="DA7" s="619"/>
      <c r="DB7" s="619"/>
      <c r="DC7" s="619"/>
      <c r="DD7" s="619"/>
      <c r="DE7" s="619"/>
      <c r="DF7" s="619"/>
      <c r="DG7" s="619"/>
      <c r="DH7" s="619"/>
      <c r="DI7" s="619"/>
      <c r="DJ7" s="619"/>
      <c r="DK7" s="620"/>
      <c r="DL7" s="627">
        <v>28368847</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103</v>
      </c>
      <c r="S8" s="619"/>
      <c r="T8" s="619"/>
      <c r="U8" s="619"/>
      <c r="V8" s="619"/>
      <c r="W8" s="619"/>
      <c r="X8" s="619"/>
      <c r="Y8" s="620"/>
      <c r="Z8" s="621" t="s">
        <v>103</v>
      </c>
      <c r="AA8" s="621"/>
      <c r="AB8" s="621"/>
      <c r="AC8" s="621"/>
      <c r="AD8" s="622" t="s">
        <v>103</v>
      </c>
      <c r="AE8" s="622"/>
      <c r="AF8" s="622"/>
      <c r="AG8" s="622"/>
      <c r="AH8" s="622"/>
      <c r="AI8" s="622"/>
      <c r="AJ8" s="622"/>
      <c r="AK8" s="622"/>
      <c r="AL8" s="623" t="s">
        <v>103</v>
      </c>
      <c r="AM8" s="624"/>
      <c r="AN8" s="624"/>
      <c r="AO8" s="625"/>
      <c r="AP8" s="615" t="s">
        <v>192</v>
      </c>
      <c r="AQ8" s="616"/>
      <c r="AR8" s="616"/>
      <c r="AS8" s="616"/>
      <c r="AT8" s="616"/>
      <c r="AU8" s="616"/>
      <c r="AV8" s="616"/>
      <c r="AW8" s="616"/>
      <c r="AX8" s="616"/>
      <c r="AY8" s="616"/>
      <c r="AZ8" s="616"/>
      <c r="BA8" s="616"/>
      <c r="BB8" s="616"/>
      <c r="BC8" s="617"/>
      <c r="BD8" s="618">
        <v>671611</v>
      </c>
      <c r="BE8" s="619"/>
      <c r="BF8" s="619"/>
      <c r="BG8" s="619"/>
      <c r="BH8" s="619"/>
      <c r="BI8" s="619"/>
      <c r="BJ8" s="619"/>
      <c r="BK8" s="620"/>
      <c r="BL8" s="621">
        <v>0.8</v>
      </c>
      <c r="BM8" s="621"/>
      <c r="BN8" s="621"/>
      <c r="BO8" s="621"/>
      <c r="BP8" s="622">
        <v>166771</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54462943</v>
      </c>
      <c r="CN8" s="619"/>
      <c r="CO8" s="619"/>
      <c r="CP8" s="619"/>
      <c r="CQ8" s="619"/>
      <c r="CR8" s="619"/>
      <c r="CS8" s="619"/>
      <c r="CT8" s="620"/>
      <c r="CU8" s="621">
        <v>11.2</v>
      </c>
      <c r="CV8" s="621"/>
      <c r="CW8" s="621"/>
      <c r="CX8" s="621"/>
      <c r="CY8" s="627">
        <v>1418583</v>
      </c>
      <c r="CZ8" s="619"/>
      <c r="DA8" s="619"/>
      <c r="DB8" s="619"/>
      <c r="DC8" s="619"/>
      <c r="DD8" s="619"/>
      <c r="DE8" s="619"/>
      <c r="DF8" s="619"/>
      <c r="DG8" s="619"/>
      <c r="DH8" s="619"/>
      <c r="DI8" s="619"/>
      <c r="DJ8" s="619"/>
      <c r="DK8" s="620"/>
      <c r="DL8" s="627">
        <v>47910565</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103</v>
      </c>
      <c r="S9" s="619"/>
      <c r="T9" s="619"/>
      <c r="U9" s="619"/>
      <c r="V9" s="619"/>
      <c r="W9" s="619"/>
      <c r="X9" s="619"/>
      <c r="Y9" s="620"/>
      <c r="Z9" s="621" t="s">
        <v>103</v>
      </c>
      <c r="AA9" s="621"/>
      <c r="AB9" s="621"/>
      <c r="AC9" s="621"/>
      <c r="AD9" s="622" t="s">
        <v>103</v>
      </c>
      <c r="AE9" s="622"/>
      <c r="AF9" s="622"/>
      <c r="AG9" s="622"/>
      <c r="AH9" s="622"/>
      <c r="AI9" s="622"/>
      <c r="AJ9" s="622"/>
      <c r="AK9" s="622"/>
      <c r="AL9" s="623" t="s">
        <v>103</v>
      </c>
      <c r="AM9" s="624"/>
      <c r="AN9" s="624"/>
      <c r="AO9" s="625"/>
      <c r="AP9" s="615" t="s">
        <v>195</v>
      </c>
      <c r="AQ9" s="616"/>
      <c r="AR9" s="616"/>
      <c r="AS9" s="616"/>
      <c r="AT9" s="616"/>
      <c r="AU9" s="616"/>
      <c r="AV9" s="616"/>
      <c r="AW9" s="616"/>
      <c r="AX9" s="616"/>
      <c r="AY9" s="616"/>
      <c r="AZ9" s="616"/>
      <c r="BA9" s="616"/>
      <c r="BB9" s="616"/>
      <c r="BC9" s="617"/>
      <c r="BD9" s="618">
        <v>18620693</v>
      </c>
      <c r="BE9" s="619"/>
      <c r="BF9" s="619"/>
      <c r="BG9" s="619"/>
      <c r="BH9" s="619"/>
      <c r="BI9" s="619"/>
      <c r="BJ9" s="619"/>
      <c r="BK9" s="620"/>
      <c r="BL9" s="621">
        <v>23.5</v>
      </c>
      <c r="BM9" s="621"/>
      <c r="BN9" s="621"/>
      <c r="BO9" s="621"/>
      <c r="BP9" s="622" t="s">
        <v>103</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19112794</v>
      </c>
      <c r="CN9" s="619"/>
      <c r="CO9" s="619"/>
      <c r="CP9" s="619"/>
      <c r="CQ9" s="619"/>
      <c r="CR9" s="619"/>
      <c r="CS9" s="619"/>
      <c r="CT9" s="620"/>
      <c r="CU9" s="621">
        <v>3.9</v>
      </c>
      <c r="CV9" s="621"/>
      <c r="CW9" s="621"/>
      <c r="CX9" s="621"/>
      <c r="CY9" s="627">
        <v>2938943</v>
      </c>
      <c r="CZ9" s="619"/>
      <c r="DA9" s="619"/>
      <c r="DB9" s="619"/>
      <c r="DC9" s="619"/>
      <c r="DD9" s="619"/>
      <c r="DE9" s="619"/>
      <c r="DF9" s="619"/>
      <c r="DG9" s="619"/>
      <c r="DH9" s="619"/>
      <c r="DI9" s="619"/>
      <c r="DJ9" s="619"/>
      <c r="DK9" s="620"/>
      <c r="DL9" s="627">
        <v>12176565</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134156</v>
      </c>
      <c r="S10" s="619"/>
      <c r="T10" s="619"/>
      <c r="U10" s="619"/>
      <c r="V10" s="619"/>
      <c r="W10" s="619"/>
      <c r="X10" s="619"/>
      <c r="Y10" s="620"/>
      <c r="Z10" s="621">
        <v>0</v>
      </c>
      <c r="AA10" s="621"/>
      <c r="AB10" s="621"/>
      <c r="AC10" s="621"/>
      <c r="AD10" s="622">
        <v>134156</v>
      </c>
      <c r="AE10" s="622"/>
      <c r="AF10" s="622"/>
      <c r="AG10" s="622"/>
      <c r="AH10" s="622"/>
      <c r="AI10" s="622"/>
      <c r="AJ10" s="622"/>
      <c r="AK10" s="622"/>
      <c r="AL10" s="623">
        <v>0.1</v>
      </c>
      <c r="AM10" s="624"/>
      <c r="AN10" s="624"/>
      <c r="AO10" s="625"/>
      <c r="AP10" s="615" t="s">
        <v>198</v>
      </c>
      <c r="AQ10" s="616"/>
      <c r="AR10" s="616"/>
      <c r="AS10" s="616"/>
      <c r="AT10" s="616"/>
      <c r="AU10" s="616"/>
      <c r="AV10" s="616"/>
      <c r="AW10" s="616"/>
      <c r="AX10" s="616"/>
      <c r="AY10" s="616"/>
      <c r="AZ10" s="616"/>
      <c r="BA10" s="616"/>
      <c r="BB10" s="616"/>
      <c r="BC10" s="617"/>
      <c r="BD10" s="618">
        <v>837616</v>
      </c>
      <c r="BE10" s="619"/>
      <c r="BF10" s="619"/>
      <c r="BG10" s="619"/>
      <c r="BH10" s="619"/>
      <c r="BI10" s="619"/>
      <c r="BJ10" s="619"/>
      <c r="BK10" s="620"/>
      <c r="BL10" s="621">
        <v>1.1000000000000001</v>
      </c>
      <c r="BM10" s="621"/>
      <c r="BN10" s="621"/>
      <c r="BO10" s="621"/>
      <c r="BP10" s="622">
        <v>39851</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2181073</v>
      </c>
      <c r="CN10" s="619"/>
      <c r="CO10" s="619"/>
      <c r="CP10" s="619"/>
      <c r="CQ10" s="619"/>
      <c r="CR10" s="619"/>
      <c r="CS10" s="619"/>
      <c r="CT10" s="620"/>
      <c r="CU10" s="621">
        <v>0.4</v>
      </c>
      <c r="CV10" s="621"/>
      <c r="CW10" s="621"/>
      <c r="CX10" s="621"/>
      <c r="CY10" s="627">
        <v>58531</v>
      </c>
      <c r="CZ10" s="619"/>
      <c r="DA10" s="619"/>
      <c r="DB10" s="619"/>
      <c r="DC10" s="619"/>
      <c r="DD10" s="619"/>
      <c r="DE10" s="619"/>
      <c r="DF10" s="619"/>
      <c r="DG10" s="619"/>
      <c r="DH10" s="619"/>
      <c r="DI10" s="619"/>
      <c r="DJ10" s="619"/>
      <c r="DK10" s="620"/>
      <c r="DL10" s="627">
        <v>1027050</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v>109168</v>
      </c>
      <c r="S11" s="619"/>
      <c r="T11" s="619"/>
      <c r="U11" s="619"/>
      <c r="V11" s="619"/>
      <c r="W11" s="619"/>
      <c r="X11" s="619"/>
      <c r="Y11" s="620"/>
      <c r="Z11" s="621">
        <v>0</v>
      </c>
      <c r="AA11" s="621"/>
      <c r="AB11" s="621"/>
      <c r="AC11" s="621"/>
      <c r="AD11" s="622">
        <v>109168</v>
      </c>
      <c r="AE11" s="622"/>
      <c r="AF11" s="622"/>
      <c r="AG11" s="622"/>
      <c r="AH11" s="622"/>
      <c r="AI11" s="622"/>
      <c r="AJ11" s="622"/>
      <c r="AK11" s="622"/>
      <c r="AL11" s="623">
        <v>0</v>
      </c>
      <c r="AM11" s="624"/>
      <c r="AN11" s="624"/>
      <c r="AO11" s="625"/>
      <c r="AP11" s="615" t="s">
        <v>201</v>
      </c>
      <c r="AQ11" s="616"/>
      <c r="AR11" s="616"/>
      <c r="AS11" s="616"/>
      <c r="AT11" s="616"/>
      <c r="AU11" s="616"/>
      <c r="AV11" s="616"/>
      <c r="AW11" s="616"/>
      <c r="AX11" s="616"/>
      <c r="AY11" s="616"/>
      <c r="AZ11" s="616"/>
      <c r="BA11" s="616"/>
      <c r="BB11" s="616"/>
      <c r="BC11" s="617"/>
      <c r="BD11" s="618">
        <v>1630522</v>
      </c>
      <c r="BE11" s="619"/>
      <c r="BF11" s="619"/>
      <c r="BG11" s="619"/>
      <c r="BH11" s="619"/>
      <c r="BI11" s="619"/>
      <c r="BJ11" s="619"/>
      <c r="BK11" s="620"/>
      <c r="BL11" s="621">
        <v>2.1</v>
      </c>
      <c r="BM11" s="621"/>
      <c r="BN11" s="621"/>
      <c r="BO11" s="621"/>
      <c r="BP11" s="622">
        <v>297910</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35940418</v>
      </c>
      <c r="CN11" s="619"/>
      <c r="CO11" s="619"/>
      <c r="CP11" s="619"/>
      <c r="CQ11" s="619"/>
      <c r="CR11" s="619"/>
      <c r="CS11" s="619"/>
      <c r="CT11" s="620"/>
      <c r="CU11" s="621">
        <v>7.4</v>
      </c>
      <c r="CV11" s="621"/>
      <c r="CW11" s="621"/>
      <c r="CX11" s="621"/>
      <c r="CY11" s="627">
        <v>19725194</v>
      </c>
      <c r="CZ11" s="619"/>
      <c r="DA11" s="619"/>
      <c r="DB11" s="619"/>
      <c r="DC11" s="619"/>
      <c r="DD11" s="619"/>
      <c r="DE11" s="619"/>
      <c r="DF11" s="619"/>
      <c r="DG11" s="619"/>
      <c r="DH11" s="619"/>
      <c r="DI11" s="619"/>
      <c r="DJ11" s="619"/>
      <c r="DK11" s="620"/>
      <c r="DL11" s="627">
        <v>12933628</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9618148</v>
      </c>
      <c r="S12" s="619"/>
      <c r="T12" s="619"/>
      <c r="U12" s="619"/>
      <c r="V12" s="619"/>
      <c r="W12" s="619"/>
      <c r="X12" s="619"/>
      <c r="Y12" s="620"/>
      <c r="Z12" s="621">
        <v>1.9</v>
      </c>
      <c r="AA12" s="621"/>
      <c r="AB12" s="621"/>
      <c r="AC12" s="621"/>
      <c r="AD12" s="622">
        <v>9618148</v>
      </c>
      <c r="AE12" s="622"/>
      <c r="AF12" s="622"/>
      <c r="AG12" s="622"/>
      <c r="AH12" s="622"/>
      <c r="AI12" s="622"/>
      <c r="AJ12" s="622"/>
      <c r="AK12" s="622"/>
      <c r="AL12" s="623">
        <v>3.7</v>
      </c>
      <c r="AM12" s="624"/>
      <c r="AN12" s="624"/>
      <c r="AO12" s="625"/>
      <c r="AP12" s="615" t="s">
        <v>204</v>
      </c>
      <c r="AQ12" s="616"/>
      <c r="AR12" s="616"/>
      <c r="AS12" s="616"/>
      <c r="AT12" s="616"/>
      <c r="AU12" s="616"/>
      <c r="AV12" s="616"/>
      <c r="AW12" s="616"/>
      <c r="AX12" s="616"/>
      <c r="AY12" s="616"/>
      <c r="AZ12" s="616"/>
      <c r="BA12" s="616"/>
      <c r="BB12" s="616"/>
      <c r="BC12" s="617"/>
      <c r="BD12" s="618">
        <v>240856</v>
      </c>
      <c r="BE12" s="619"/>
      <c r="BF12" s="619"/>
      <c r="BG12" s="619"/>
      <c r="BH12" s="619"/>
      <c r="BI12" s="619"/>
      <c r="BJ12" s="619"/>
      <c r="BK12" s="620"/>
      <c r="BL12" s="621">
        <v>0.3</v>
      </c>
      <c r="BM12" s="621"/>
      <c r="BN12" s="621"/>
      <c r="BO12" s="621"/>
      <c r="BP12" s="622" t="s">
        <v>103</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55755634</v>
      </c>
      <c r="CN12" s="619"/>
      <c r="CO12" s="619"/>
      <c r="CP12" s="619"/>
      <c r="CQ12" s="619"/>
      <c r="CR12" s="619"/>
      <c r="CS12" s="619"/>
      <c r="CT12" s="620"/>
      <c r="CU12" s="621">
        <v>11.5</v>
      </c>
      <c r="CV12" s="621"/>
      <c r="CW12" s="621"/>
      <c r="CX12" s="621"/>
      <c r="CY12" s="627">
        <v>3968915</v>
      </c>
      <c r="CZ12" s="619"/>
      <c r="DA12" s="619"/>
      <c r="DB12" s="619"/>
      <c r="DC12" s="619"/>
      <c r="DD12" s="619"/>
      <c r="DE12" s="619"/>
      <c r="DF12" s="619"/>
      <c r="DG12" s="619"/>
      <c r="DH12" s="619"/>
      <c r="DI12" s="619"/>
      <c r="DJ12" s="619"/>
      <c r="DK12" s="620"/>
      <c r="DL12" s="627">
        <v>10257743</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103</v>
      </c>
      <c r="S13" s="619"/>
      <c r="T13" s="619"/>
      <c r="U13" s="619"/>
      <c r="V13" s="619"/>
      <c r="W13" s="619"/>
      <c r="X13" s="619"/>
      <c r="Y13" s="620"/>
      <c r="Z13" s="621" t="s">
        <v>103</v>
      </c>
      <c r="AA13" s="621"/>
      <c r="AB13" s="621"/>
      <c r="AC13" s="621"/>
      <c r="AD13" s="622" t="s">
        <v>103</v>
      </c>
      <c r="AE13" s="622"/>
      <c r="AF13" s="622"/>
      <c r="AG13" s="622"/>
      <c r="AH13" s="622"/>
      <c r="AI13" s="622"/>
      <c r="AJ13" s="622"/>
      <c r="AK13" s="622"/>
      <c r="AL13" s="623" t="s">
        <v>103</v>
      </c>
      <c r="AM13" s="624"/>
      <c r="AN13" s="624"/>
      <c r="AO13" s="625"/>
      <c r="AP13" s="615" t="s">
        <v>207</v>
      </c>
      <c r="AQ13" s="616"/>
      <c r="AR13" s="616"/>
      <c r="AS13" s="616"/>
      <c r="AT13" s="616"/>
      <c r="AU13" s="616"/>
      <c r="AV13" s="616"/>
      <c r="AW13" s="616"/>
      <c r="AX13" s="616"/>
      <c r="AY13" s="616"/>
      <c r="AZ13" s="616"/>
      <c r="BA13" s="616"/>
      <c r="BB13" s="616"/>
      <c r="BC13" s="617"/>
      <c r="BD13" s="618">
        <v>334521</v>
      </c>
      <c r="BE13" s="619"/>
      <c r="BF13" s="619"/>
      <c r="BG13" s="619"/>
      <c r="BH13" s="619"/>
      <c r="BI13" s="619"/>
      <c r="BJ13" s="619"/>
      <c r="BK13" s="620"/>
      <c r="BL13" s="621">
        <v>0.4</v>
      </c>
      <c r="BM13" s="621"/>
      <c r="BN13" s="621"/>
      <c r="BO13" s="621"/>
      <c r="BP13" s="622" t="s">
        <v>103</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76608915</v>
      </c>
      <c r="CN13" s="619"/>
      <c r="CO13" s="619"/>
      <c r="CP13" s="619"/>
      <c r="CQ13" s="619"/>
      <c r="CR13" s="619"/>
      <c r="CS13" s="619"/>
      <c r="CT13" s="620"/>
      <c r="CU13" s="621">
        <v>15.8</v>
      </c>
      <c r="CV13" s="621"/>
      <c r="CW13" s="621"/>
      <c r="CX13" s="621"/>
      <c r="CY13" s="627">
        <v>59661614</v>
      </c>
      <c r="CZ13" s="619"/>
      <c r="DA13" s="619"/>
      <c r="DB13" s="619"/>
      <c r="DC13" s="619"/>
      <c r="DD13" s="619"/>
      <c r="DE13" s="619"/>
      <c r="DF13" s="619"/>
      <c r="DG13" s="619"/>
      <c r="DH13" s="619"/>
      <c r="DI13" s="619"/>
      <c r="DJ13" s="619"/>
      <c r="DK13" s="620"/>
      <c r="DL13" s="627">
        <v>17654872</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179159</v>
      </c>
      <c r="S14" s="619"/>
      <c r="T14" s="619"/>
      <c r="U14" s="619"/>
      <c r="V14" s="619"/>
      <c r="W14" s="619"/>
      <c r="X14" s="619"/>
      <c r="Y14" s="620"/>
      <c r="Z14" s="621">
        <v>0</v>
      </c>
      <c r="AA14" s="621"/>
      <c r="AB14" s="621"/>
      <c r="AC14" s="621"/>
      <c r="AD14" s="622">
        <v>179159</v>
      </c>
      <c r="AE14" s="622"/>
      <c r="AF14" s="622"/>
      <c r="AG14" s="622"/>
      <c r="AH14" s="622"/>
      <c r="AI14" s="622"/>
      <c r="AJ14" s="622"/>
      <c r="AK14" s="622"/>
      <c r="AL14" s="623">
        <v>0.1</v>
      </c>
      <c r="AM14" s="624"/>
      <c r="AN14" s="624"/>
      <c r="AO14" s="625"/>
      <c r="AP14" s="615" t="s">
        <v>210</v>
      </c>
      <c r="AQ14" s="616"/>
      <c r="AR14" s="616"/>
      <c r="AS14" s="616"/>
      <c r="AT14" s="616"/>
      <c r="AU14" s="616"/>
      <c r="AV14" s="616"/>
      <c r="AW14" s="616"/>
      <c r="AX14" s="616"/>
      <c r="AY14" s="616"/>
      <c r="AZ14" s="616"/>
      <c r="BA14" s="616"/>
      <c r="BB14" s="616"/>
      <c r="BC14" s="617"/>
      <c r="BD14" s="618">
        <v>218726</v>
      </c>
      <c r="BE14" s="619"/>
      <c r="BF14" s="619"/>
      <c r="BG14" s="619"/>
      <c r="BH14" s="619"/>
      <c r="BI14" s="619"/>
      <c r="BJ14" s="619"/>
      <c r="BK14" s="620"/>
      <c r="BL14" s="621">
        <v>0.3</v>
      </c>
      <c r="BM14" s="621"/>
      <c r="BN14" s="621"/>
      <c r="BO14" s="621"/>
      <c r="BP14" s="622" t="s">
        <v>103</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20598235</v>
      </c>
      <c r="CN14" s="619"/>
      <c r="CO14" s="619"/>
      <c r="CP14" s="619"/>
      <c r="CQ14" s="619"/>
      <c r="CR14" s="619"/>
      <c r="CS14" s="619"/>
      <c r="CT14" s="620"/>
      <c r="CU14" s="621">
        <v>4.2</v>
      </c>
      <c r="CV14" s="621"/>
      <c r="CW14" s="621"/>
      <c r="CX14" s="621"/>
      <c r="CY14" s="627">
        <v>1846853</v>
      </c>
      <c r="CZ14" s="619"/>
      <c r="DA14" s="619"/>
      <c r="DB14" s="619"/>
      <c r="DC14" s="619"/>
      <c r="DD14" s="619"/>
      <c r="DE14" s="619"/>
      <c r="DF14" s="619"/>
      <c r="DG14" s="619"/>
      <c r="DH14" s="619"/>
      <c r="DI14" s="619"/>
      <c r="DJ14" s="619"/>
      <c r="DK14" s="620"/>
      <c r="DL14" s="627">
        <v>19134418</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184882384</v>
      </c>
      <c r="S15" s="619"/>
      <c r="T15" s="619"/>
      <c r="U15" s="619"/>
      <c r="V15" s="619"/>
      <c r="W15" s="619"/>
      <c r="X15" s="619"/>
      <c r="Y15" s="620"/>
      <c r="Z15" s="621">
        <v>36.6</v>
      </c>
      <c r="AA15" s="621"/>
      <c r="AB15" s="621"/>
      <c r="AC15" s="621"/>
      <c r="AD15" s="622">
        <v>182504394</v>
      </c>
      <c r="AE15" s="622"/>
      <c r="AF15" s="622"/>
      <c r="AG15" s="622"/>
      <c r="AH15" s="622"/>
      <c r="AI15" s="622"/>
      <c r="AJ15" s="622"/>
      <c r="AK15" s="622"/>
      <c r="AL15" s="623">
        <v>69.900000000000006</v>
      </c>
      <c r="AM15" s="624"/>
      <c r="AN15" s="624"/>
      <c r="AO15" s="625"/>
      <c r="AP15" s="615" t="s">
        <v>213</v>
      </c>
      <c r="AQ15" s="616"/>
      <c r="AR15" s="616"/>
      <c r="AS15" s="616"/>
      <c r="AT15" s="616"/>
      <c r="AU15" s="616"/>
      <c r="AV15" s="616"/>
      <c r="AW15" s="616"/>
      <c r="AX15" s="616"/>
      <c r="AY15" s="616"/>
      <c r="AZ15" s="616"/>
      <c r="BA15" s="616"/>
      <c r="BB15" s="616"/>
      <c r="BC15" s="617"/>
      <c r="BD15" s="618">
        <v>15764227</v>
      </c>
      <c r="BE15" s="619"/>
      <c r="BF15" s="619"/>
      <c r="BG15" s="619"/>
      <c r="BH15" s="619"/>
      <c r="BI15" s="619"/>
      <c r="BJ15" s="619"/>
      <c r="BK15" s="620"/>
      <c r="BL15" s="621">
        <v>19.899999999999999</v>
      </c>
      <c r="BM15" s="621"/>
      <c r="BN15" s="621"/>
      <c r="BO15" s="621"/>
      <c r="BP15" s="622" t="s">
        <v>103</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103</v>
      </c>
      <c r="CN15" s="619"/>
      <c r="CO15" s="619"/>
      <c r="CP15" s="619"/>
      <c r="CQ15" s="619"/>
      <c r="CR15" s="619"/>
      <c r="CS15" s="619"/>
      <c r="CT15" s="620"/>
      <c r="CU15" s="621" t="s">
        <v>103</v>
      </c>
      <c r="CV15" s="621"/>
      <c r="CW15" s="621"/>
      <c r="CX15" s="621"/>
      <c r="CY15" s="627" t="s">
        <v>103</v>
      </c>
      <c r="CZ15" s="619"/>
      <c r="DA15" s="619"/>
      <c r="DB15" s="619"/>
      <c r="DC15" s="619"/>
      <c r="DD15" s="619"/>
      <c r="DE15" s="619"/>
      <c r="DF15" s="619"/>
      <c r="DG15" s="619"/>
      <c r="DH15" s="619"/>
      <c r="DI15" s="619"/>
      <c r="DJ15" s="619"/>
      <c r="DK15" s="620"/>
      <c r="DL15" s="627" t="s">
        <v>103</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182504394</v>
      </c>
      <c r="S16" s="619"/>
      <c r="T16" s="619"/>
      <c r="U16" s="619"/>
      <c r="V16" s="619"/>
      <c r="W16" s="619"/>
      <c r="X16" s="619"/>
      <c r="Y16" s="620"/>
      <c r="Z16" s="623">
        <v>36.1</v>
      </c>
      <c r="AA16" s="624"/>
      <c r="AB16" s="624"/>
      <c r="AC16" s="629"/>
      <c r="AD16" s="627">
        <v>182504394</v>
      </c>
      <c r="AE16" s="619"/>
      <c r="AF16" s="619"/>
      <c r="AG16" s="619"/>
      <c r="AH16" s="619"/>
      <c r="AI16" s="619"/>
      <c r="AJ16" s="619"/>
      <c r="AK16" s="620"/>
      <c r="AL16" s="623">
        <v>69.900000000000006</v>
      </c>
      <c r="AM16" s="624"/>
      <c r="AN16" s="624"/>
      <c r="AO16" s="625"/>
      <c r="AP16" s="615" t="s">
        <v>216</v>
      </c>
      <c r="AQ16" s="616"/>
      <c r="AR16" s="616"/>
      <c r="AS16" s="616"/>
      <c r="AT16" s="616"/>
      <c r="AU16" s="616"/>
      <c r="AV16" s="616"/>
      <c r="AW16" s="616"/>
      <c r="AX16" s="616"/>
      <c r="AY16" s="616"/>
      <c r="AZ16" s="616"/>
      <c r="BA16" s="616"/>
      <c r="BB16" s="616"/>
      <c r="BC16" s="617"/>
      <c r="BD16" s="618">
        <v>652664</v>
      </c>
      <c r="BE16" s="619"/>
      <c r="BF16" s="619"/>
      <c r="BG16" s="619"/>
      <c r="BH16" s="619"/>
      <c r="BI16" s="619"/>
      <c r="BJ16" s="619"/>
      <c r="BK16" s="620"/>
      <c r="BL16" s="621">
        <v>0.8</v>
      </c>
      <c r="BM16" s="621"/>
      <c r="BN16" s="621"/>
      <c r="BO16" s="621"/>
      <c r="BP16" s="622" t="s">
        <v>103</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94675374</v>
      </c>
      <c r="CN16" s="619"/>
      <c r="CO16" s="619"/>
      <c r="CP16" s="619"/>
      <c r="CQ16" s="619"/>
      <c r="CR16" s="619"/>
      <c r="CS16" s="619"/>
      <c r="CT16" s="620"/>
      <c r="CU16" s="621">
        <v>19.5</v>
      </c>
      <c r="CV16" s="621"/>
      <c r="CW16" s="621"/>
      <c r="CX16" s="621"/>
      <c r="CY16" s="627">
        <v>7026541</v>
      </c>
      <c r="CZ16" s="619"/>
      <c r="DA16" s="619"/>
      <c r="DB16" s="619"/>
      <c r="DC16" s="619"/>
      <c r="DD16" s="619"/>
      <c r="DE16" s="619"/>
      <c r="DF16" s="619"/>
      <c r="DG16" s="619"/>
      <c r="DH16" s="619"/>
      <c r="DI16" s="619"/>
      <c r="DJ16" s="619"/>
      <c r="DK16" s="620"/>
      <c r="DL16" s="627">
        <v>72922390</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2369326</v>
      </c>
      <c r="S17" s="619"/>
      <c r="T17" s="619"/>
      <c r="U17" s="619"/>
      <c r="V17" s="619"/>
      <c r="W17" s="619"/>
      <c r="X17" s="619"/>
      <c r="Y17" s="620"/>
      <c r="Z17" s="623">
        <v>0.5</v>
      </c>
      <c r="AA17" s="624"/>
      <c r="AB17" s="624"/>
      <c r="AC17" s="629"/>
      <c r="AD17" s="627" t="s">
        <v>103</v>
      </c>
      <c r="AE17" s="619"/>
      <c r="AF17" s="619"/>
      <c r="AG17" s="619"/>
      <c r="AH17" s="619"/>
      <c r="AI17" s="619"/>
      <c r="AJ17" s="619"/>
      <c r="AK17" s="620"/>
      <c r="AL17" s="623" t="s">
        <v>103</v>
      </c>
      <c r="AM17" s="624"/>
      <c r="AN17" s="624"/>
      <c r="AO17" s="625"/>
      <c r="AP17" s="615" t="s">
        <v>219</v>
      </c>
      <c r="AQ17" s="616"/>
      <c r="AR17" s="616"/>
      <c r="AS17" s="616"/>
      <c r="AT17" s="616"/>
      <c r="AU17" s="616"/>
      <c r="AV17" s="616"/>
      <c r="AW17" s="616"/>
      <c r="AX17" s="616"/>
      <c r="AY17" s="616"/>
      <c r="AZ17" s="616"/>
      <c r="BA17" s="616"/>
      <c r="BB17" s="616"/>
      <c r="BC17" s="617"/>
      <c r="BD17" s="618">
        <v>15111563</v>
      </c>
      <c r="BE17" s="619"/>
      <c r="BF17" s="619"/>
      <c r="BG17" s="619"/>
      <c r="BH17" s="619"/>
      <c r="BI17" s="619"/>
      <c r="BJ17" s="619"/>
      <c r="BK17" s="620"/>
      <c r="BL17" s="621">
        <v>19.100000000000001</v>
      </c>
      <c r="BM17" s="621"/>
      <c r="BN17" s="621"/>
      <c r="BO17" s="621"/>
      <c r="BP17" s="622" t="s">
        <v>103</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2190047</v>
      </c>
      <c r="CN17" s="619"/>
      <c r="CO17" s="619"/>
      <c r="CP17" s="619"/>
      <c r="CQ17" s="619"/>
      <c r="CR17" s="619"/>
      <c r="CS17" s="619"/>
      <c r="CT17" s="620"/>
      <c r="CU17" s="621">
        <v>0.5</v>
      </c>
      <c r="CV17" s="621"/>
      <c r="CW17" s="621"/>
      <c r="CX17" s="621"/>
      <c r="CY17" s="627" t="s">
        <v>103</v>
      </c>
      <c r="CZ17" s="619"/>
      <c r="DA17" s="619"/>
      <c r="DB17" s="619"/>
      <c r="DC17" s="619"/>
      <c r="DD17" s="619"/>
      <c r="DE17" s="619"/>
      <c r="DF17" s="619"/>
      <c r="DG17" s="619"/>
      <c r="DH17" s="619"/>
      <c r="DI17" s="619"/>
      <c r="DJ17" s="619"/>
      <c r="DK17" s="620"/>
      <c r="DL17" s="627">
        <v>11042</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8664</v>
      </c>
      <c r="S18" s="619"/>
      <c r="T18" s="619"/>
      <c r="U18" s="619"/>
      <c r="V18" s="619"/>
      <c r="W18" s="619"/>
      <c r="X18" s="619"/>
      <c r="Y18" s="620"/>
      <c r="Z18" s="623">
        <v>0</v>
      </c>
      <c r="AA18" s="624"/>
      <c r="AB18" s="624"/>
      <c r="AC18" s="629"/>
      <c r="AD18" s="627" t="s">
        <v>103</v>
      </c>
      <c r="AE18" s="619"/>
      <c r="AF18" s="619"/>
      <c r="AG18" s="619"/>
      <c r="AH18" s="619"/>
      <c r="AI18" s="619"/>
      <c r="AJ18" s="619"/>
      <c r="AK18" s="620"/>
      <c r="AL18" s="623" t="s">
        <v>103</v>
      </c>
      <c r="AM18" s="624"/>
      <c r="AN18" s="624"/>
      <c r="AO18" s="625"/>
      <c r="AP18" s="615" t="s">
        <v>222</v>
      </c>
      <c r="AQ18" s="616"/>
      <c r="AR18" s="616"/>
      <c r="AS18" s="616"/>
      <c r="AT18" s="616"/>
      <c r="AU18" s="616"/>
      <c r="AV18" s="616"/>
      <c r="AW18" s="616"/>
      <c r="AX18" s="616"/>
      <c r="AY18" s="616"/>
      <c r="AZ18" s="616"/>
      <c r="BA18" s="616"/>
      <c r="BB18" s="616"/>
      <c r="BC18" s="617"/>
      <c r="BD18" s="618">
        <v>23999833</v>
      </c>
      <c r="BE18" s="619"/>
      <c r="BF18" s="619"/>
      <c r="BG18" s="619"/>
      <c r="BH18" s="619"/>
      <c r="BI18" s="619"/>
      <c r="BJ18" s="619"/>
      <c r="BK18" s="620"/>
      <c r="BL18" s="621">
        <v>30.3</v>
      </c>
      <c r="BM18" s="621"/>
      <c r="BN18" s="621"/>
      <c r="BO18" s="621"/>
      <c r="BP18" s="622" t="s">
        <v>103</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76946367</v>
      </c>
      <c r="CN18" s="619"/>
      <c r="CO18" s="619"/>
      <c r="CP18" s="619"/>
      <c r="CQ18" s="619"/>
      <c r="CR18" s="619"/>
      <c r="CS18" s="619"/>
      <c r="CT18" s="620"/>
      <c r="CU18" s="621">
        <v>15.8</v>
      </c>
      <c r="CV18" s="621"/>
      <c r="CW18" s="621"/>
      <c r="CX18" s="621"/>
      <c r="CY18" s="627" t="s">
        <v>103</v>
      </c>
      <c r="CZ18" s="619"/>
      <c r="DA18" s="619"/>
      <c r="DB18" s="619"/>
      <c r="DC18" s="619"/>
      <c r="DD18" s="619"/>
      <c r="DE18" s="619"/>
      <c r="DF18" s="619"/>
      <c r="DG18" s="619"/>
      <c r="DH18" s="619"/>
      <c r="DI18" s="619"/>
      <c r="DJ18" s="619"/>
      <c r="DK18" s="620"/>
      <c r="DL18" s="627">
        <v>75006811</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276472422</v>
      </c>
      <c r="S19" s="619"/>
      <c r="T19" s="619"/>
      <c r="U19" s="619"/>
      <c r="V19" s="619"/>
      <c r="W19" s="619"/>
      <c r="X19" s="619"/>
      <c r="Y19" s="620"/>
      <c r="Z19" s="623">
        <v>54.7</v>
      </c>
      <c r="AA19" s="624"/>
      <c r="AB19" s="624"/>
      <c r="AC19" s="629"/>
      <c r="AD19" s="627">
        <v>259920961</v>
      </c>
      <c r="AE19" s="619"/>
      <c r="AF19" s="619"/>
      <c r="AG19" s="619"/>
      <c r="AH19" s="619"/>
      <c r="AI19" s="619"/>
      <c r="AJ19" s="619"/>
      <c r="AK19" s="620"/>
      <c r="AL19" s="623">
        <v>99.5</v>
      </c>
      <c r="AM19" s="624"/>
      <c r="AN19" s="624"/>
      <c r="AO19" s="625"/>
      <c r="AP19" s="615" t="s">
        <v>225</v>
      </c>
      <c r="AQ19" s="616"/>
      <c r="AR19" s="616"/>
      <c r="AS19" s="616"/>
      <c r="AT19" s="616"/>
      <c r="AU19" s="616"/>
      <c r="AV19" s="616"/>
      <c r="AW19" s="616"/>
      <c r="AX19" s="616"/>
      <c r="AY19" s="616"/>
      <c r="AZ19" s="616"/>
      <c r="BA19" s="616"/>
      <c r="BB19" s="616"/>
      <c r="BC19" s="617"/>
      <c r="BD19" s="618">
        <v>1199448</v>
      </c>
      <c r="BE19" s="619"/>
      <c r="BF19" s="619"/>
      <c r="BG19" s="619"/>
      <c r="BH19" s="619"/>
      <c r="BI19" s="619"/>
      <c r="BJ19" s="619"/>
      <c r="BK19" s="620"/>
      <c r="BL19" s="621">
        <v>1.5</v>
      </c>
      <c r="BM19" s="621"/>
      <c r="BN19" s="621"/>
      <c r="BO19" s="621"/>
      <c r="BP19" s="622" t="s">
        <v>103</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v>5192</v>
      </c>
      <c r="CN19" s="619"/>
      <c r="CO19" s="619"/>
      <c r="CP19" s="619"/>
      <c r="CQ19" s="619"/>
      <c r="CR19" s="619"/>
      <c r="CS19" s="619"/>
      <c r="CT19" s="620"/>
      <c r="CU19" s="621">
        <v>0</v>
      </c>
      <c r="CV19" s="621"/>
      <c r="CW19" s="621"/>
      <c r="CX19" s="621"/>
      <c r="CY19" s="627" t="s">
        <v>103</v>
      </c>
      <c r="CZ19" s="619"/>
      <c r="DA19" s="619"/>
      <c r="DB19" s="619"/>
      <c r="DC19" s="619"/>
      <c r="DD19" s="619"/>
      <c r="DE19" s="619"/>
      <c r="DF19" s="619"/>
      <c r="DG19" s="619"/>
      <c r="DH19" s="619"/>
      <c r="DI19" s="619"/>
      <c r="DJ19" s="619"/>
      <c r="DK19" s="620"/>
      <c r="DL19" s="627">
        <v>5192</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208853</v>
      </c>
      <c r="S20" s="619"/>
      <c r="T20" s="619"/>
      <c r="U20" s="619"/>
      <c r="V20" s="619"/>
      <c r="W20" s="619"/>
      <c r="X20" s="619"/>
      <c r="Y20" s="620"/>
      <c r="Z20" s="623">
        <v>0</v>
      </c>
      <c r="AA20" s="624"/>
      <c r="AB20" s="624"/>
      <c r="AC20" s="629"/>
      <c r="AD20" s="627">
        <v>208853</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689008</v>
      </c>
      <c r="BE20" s="619"/>
      <c r="BF20" s="619"/>
      <c r="BG20" s="619"/>
      <c r="BH20" s="619"/>
      <c r="BI20" s="619"/>
      <c r="BJ20" s="619"/>
      <c r="BK20" s="620"/>
      <c r="BL20" s="621">
        <v>0.9</v>
      </c>
      <c r="BM20" s="621"/>
      <c r="BN20" s="621"/>
      <c r="BO20" s="621"/>
      <c r="BP20" s="622" t="s">
        <v>103</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103</v>
      </c>
      <c r="CN20" s="619"/>
      <c r="CO20" s="619"/>
      <c r="CP20" s="619"/>
      <c r="CQ20" s="619"/>
      <c r="CR20" s="619"/>
      <c r="CS20" s="619"/>
      <c r="CT20" s="620"/>
      <c r="CU20" s="621" t="s">
        <v>103</v>
      </c>
      <c r="CV20" s="621"/>
      <c r="CW20" s="621"/>
      <c r="CX20" s="621"/>
      <c r="CY20" s="627" t="s">
        <v>103</v>
      </c>
      <c r="CZ20" s="619"/>
      <c r="DA20" s="619"/>
      <c r="DB20" s="619"/>
      <c r="DC20" s="619"/>
      <c r="DD20" s="619"/>
      <c r="DE20" s="619"/>
      <c r="DF20" s="619"/>
      <c r="DG20" s="619"/>
      <c r="DH20" s="619"/>
      <c r="DI20" s="619"/>
      <c r="DJ20" s="619"/>
      <c r="DK20" s="620"/>
      <c r="DL20" s="627" t="s">
        <v>103</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3525658</v>
      </c>
      <c r="S21" s="619"/>
      <c r="T21" s="619"/>
      <c r="U21" s="619"/>
      <c r="V21" s="619"/>
      <c r="W21" s="619"/>
      <c r="X21" s="619"/>
      <c r="Y21" s="620"/>
      <c r="Z21" s="623">
        <v>0.7</v>
      </c>
      <c r="AA21" s="624"/>
      <c r="AB21" s="624"/>
      <c r="AC21" s="629"/>
      <c r="AD21" s="627" t="s">
        <v>103</v>
      </c>
      <c r="AE21" s="619"/>
      <c r="AF21" s="619"/>
      <c r="AG21" s="619"/>
      <c r="AH21" s="619"/>
      <c r="AI21" s="619"/>
      <c r="AJ21" s="619"/>
      <c r="AK21" s="620"/>
      <c r="AL21" s="623" t="s">
        <v>103</v>
      </c>
      <c r="AM21" s="624"/>
      <c r="AN21" s="624"/>
      <c r="AO21" s="625"/>
      <c r="AP21" s="630" t="s">
        <v>231</v>
      </c>
      <c r="AQ21" s="631"/>
      <c r="AR21" s="631"/>
      <c r="AS21" s="631"/>
      <c r="AT21" s="631"/>
      <c r="AU21" s="631"/>
      <c r="AV21" s="631"/>
      <c r="AW21" s="631"/>
      <c r="AX21" s="631"/>
      <c r="AY21" s="631"/>
      <c r="AZ21" s="631"/>
      <c r="BA21" s="631"/>
      <c r="BB21" s="631"/>
      <c r="BC21" s="632"/>
      <c r="BD21" s="618">
        <v>129810</v>
      </c>
      <c r="BE21" s="619"/>
      <c r="BF21" s="619"/>
      <c r="BG21" s="619"/>
      <c r="BH21" s="619"/>
      <c r="BI21" s="619"/>
      <c r="BJ21" s="619"/>
      <c r="BK21" s="620"/>
      <c r="BL21" s="621">
        <v>0.2</v>
      </c>
      <c r="BM21" s="621"/>
      <c r="BN21" s="621"/>
      <c r="BO21" s="621"/>
      <c r="BP21" s="622" t="s">
        <v>103</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128556</v>
      </c>
      <c r="CN21" s="619"/>
      <c r="CO21" s="619"/>
      <c r="CP21" s="619"/>
      <c r="CQ21" s="619"/>
      <c r="CR21" s="619"/>
      <c r="CS21" s="619"/>
      <c r="CT21" s="620"/>
      <c r="CU21" s="621">
        <v>0</v>
      </c>
      <c r="CV21" s="621"/>
      <c r="CW21" s="621"/>
      <c r="CX21" s="621"/>
      <c r="CY21" s="627" t="s">
        <v>103</v>
      </c>
      <c r="CZ21" s="619"/>
      <c r="DA21" s="619"/>
      <c r="DB21" s="619"/>
      <c r="DC21" s="619"/>
      <c r="DD21" s="619"/>
      <c r="DE21" s="619"/>
      <c r="DF21" s="619"/>
      <c r="DG21" s="619"/>
      <c r="DH21" s="619"/>
      <c r="DI21" s="619"/>
      <c r="DJ21" s="619"/>
      <c r="DK21" s="620"/>
      <c r="DL21" s="627">
        <v>128556</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4303768</v>
      </c>
      <c r="S22" s="619"/>
      <c r="T22" s="619"/>
      <c r="U22" s="619"/>
      <c r="V22" s="619"/>
      <c r="W22" s="619"/>
      <c r="X22" s="619"/>
      <c r="Y22" s="620"/>
      <c r="Z22" s="623">
        <v>0.9</v>
      </c>
      <c r="AA22" s="624"/>
      <c r="AB22" s="624"/>
      <c r="AC22" s="629"/>
      <c r="AD22" s="627">
        <v>519394</v>
      </c>
      <c r="AE22" s="619"/>
      <c r="AF22" s="619"/>
      <c r="AG22" s="619"/>
      <c r="AH22" s="619"/>
      <c r="AI22" s="619"/>
      <c r="AJ22" s="619"/>
      <c r="AK22" s="620"/>
      <c r="AL22" s="623">
        <v>0.2</v>
      </c>
      <c r="AM22" s="624"/>
      <c r="AN22" s="624"/>
      <c r="AO22" s="625"/>
      <c r="AP22" s="630" t="s">
        <v>234</v>
      </c>
      <c r="AQ22" s="631"/>
      <c r="AR22" s="631"/>
      <c r="AS22" s="631"/>
      <c r="AT22" s="631"/>
      <c r="AU22" s="631"/>
      <c r="AV22" s="631"/>
      <c r="AW22" s="631"/>
      <c r="AX22" s="631"/>
      <c r="AY22" s="631"/>
      <c r="AZ22" s="631"/>
      <c r="BA22" s="631"/>
      <c r="BB22" s="631"/>
      <c r="BC22" s="632"/>
      <c r="BD22" s="618">
        <v>717242</v>
      </c>
      <c r="BE22" s="619"/>
      <c r="BF22" s="619"/>
      <c r="BG22" s="619"/>
      <c r="BH22" s="619"/>
      <c r="BI22" s="619"/>
      <c r="BJ22" s="619"/>
      <c r="BK22" s="620"/>
      <c r="BL22" s="621">
        <v>0.9</v>
      </c>
      <c r="BM22" s="621"/>
      <c r="BN22" s="621"/>
      <c r="BO22" s="621"/>
      <c r="BP22" s="622" t="s">
        <v>103</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198682</v>
      </c>
      <c r="CN22" s="619"/>
      <c r="CO22" s="619"/>
      <c r="CP22" s="619"/>
      <c r="CQ22" s="619"/>
      <c r="CR22" s="619"/>
      <c r="CS22" s="619"/>
      <c r="CT22" s="620"/>
      <c r="CU22" s="621">
        <v>0</v>
      </c>
      <c r="CV22" s="621"/>
      <c r="CW22" s="621"/>
      <c r="CX22" s="621"/>
      <c r="CY22" s="627" t="s">
        <v>103</v>
      </c>
      <c r="CZ22" s="619"/>
      <c r="DA22" s="619"/>
      <c r="DB22" s="619"/>
      <c r="DC22" s="619"/>
      <c r="DD22" s="619"/>
      <c r="DE22" s="619"/>
      <c r="DF22" s="619"/>
      <c r="DG22" s="619"/>
      <c r="DH22" s="619"/>
      <c r="DI22" s="619"/>
      <c r="DJ22" s="619"/>
      <c r="DK22" s="620"/>
      <c r="DL22" s="627">
        <v>198682</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1175465</v>
      </c>
      <c r="S23" s="619"/>
      <c r="T23" s="619"/>
      <c r="U23" s="619"/>
      <c r="V23" s="619"/>
      <c r="W23" s="619"/>
      <c r="X23" s="619"/>
      <c r="Y23" s="620"/>
      <c r="Z23" s="623">
        <v>0.2</v>
      </c>
      <c r="AA23" s="624"/>
      <c r="AB23" s="624"/>
      <c r="AC23" s="629"/>
      <c r="AD23" s="627" t="s">
        <v>103</v>
      </c>
      <c r="AE23" s="619"/>
      <c r="AF23" s="619"/>
      <c r="AG23" s="619"/>
      <c r="AH23" s="619"/>
      <c r="AI23" s="619"/>
      <c r="AJ23" s="619"/>
      <c r="AK23" s="620"/>
      <c r="AL23" s="623" t="s">
        <v>103</v>
      </c>
      <c r="AM23" s="624"/>
      <c r="AN23" s="624"/>
      <c r="AO23" s="625"/>
      <c r="AP23" s="630" t="s">
        <v>237</v>
      </c>
      <c r="AQ23" s="631"/>
      <c r="AR23" s="631"/>
      <c r="AS23" s="631"/>
      <c r="AT23" s="631"/>
      <c r="AU23" s="631"/>
      <c r="AV23" s="631"/>
      <c r="AW23" s="631"/>
      <c r="AX23" s="631"/>
      <c r="AY23" s="631"/>
      <c r="AZ23" s="631"/>
      <c r="BA23" s="631"/>
      <c r="BB23" s="631"/>
      <c r="BC23" s="632"/>
      <c r="BD23" s="618">
        <v>5121062</v>
      </c>
      <c r="BE23" s="619"/>
      <c r="BF23" s="619"/>
      <c r="BG23" s="619"/>
      <c r="BH23" s="619"/>
      <c r="BI23" s="619"/>
      <c r="BJ23" s="619"/>
      <c r="BK23" s="620"/>
      <c r="BL23" s="621">
        <v>6.5</v>
      </c>
      <c r="BM23" s="621"/>
      <c r="BN23" s="621"/>
      <c r="BO23" s="621"/>
      <c r="BP23" s="622" t="s">
        <v>103</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129889</v>
      </c>
      <c r="CN23" s="619"/>
      <c r="CO23" s="619"/>
      <c r="CP23" s="619"/>
      <c r="CQ23" s="619"/>
      <c r="CR23" s="619"/>
      <c r="CS23" s="619"/>
      <c r="CT23" s="620"/>
      <c r="CU23" s="621">
        <v>0</v>
      </c>
      <c r="CV23" s="621"/>
      <c r="CW23" s="621"/>
      <c r="CX23" s="621"/>
      <c r="CY23" s="627" t="s">
        <v>103</v>
      </c>
      <c r="CZ23" s="619"/>
      <c r="DA23" s="619"/>
      <c r="DB23" s="619"/>
      <c r="DC23" s="619"/>
      <c r="DD23" s="619"/>
      <c r="DE23" s="619"/>
      <c r="DF23" s="619"/>
      <c r="DG23" s="619"/>
      <c r="DH23" s="619"/>
      <c r="DI23" s="619"/>
      <c r="DJ23" s="619"/>
      <c r="DK23" s="620"/>
      <c r="DL23" s="627">
        <v>129889</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71320409</v>
      </c>
      <c r="S24" s="619"/>
      <c r="T24" s="619"/>
      <c r="U24" s="619"/>
      <c r="V24" s="619"/>
      <c r="W24" s="619"/>
      <c r="X24" s="619"/>
      <c r="Y24" s="620"/>
      <c r="Z24" s="623">
        <v>14.1</v>
      </c>
      <c r="AA24" s="624"/>
      <c r="AB24" s="624"/>
      <c r="AC24" s="629"/>
      <c r="AD24" s="627" t="s">
        <v>103</v>
      </c>
      <c r="AE24" s="619"/>
      <c r="AF24" s="619"/>
      <c r="AG24" s="619"/>
      <c r="AH24" s="619"/>
      <c r="AI24" s="619"/>
      <c r="AJ24" s="619"/>
      <c r="AK24" s="620"/>
      <c r="AL24" s="623" t="s">
        <v>103</v>
      </c>
      <c r="AM24" s="624"/>
      <c r="AN24" s="624"/>
      <c r="AO24" s="625"/>
      <c r="AP24" s="630" t="s">
        <v>240</v>
      </c>
      <c r="AQ24" s="631"/>
      <c r="AR24" s="631"/>
      <c r="AS24" s="631"/>
      <c r="AT24" s="631"/>
      <c r="AU24" s="631"/>
      <c r="AV24" s="631"/>
      <c r="AW24" s="631"/>
      <c r="AX24" s="631"/>
      <c r="AY24" s="631"/>
      <c r="AZ24" s="631"/>
      <c r="BA24" s="631"/>
      <c r="BB24" s="631"/>
      <c r="BC24" s="632"/>
      <c r="BD24" s="618">
        <v>8042852</v>
      </c>
      <c r="BE24" s="619"/>
      <c r="BF24" s="619"/>
      <c r="BG24" s="619"/>
      <c r="BH24" s="619"/>
      <c r="BI24" s="619"/>
      <c r="BJ24" s="619"/>
      <c r="BK24" s="620"/>
      <c r="BL24" s="621">
        <v>10.199999999999999</v>
      </c>
      <c r="BM24" s="621"/>
      <c r="BN24" s="621"/>
      <c r="BO24" s="621"/>
      <c r="BP24" s="622" t="s">
        <v>103</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11793612</v>
      </c>
      <c r="CN24" s="619"/>
      <c r="CO24" s="619"/>
      <c r="CP24" s="619"/>
      <c r="CQ24" s="619"/>
      <c r="CR24" s="619"/>
      <c r="CS24" s="619"/>
      <c r="CT24" s="620"/>
      <c r="CU24" s="621">
        <v>2.4</v>
      </c>
      <c r="CV24" s="621"/>
      <c r="CW24" s="621"/>
      <c r="CX24" s="621"/>
      <c r="CY24" s="627" t="s">
        <v>103</v>
      </c>
      <c r="CZ24" s="619"/>
      <c r="DA24" s="619"/>
      <c r="DB24" s="619"/>
      <c r="DC24" s="619"/>
      <c r="DD24" s="619"/>
      <c r="DE24" s="619"/>
      <c r="DF24" s="619"/>
      <c r="DG24" s="619"/>
      <c r="DH24" s="619"/>
      <c r="DI24" s="619"/>
      <c r="DJ24" s="619"/>
      <c r="DK24" s="620"/>
      <c r="DL24" s="627">
        <v>11793612</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103</v>
      </c>
      <c r="S25" s="619"/>
      <c r="T25" s="619"/>
      <c r="U25" s="619"/>
      <c r="V25" s="619"/>
      <c r="W25" s="619"/>
      <c r="X25" s="619"/>
      <c r="Y25" s="620"/>
      <c r="Z25" s="623" t="s">
        <v>103</v>
      </c>
      <c r="AA25" s="624"/>
      <c r="AB25" s="624"/>
      <c r="AC25" s="629"/>
      <c r="AD25" s="627" t="s">
        <v>103</v>
      </c>
      <c r="AE25" s="619"/>
      <c r="AF25" s="619"/>
      <c r="AG25" s="619"/>
      <c r="AH25" s="619"/>
      <c r="AI25" s="619"/>
      <c r="AJ25" s="619"/>
      <c r="AK25" s="620"/>
      <c r="AL25" s="623" t="s">
        <v>103</v>
      </c>
      <c r="AM25" s="624"/>
      <c r="AN25" s="624"/>
      <c r="AO25" s="625"/>
      <c r="AP25" s="630" t="s">
        <v>243</v>
      </c>
      <c r="AQ25" s="631"/>
      <c r="AR25" s="631"/>
      <c r="AS25" s="631"/>
      <c r="AT25" s="631"/>
      <c r="AU25" s="631"/>
      <c r="AV25" s="631"/>
      <c r="AW25" s="631"/>
      <c r="AX25" s="631"/>
      <c r="AY25" s="631"/>
      <c r="AZ25" s="631"/>
      <c r="BA25" s="631"/>
      <c r="BB25" s="631"/>
      <c r="BC25" s="632"/>
      <c r="BD25" s="618">
        <v>1235</v>
      </c>
      <c r="BE25" s="619"/>
      <c r="BF25" s="619"/>
      <c r="BG25" s="619"/>
      <c r="BH25" s="619"/>
      <c r="BI25" s="619"/>
      <c r="BJ25" s="619"/>
      <c r="BK25" s="620"/>
      <c r="BL25" s="621">
        <v>0</v>
      </c>
      <c r="BM25" s="621"/>
      <c r="BN25" s="621"/>
      <c r="BO25" s="621"/>
      <c r="BP25" s="622" t="s">
        <v>103</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90784</v>
      </c>
      <c r="CN25" s="619"/>
      <c r="CO25" s="619"/>
      <c r="CP25" s="619"/>
      <c r="CQ25" s="619"/>
      <c r="CR25" s="619"/>
      <c r="CS25" s="619"/>
      <c r="CT25" s="620"/>
      <c r="CU25" s="621">
        <v>0</v>
      </c>
      <c r="CV25" s="621"/>
      <c r="CW25" s="621"/>
      <c r="CX25" s="621"/>
      <c r="CY25" s="627" t="s">
        <v>103</v>
      </c>
      <c r="CZ25" s="619"/>
      <c r="DA25" s="619"/>
      <c r="DB25" s="619"/>
      <c r="DC25" s="619"/>
      <c r="DD25" s="619"/>
      <c r="DE25" s="619"/>
      <c r="DF25" s="619"/>
      <c r="DG25" s="619"/>
      <c r="DH25" s="619"/>
      <c r="DI25" s="619"/>
      <c r="DJ25" s="619"/>
      <c r="DK25" s="620"/>
      <c r="DL25" s="627">
        <v>90784</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2509421</v>
      </c>
      <c r="S26" s="619"/>
      <c r="T26" s="619"/>
      <c r="U26" s="619"/>
      <c r="V26" s="619"/>
      <c r="W26" s="619"/>
      <c r="X26" s="619"/>
      <c r="Y26" s="620"/>
      <c r="Z26" s="623">
        <v>0.5</v>
      </c>
      <c r="AA26" s="624"/>
      <c r="AB26" s="624"/>
      <c r="AC26" s="629"/>
      <c r="AD26" s="627">
        <v>548986</v>
      </c>
      <c r="AE26" s="619"/>
      <c r="AF26" s="619"/>
      <c r="AG26" s="619"/>
      <c r="AH26" s="619"/>
      <c r="AI26" s="619"/>
      <c r="AJ26" s="619"/>
      <c r="AK26" s="620"/>
      <c r="AL26" s="623">
        <v>0.2</v>
      </c>
      <c r="AM26" s="624"/>
      <c r="AN26" s="624"/>
      <c r="AO26" s="625"/>
      <c r="AP26" s="630" t="s">
        <v>246</v>
      </c>
      <c r="AQ26" s="631"/>
      <c r="AR26" s="631"/>
      <c r="AS26" s="631"/>
      <c r="AT26" s="631"/>
      <c r="AU26" s="631"/>
      <c r="AV26" s="631"/>
      <c r="AW26" s="631"/>
      <c r="AX26" s="631"/>
      <c r="AY26" s="631"/>
      <c r="AZ26" s="631"/>
      <c r="BA26" s="631"/>
      <c r="BB26" s="631"/>
      <c r="BC26" s="632"/>
      <c r="BD26" s="618" t="s">
        <v>103</v>
      </c>
      <c r="BE26" s="619"/>
      <c r="BF26" s="619"/>
      <c r="BG26" s="619"/>
      <c r="BH26" s="619"/>
      <c r="BI26" s="619"/>
      <c r="BJ26" s="619"/>
      <c r="BK26" s="620"/>
      <c r="BL26" s="621" t="s">
        <v>103</v>
      </c>
      <c r="BM26" s="621"/>
      <c r="BN26" s="621"/>
      <c r="BO26" s="621"/>
      <c r="BP26" s="622" t="s">
        <v>103</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103</v>
      </c>
      <c r="CN26" s="619"/>
      <c r="CO26" s="619"/>
      <c r="CP26" s="619"/>
      <c r="CQ26" s="619"/>
      <c r="CR26" s="619"/>
      <c r="CS26" s="619"/>
      <c r="CT26" s="620"/>
      <c r="CU26" s="621" t="s">
        <v>103</v>
      </c>
      <c r="CV26" s="621"/>
      <c r="CW26" s="621"/>
      <c r="CX26" s="621"/>
      <c r="CY26" s="627" t="s">
        <v>103</v>
      </c>
      <c r="CZ26" s="619"/>
      <c r="DA26" s="619"/>
      <c r="DB26" s="619"/>
      <c r="DC26" s="619"/>
      <c r="DD26" s="619"/>
      <c r="DE26" s="619"/>
      <c r="DF26" s="619"/>
      <c r="DG26" s="619"/>
      <c r="DH26" s="619"/>
      <c r="DI26" s="619"/>
      <c r="DJ26" s="619"/>
      <c r="DK26" s="620"/>
      <c r="DL26" s="627" t="s">
        <v>103</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167776</v>
      </c>
      <c r="S27" s="619"/>
      <c r="T27" s="619"/>
      <c r="U27" s="619"/>
      <c r="V27" s="619"/>
      <c r="W27" s="619"/>
      <c r="X27" s="619"/>
      <c r="Y27" s="620"/>
      <c r="Z27" s="623">
        <v>0</v>
      </c>
      <c r="AA27" s="624"/>
      <c r="AB27" s="624"/>
      <c r="AC27" s="629"/>
      <c r="AD27" s="627" t="s">
        <v>103</v>
      </c>
      <c r="AE27" s="619"/>
      <c r="AF27" s="619"/>
      <c r="AG27" s="619"/>
      <c r="AH27" s="619"/>
      <c r="AI27" s="619"/>
      <c r="AJ27" s="619"/>
      <c r="AK27" s="620"/>
      <c r="AL27" s="623" t="s">
        <v>103</v>
      </c>
      <c r="AM27" s="624"/>
      <c r="AN27" s="624"/>
      <c r="AO27" s="625"/>
      <c r="AP27" s="630" t="s">
        <v>249</v>
      </c>
      <c r="AQ27" s="631"/>
      <c r="AR27" s="631"/>
      <c r="AS27" s="631"/>
      <c r="AT27" s="631"/>
      <c r="AU27" s="631"/>
      <c r="AV27" s="631"/>
      <c r="AW27" s="631"/>
      <c r="AX27" s="631"/>
      <c r="AY27" s="631"/>
      <c r="AZ27" s="631"/>
      <c r="BA27" s="631"/>
      <c r="BB27" s="631"/>
      <c r="BC27" s="632"/>
      <c r="BD27" s="618">
        <v>627350</v>
      </c>
      <c r="BE27" s="619"/>
      <c r="BF27" s="619"/>
      <c r="BG27" s="619"/>
      <c r="BH27" s="619"/>
      <c r="BI27" s="619"/>
      <c r="BJ27" s="619"/>
      <c r="BK27" s="620"/>
      <c r="BL27" s="621">
        <v>0.8</v>
      </c>
      <c r="BM27" s="621"/>
      <c r="BN27" s="621"/>
      <c r="BO27" s="621"/>
      <c r="BP27" s="622" t="s">
        <v>103</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446149</v>
      </c>
      <c r="CN27" s="619"/>
      <c r="CO27" s="619"/>
      <c r="CP27" s="619"/>
      <c r="CQ27" s="619"/>
      <c r="CR27" s="619"/>
      <c r="CS27" s="619"/>
      <c r="CT27" s="620"/>
      <c r="CU27" s="621">
        <v>0.1</v>
      </c>
      <c r="CV27" s="621"/>
      <c r="CW27" s="621"/>
      <c r="CX27" s="621"/>
      <c r="CY27" s="627" t="s">
        <v>103</v>
      </c>
      <c r="CZ27" s="619"/>
      <c r="DA27" s="619"/>
      <c r="DB27" s="619"/>
      <c r="DC27" s="619"/>
      <c r="DD27" s="619"/>
      <c r="DE27" s="619"/>
      <c r="DF27" s="619"/>
      <c r="DG27" s="619"/>
      <c r="DH27" s="619"/>
      <c r="DI27" s="619"/>
      <c r="DJ27" s="619"/>
      <c r="DK27" s="620"/>
      <c r="DL27" s="627">
        <v>446149</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12404579</v>
      </c>
      <c r="S28" s="619"/>
      <c r="T28" s="619"/>
      <c r="U28" s="619"/>
      <c r="V28" s="619"/>
      <c r="W28" s="619"/>
      <c r="X28" s="619"/>
      <c r="Y28" s="620"/>
      <c r="Z28" s="623">
        <v>2.5</v>
      </c>
      <c r="AA28" s="624"/>
      <c r="AB28" s="624"/>
      <c r="AC28" s="629"/>
      <c r="AD28" s="627" t="s">
        <v>103</v>
      </c>
      <c r="AE28" s="619"/>
      <c r="AF28" s="619"/>
      <c r="AG28" s="619"/>
      <c r="AH28" s="619"/>
      <c r="AI28" s="619"/>
      <c r="AJ28" s="619"/>
      <c r="AK28" s="620"/>
      <c r="AL28" s="623" t="s">
        <v>103</v>
      </c>
      <c r="AM28" s="624"/>
      <c r="AN28" s="624"/>
      <c r="AO28" s="625"/>
      <c r="AP28" s="630" t="s">
        <v>252</v>
      </c>
      <c r="AQ28" s="631"/>
      <c r="AR28" s="631"/>
      <c r="AS28" s="631"/>
      <c r="AT28" s="631"/>
      <c r="AU28" s="631"/>
      <c r="AV28" s="631"/>
      <c r="AW28" s="631"/>
      <c r="AX28" s="631"/>
      <c r="AY28" s="631"/>
      <c r="AZ28" s="631"/>
      <c r="BA28" s="631"/>
      <c r="BB28" s="631"/>
      <c r="BC28" s="632"/>
      <c r="BD28" s="618">
        <v>266939</v>
      </c>
      <c r="BE28" s="619"/>
      <c r="BF28" s="619"/>
      <c r="BG28" s="619"/>
      <c r="BH28" s="619"/>
      <c r="BI28" s="619"/>
      <c r="BJ28" s="619"/>
      <c r="BK28" s="620"/>
      <c r="BL28" s="621">
        <v>0.3</v>
      </c>
      <c r="BM28" s="621"/>
      <c r="BN28" s="621"/>
      <c r="BO28" s="621"/>
      <c r="BP28" s="622" t="s">
        <v>103</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103</v>
      </c>
      <c r="CN28" s="619"/>
      <c r="CO28" s="619"/>
      <c r="CP28" s="619"/>
      <c r="CQ28" s="619"/>
      <c r="CR28" s="619"/>
      <c r="CS28" s="619"/>
      <c r="CT28" s="620"/>
      <c r="CU28" s="621" t="s">
        <v>103</v>
      </c>
      <c r="CV28" s="621"/>
      <c r="CW28" s="621"/>
      <c r="CX28" s="621"/>
      <c r="CY28" s="627" t="s">
        <v>103</v>
      </c>
      <c r="CZ28" s="619"/>
      <c r="DA28" s="619"/>
      <c r="DB28" s="619"/>
      <c r="DC28" s="619"/>
      <c r="DD28" s="619"/>
      <c r="DE28" s="619"/>
      <c r="DF28" s="619"/>
      <c r="DG28" s="619"/>
      <c r="DH28" s="619"/>
      <c r="DI28" s="619"/>
      <c r="DJ28" s="619"/>
      <c r="DK28" s="620"/>
      <c r="DL28" s="627" t="s">
        <v>103</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17224772</v>
      </c>
      <c r="S29" s="619"/>
      <c r="T29" s="619"/>
      <c r="U29" s="619"/>
      <c r="V29" s="619"/>
      <c r="W29" s="619"/>
      <c r="X29" s="619"/>
      <c r="Y29" s="620"/>
      <c r="Z29" s="623">
        <v>3.4</v>
      </c>
      <c r="AA29" s="624"/>
      <c r="AB29" s="624"/>
      <c r="AC29" s="629"/>
      <c r="AD29" s="627" t="s">
        <v>103</v>
      </c>
      <c r="AE29" s="619"/>
      <c r="AF29" s="619"/>
      <c r="AG29" s="619"/>
      <c r="AH29" s="619"/>
      <c r="AI29" s="619"/>
      <c r="AJ29" s="619"/>
      <c r="AK29" s="620"/>
      <c r="AL29" s="623" t="s">
        <v>103</v>
      </c>
      <c r="AM29" s="624"/>
      <c r="AN29" s="624"/>
      <c r="AO29" s="625"/>
      <c r="AP29" s="630" t="s">
        <v>255</v>
      </c>
      <c r="AQ29" s="631"/>
      <c r="AR29" s="631"/>
      <c r="AS29" s="631"/>
      <c r="AT29" s="631"/>
      <c r="AU29" s="631"/>
      <c r="AV29" s="631"/>
      <c r="AW29" s="631"/>
      <c r="AX29" s="631"/>
      <c r="AY29" s="631"/>
      <c r="AZ29" s="631"/>
      <c r="BA29" s="631"/>
      <c r="BB29" s="631"/>
      <c r="BC29" s="632"/>
      <c r="BD29" s="618">
        <v>13022</v>
      </c>
      <c r="BE29" s="619"/>
      <c r="BF29" s="619"/>
      <c r="BG29" s="619"/>
      <c r="BH29" s="619"/>
      <c r="BI29" s="619"/>
      <c r="BJ29" s="619"/>
      <c r="BK29" s="620"/>
      <c r="BL29" s="621">
        <v>0</v>
      </c>
      <c r="BM29" s="621"/>
      <c r="BN29" s="621"/>
      <c r="BO29" s="621"/>
      <c r="BP29" s="622" t="s">
        <v>103</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103</v>
      </c>
      <c r="CN29" s="619"/>
      <c r="CO29" s="619"/>
      <c r="CP29" s="619"/>
      <c r="CQ29" s="619"/>
      <c r="CR29" s="619"/>
      <c r="CS29" s="619"/>
      <c r="CT29" s="620"/>
      <c r="CU29" s="621" t="s">
        <v>103</v>
      </c>
      <c r="CV29" s="621"/>
      <c r="CW29" s="621"/>
      <c r="CX29" s="621"/>
      <c r="CY29" s="627" t="s">
        <v>103</v>
      </c>
      <c r="CZ29" s="619"/>
      <c r="DA29" s="619"/>
      <c r="DB29" s="619"/>
      <c r="DC29" s="619"/>
      <c r="DD29" s="619"/>
      <c r="DE29" s="619"/>
      <c r="DF29" s="619"/>
      <c r="DG29" s="619"/>
      <c r="DH29" s="619"/>
      <c r="DI29" s="619"/>
      <c r="DJ29" s="619"/>
      <c r="DK29" s="620"/>
      <c r="DL29" s="627" t="s">
        <v>103</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54686696</v>
      </c>
      <c r="S30" s="619"/>
      <c r="T30" s="619"/>
      <c r="U30" s="619"/>
      <c r="V30" s="619"/>
      <c r="W30" s="619"/>
      <c r="X30" s="619"/>
      <c r="Y30" s="620"/>
      <c r="Z30" s="623">
        <v>10.8</v>
      </c>
      <c r="AA30" s="624"/>
      <c r="AB30" s="624"/>
      <c r="AC30" s="629"/>
      <c r="AD30" s="627">
        <v>17143</v>
      </c>
      <c r="AE30" s="619"/>
      <c r="AF30" s="619"/>
      <c r="AG30" s="619"/>
      <c r="AH30" s="619"/>
      <c r="AI30" s="619"/>
      <c r="AJ30" s="619"/>
      <c r="AK30" s="620"/>
      <c r="AL30" s="623">
        <v>0</v>
      </c>
      <c r="AM30" s="624"/>
      <c r="AN30" s="624"/>
      <c r="AO30" s="625"/>
      <c r="AP30" s="630" t="s">
        <v>258</v>
      </c>
      <c r="AQ30" s="631"/>
      <c r="AR30" s="631"/>
      <c r="AS30" s="631"/>
      <c r="AT30" s="631"/>
      <c r="AU30" s="631"/>
      <c r="AV30" s="631"/>
      <c r="AW30" s="631"/>
      <c r="AX30" s="631"/>
      <c r="AY30" s="631"/>
      <c r="AZ30" s="631"/>
      <c r="BA30" s="631"/>
      <c r="BB30" s="631"/>
      <c r="BC30" s="632"/>
      <c r="BD30" s="618">
        <v>13022</v>
      </c>
      <c r="BE30" s="619"/>
      <c r="BF30" s="619"/>
      <c r="BG30" s="619"/>
      <c r="BH30" s="619"/>
      <c r="BI30" s="619"/>
      <c r="BJ30" s="619"/>
      <c r="BK30" s="620"/>
      <c r="BL30" s="621">
        <v>0</v>
      </c>
      <c r="BM30" s="621"/>
      <c r="BN30" s="621"/>
      <c r="BO30" s="621"/>
      <c r="BP30" s="622" t="s">
        <v>103</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485721474</v>
      </c>
      <c r="CN30" s="619"/>
      <c r="CO30" s="619"/>
      <c r="CP30" s="619"/>
      <c r="CQ30" s="619"/>
      <c r="CR30" s="619"/>
      <c r="CS30" s="619"/>
      <c r="CT30" s="620"/>
      <c r="CU30" s="621">
        <v>100</v>
      </c>
      <c r="CV30" s="621"/>
      <c r="CW30" s="621"/>
      <c r="CX30" s="621"/>
      <c r="CY30" s="627">
        <v>103270001</v>
      </c>
      <c r="CZ30" s="619"/>
      <c r="DA30" s="619"/>
      <c r="DB30" s="619"/>
      <c r="DC30" s="619"/>
      <c r="DD30" s="619"/>
      <c r="DE30" s="619"/>
      <c r="DF30" s="619"/>
      <c r="DG30" s="619"/>
      <c r="DH30" s="619"/>
      <c r="DI30" s="619"/>
      <c r="DJ30" s="619"/>
      <c r="DK30" s="620"/>
      <c r="DL30" s="627">
        <v>311174092</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61631809</v>
      </c>
      <c r="S31" s="619"/>
      <c r="T31" s="619"/>
      <c r="U31" s="619"/>
      <c r="V31" s="619"/>
      <c r="W31" s="619"/>
      <c r="X31" s="619"/>
      <c r="Y31" s="620"/>
      <c r="Z31" s="623">
        <v>12.2</v>
      </c>
      <c r="AA31" s="624"/>
      <c r="AB31" s="624"/>
      <c r="AC31" s="629"/>
      <c r="AD31" s="627" t="s">
        <v>103</v>
      </c>
      <c r="AE31" s="619"/>
      <c r="AF31" s="619"/>
      <c r="AG31" s="619"/>
      <c r="AH31" s="619"/>
      <c r="AI31" s="619"/>
      <c r="AJ31" s="619"/>
      <c r="AK31" s="620"/>
      <c r="AL31" s="623" t="s">
        <v>103</v>
      </c>
      <c r="AM31" s="624"/>
      <c r="AN31" s="624"/>
      <c r="AO31" s="625"/>
      <c r="AP31" s="630" t="s">
        <v>261</v>
      </c>
      <c r="AQ31" s="631"/>
      <c r="AR31" s="631"/>
      <c r="AS31" s="631"/>
      <c r="AT31" s="631"/>
      <c r="AU31" s="631"/>
      <c r="AV31" s="631"/>
      <c r="AW31" s="631"/>
      <c r="AX31" s="631"/>
      <c r="AY31" s="631"/>
      <c r="AZ31" s="631"/>
      <c r="BA31" s="631"/>
      <c r="BB31" s="631"/>
      <c r="BC31" s="632"/>
      <c r="BD31" s="618">
        <v>253917</v>
      </c>
      <c r="BE31" s="619"/>
      <c r="BF31" s="619"/>
      <c r="BG31" s="619"/>
      <c r="BH31" s="619"/>
      <c r="BI31" s="619"/>
      <c r="BJ31" s="619"/>
      <c r="BK31" s="620"/>
      <c r="BL31" s="621">
        <v>0.3</v>
      </c>
      <c r="BM31" s="621"/>
      <c r="BN31" s="621"/>
      <c r="BO31" s="621"/>
      <c r="BP31" s="622" t="s">
        <v>103</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103</v>
      </c>
      <c r="S32" s="619"/>
      <c r="T32" s="619"/>
      <c r="U32" s="619"/>
      <c r="V32" s="619"/>
      <c r="W32" s="619"/>
      <c r="X32" s="619"/>
      <c r="Y32" s="620"/>
      <c r="Z32" s="623" t="s">
        <v>103</v>
      </c>
      <c r="AA32" s="624"/>
      <c r="AB32" s="624"/>
      <c r="AC32" s="629"/>
      <c r="AD32" s="627" t="s">
        <v>103</v>
      </c>
      <c r="AE32" s="619"/>
      <c r="AF32" s="619"/>
      <c r="AG32" s="619"/>
      <c r="AH32" s="619"/>
      <c r="AI32" s="619"/>
      <c r="AJ32" s="619"/>
      <c r="AK32" s="620"/>
      <c r="AL32" s="623" t="s">
        <v>103</v>
      </c>
      <c r="AM32" s="624"/>
      <c r="AN32" s="624"/>
      <c r="AO32" s="625"/>
      <c r="AP32" s="630" t="s">
        <v>263</v>
      </c>
      <c r="AQ32" s="631"/>
      <c r="AR32" s="631"/>
      <c r="AS32" s="631"/>
      <c r="AT32" s="631"/>
      <c r="AU32" s="631"/>
      <c r="AV32" s="631"/>
      <c r="AW32" s="631"/>
      <c r="AX32" s="631"/>
      <c r="AY32" s="631"/>
      <c r="AZ32" s="631"/>
      <c r="BA32" s="631"/>
      <c r="BB32" s="631"/>
      <c r="BC32" s="632"/>
      <c r="BD32" s="618" t="s">
        <v>103</v>
      </c>
      <c r="BE32" s="619"/>
      <c r="BF32" s="619"/>
      <c r="BG32" s="619"/>
      <c r="BH32" s="619"/>
      <c r="BI32" s="619"/>
      <c r="BJ32" s="619"/>
      <c r="BK32" s="620"/>
      <c r="BL32" s="621" t="s">
        <v>103</v>
      </c>
      <c r="BM32" s="621"/>
      <c r="BN32" s="621"/>
      <c r="BO32" s="621"/>
      <c r="BP32" s="622" t="s">
        <v>103</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21600709</v>
      </c>
      <c r="S33" s="619"/>
      <c r="T33" s="619"/>
      <c r="U33" s="619"/>
      <c r="V33" s="619"/>
      <c r="W33" s="619"/>
      <c r="X33" s="619"/>
      <c r="Y33" s="620"/>
      <c r="Z33" s="623">
        <v>4.3</v>
      </c>
      <c r="AA33" s="624"/>
      <c r="AB33" s="624"/>
      <c r="AC33" s="629"/>
      <c r="AD33" s="627" t="s">
        <v>103</v>
      </c>
      <c r="AE33" s="619"/>
      <c r="AF33" s="619"/>
      <c r="AG33" s="619"/>
      <c r="AH33" s="619"/>
      <c r="AI33" s="619"/>
      <c r="AJ33" s="619"/>
      <c r="AK33" s="620"/>
      <c r="AL33" s="623" t="s">
        <v>103</v>
      </c>
      <c r="AM33" s="624"/>
      <c r="AN33" s="624"/>
      <c r="AO33" s="625"/>
      <c r="AP33" s="615" t="s">
        <v>138</v>
      </c>
      <c r="AQ33" s="616"/>
      <c r="AR33" s="616"/>
      <c r="AS33" s="616"/>
      <c r="AT33" s="616"/>
      <c r="AU33" s="616"/>
      <c r="AV33" s="616"/>
      <c r="AW33" s="616"/>
      <c r="AX33" s="616"/>
      <c r="AY33" s="616"/>
      <c r="AZ33" s="616"/>
      <c r="BA33" s="616"/>
      <c r="BB33" s="616"/>
      <c r="BC33" s="617"/>
      <c r="BD33" s="618">
        <v>79113551</v>
      </c>
      <c r="BE33" s="619"/>
      <c r="BF33" s="619"/>
      <c r="BG33" s="619"/>
      <c r="BH33" s="619"/>
      <c r="BI33" s="619"/>
      <c r="BJ33" s="619"/>
      <c r="BK33" s="620"/>
      <c r="BL33" s="621">
        <v>100</v>
      </c>
      <c r="BM33" s="621"/>
      <c r="BN33" s="621"/>
      <c r="BO33" s="621"/>
      <c r="BP33" s="622">
        <v>504532</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505631628</v>
      </c>
      <c r="S34" s="619"/>
      <c r="T34" s="619"/>
      <c r="U34" s="619"/>
      <c r="V34" s="619"/>
      <c r="W34" s="619"/>
      <c r="X34" s="619"/>
      <c r="Y34" s="620"/>
      <c r="Z34" s="621">
        <v>100</v>
      </c>
      <c r="AA34" s="621"/>
      <c r="AB34" s="621"/>
      <c r="AC34" s="621"/>
      <c r="AD34" s="622">
        <v>261215337</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205262455</v>
      </c>
      <c r="CN34" s="608"/>
      <c r="CO34" s="608"/>
      <c r="CP34" s="608"/>
      <c r="CQ34" s="608"/>
      <c r="CR34" s="608"/>
      <c r="CS34" s="608"/>
      <c r="CT34" s="609"/>
      <c r="CU34" s="648">
        <v>42.3</v>
      </c>
      <c r="CV34" s="649"/>
      <c r="CW34" s="649"/>
      <c r="CX34" s="651"/>
      <c r="CY34" s="647">
        <v>184748372</v>
      </c>
      <c r="CZ34" s="608"/>
      <c r="DA34" s="608"/>
      <c r="DB34" s="608"/>
      <c r="DC34" s="608"/>
      <c r="DD34" s="608"/>
      <c r="DE34" s="608"/>
      <c r="DF34" s="609"/>
      <c r="DG34" s="647">
        <v>180291720</v>
      </c>
      <c r="DH34" s="608"/>
      <c r="DI34" s="608"/>
      <c r="DJ34" s="608"/>
      <c r="DK34" s="608"/>
      <c r="DL34" s="608"/>
      <c r="DM34" s="608"/>
      <c r="DN34" s="608"/>
      <c r="DO34" s="608"/>
      <c r="DP34" s="608"/>
      <c r="DQ34" s="609"/>
      <c r="DR34" s="648">
        <v>63.7</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117551662</v>
      </c>
      <c r="CN35" s="643"/>
      <c r="CO35" s="643"/>
      <c r="CP35" s="643"/>
      <c r="CQ35" s="643"/>
      <c r="CR35" s="643"/>
      <c r="CS35" s="643"/>
      <c r="CT35" s="644"/>
      <c r="CU35" s="640">
        <v>24.2</v>
      </c>
      <c r="CV35" s="641"/>
      <c r="CW35" s="641"/>
      <c r="CX35" s="642"/>
      <c r="CY35" s="627">
        <v>102083849</v>
      </c>
      <c r="CZ35" s="643"/>
      <c r="DA35" s="643"/>
      <c r="DB35" s="643"/>
      <c r="DC35" s="643"/>
      <c r="DD35" s="643"/>
      <c r="DE35" s="643"/>
      <c r="DF35" s="644"/>
      <c r="DG35" s="627">
        <v>99802811</v>
      </c>
      <c r="DH35" s="643"/>
      <c r="DI35" s="643"/>
      <c r="DJ35" s="643"/>
      <c r="DK35" s="643"/>
      <c r="DL35" s="643"/>
      <c r="DM35" s="643"/>
      <c r="DN35" s="643"/>
      <c r="DO35" s="643"/>
      <c r="DP35" s="643"/>
      <c r="DQ35" s="644"/>
      <c r="DR35" s="640">
        <v>35.299999999999997</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83598615</v>
      </c>
      <c r="CN36" s="619"/>
      <c r="CO36" s="619"/>
      <c r="CP36" s="619"/>
      <c r="CQ36" s="619"/>
      <c r="CR36" s="619"/>
      <c r="CS36" s="619"/>
      <c r="CT36" s="620"/>
      <c r="CU36" s="640">
        <v>17.2</v>
      </c>
      <c r="CV36" s="641"/>
      <c r="CW36" s="641"/>
      <c r="CX36" s="642"/>
      <c r="CY36" s="627">
        <v>71293841</v>
      </c>
      <c r="CZ36" s="643"/>
      <c r="DA36" s="643"/>
      <c r="DB36" s="643"/>
      <c r="DC36" s="643"/>
      <c r="DD36" s="643"/>
      <c r="DE36" s="643"/>
      <c r="DF36" s="644"/>
      <c r="DG36" s="627">
        <v>71267679</v>
      </c>
      <c r="DH36" s="643"/>
      <c r="DI36" s="643"/>
      <c r="DJ36" s="643"/>
      <c r="DK36" s="643"/>
      <c r="DL36" s="643"/>
      <c r="DM36" s="643"/>
      <c r="DN36" s="643"/>
      <c r="DO36" s="643"/>
      <c r="DP36" s="643"/>
      <c r="DQ36" s="644"/>
      <c r="DR36" s="640">
        <v>25.2</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11080215</v>
      </c>
      <c r="CN37" s="643"/>
      <c r="CO37" s="643"/>
      <c r="CP37" s="643"/>
      <c r="CQ37" s="643"/>
      <c r="CR37" s="643"/>
      <c r="CS37" s="643"/>
      <c r="CT37" s="644"/>
      <c r="CU37" s="640">
        <v>2.2999999999999998</v>
      </c>
      <c r="CV37" s="641"/>
      <c r="CW37" s="641"/>
      <c r="CX37" s="642"/>
      <c r="CY37" s="627">
        <v>7973501</v>
      </c>
      <c r="CZ37" s="643"/>
      <c r="DA37" s="643"/>
      <c r="DB37" s="643"/>
      <c r="DC37" s="643"/>
      <c r="DD37" s="643"/>
      <c r="DE37" s="643"/>
      <c r="DF37" s="644"/>
      <c r="DG37" s="627">
        <v>7938493</v>
      </c>
      <c r="DH37" s="643"/>
      <c r="DI37" s="643"/>
      <c r="DJ37" s="643"/>
      <c r="DK37" s="643"/>
      <c r="DL37" s="643"/>
      <c r="DM37" s="643"/>
      <c r="DN37" s="643"/>
      <c r="DO37" s="643"/>
      <c r="DP37" s="643"/>
      <c r="DQ37" s="644"/>
      <c r="DR37" s="640">
        <v>2.8</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138</v>
      </c>
      <c r="AY38" s="605"/>
      <c r="AZ38" s="605"/>
      <c r="BA38" s="605"/>
      <c r="BB38" s="605"/>
      <c r="BC38" s="606"/>
      <c r="BD38" s="645">
        <v>99.6</v>
      </c>
      <c r="BE38" s="613"/>
      <c r="BF38" s="613"/>
      <c r="BG38" s="613"/>
      <c r="BH38" s="613"/>
      <c r="BI38" s="613">
        <v>99.1</v>
      </c>
      <c r="BJ38" s="613"/>
      <c r="BK38" s="613"/>
      <c r="BL38" s="613"/>
      <c r="BM38" s="614"/>
      <c r="BN38" s="645">
        <v>99.6</v>
      </c>
      <c r="BO38" s="613"/>
      <c r="BP38" s="613"/>
      <c r="BQ38" s="613"/>
      <c r="BR38" s="613"/>
      <c r="BS38" s="613">
        <v>99.1</v>
      </c>
      <c r="BT38" s="613"/>
      <c r="BU38" s="613"/>
      <c r="BV38" s="613"/>
      <c r="BW38" s="614"/>
      <c r="BY38" s="615" t="s">
        <v>281</v>
      </c>
      <c r="BZ38" s="616"/>
      <c r="CA38" s="616"/>
      <c r="CB38" s="616"/>
      <c r="CC38" s="616"/>
      <c r="CD38" s="616"/>
      <c r="CE38" s="616"/>
      <c r="CF38" s="616"/>
      <c r="CG38" s="616"/>
      <c r="CH38" s="616"/>
      <c r="CI38" s="616"/>
      <c r="CJ38" s="616"/>
      <c r="CK38" s="616"/>
      <c r="CL38" s="617"/>
      <c r="CM38" s="618">
        <v>76630578</v>
      </c>
      <c r="CN38" s="619"/>
      <c r="CO38" s="619"/>
      <c r="CP38" s="619"/>
      <c r="CQ38" s="619"/>
      <c r="CR38" s="619"/>
      <c r="CS38" s="619"/>
      <c r="CT38" s="620"/>
      <c r="CU38" s="640">
        <v>15.8</v>
      </c>
      <c r="CV38" s="641"/>
      <c r="CW38" s="641"/>
      <c r="CX38" s="642"/>
      <c r="CY38" s="627">
        <v>74691022</v>
      </c>
      <c r="CZ38" s="643"/>
      <c r="DA38" s="643"/>
      <c r="DB38" s="643"/>
      <c r="DC38" s="643"/>
      <c r="DD38" s="643"/>
      <c r="DE38" s="643"/>
      <c r="DF38" s="644"/>
      <c r="DG38" s="627">
        <v>72550416</v>
      </c>
      <c r="DH38" s="643"/>
      <c r="DI38" s="643"/>
      <c r="DJ38" s="643"/>
      <c r="DK38" s="643"/>
      <c r="DL38" s="643"/>
      <c r="DM38" s="643"/>
      <c r="DN38" s="643"/>
      <c r="DO38" s="643"/>
      <c r="DP38" s="643"/>
      <c r="DQ38" s="644"/>
      <c r="DR38" s="640">
        <v>25.7</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99.3</v>
      </c>
      <c r="BE39" s="624"/>
      <c r="BF39" s="624"/>
      <c r="BG39" s="624"/>
      <c r="BH39" s="624"/>
      <c r="BI39" s="624">
        <v>98.1</v>
      </c>
      <c r="BJ39" s="624"/>
      <c r="BK39" s="624"/>
      <c r="BL39" s="624"/>
      <c r="BM39" s="625"/>
      <c r="BN39" s="652">
        <v>99.3</v>
      </c>
      <c r="BO39" s="624"/>
      <c r="BP39" s="624"/>
      <c r="BQ39" s="624"/>
      <c r="BR39" s="624"/>
      <c r="BS39" s="624">
        <v>98</v>
      </c>
      <c r="BT39" s="624"/>
      <c r="BU39" s="624"/>
      <c r="BV39" s="624"/>
      <c r="BW39" s="625"/>
      <c r="BY39" s="653" t="s">
        <v>284</v>
      </c>
      <c r="BZ39" s="654"/>
      <c r="CA39" s="615" t="s">
        <v>285</v>
      </c>
      <c r="CB39" s="616"/>
      <c r="CC39" s="616"/>
      <c r="CD39" s="616"/>
      <c r="CE39" s="616"/>
      <c r="CF39" s="616"/>
      <c r="CG39" s="616"/>
      <c r="CH39" s="616"/>
      <c r="CI39" s="616"/>
      <c r="CJ39" s="616"/>
      <c r="CK39" s="616"/>
      <c r="CL39" s="617"/>
      <c r="CM39" s="618">
        <v>76625475</v>
      </c>
      <c r="CN39" s="643"/>
      <c r="CO39" s="643"/>
      <c r="CP39" s="643"/>
      <c r="CQ39" s="643"/>
      <c r="CR39" s="643"/>
      <c r="CS39" s="643"/>
      <c r="CT39" s="644"/>
      <c r="CU39" s="640">
        <v>15.8</v>
      </c>
      <c r="CV39" s="641"/>
      <c r="CW39" s="641"/>
      <c r="CX39" s="642"/>
      <c r="CY39" s="627">
        <v>74685919</v>
      </c>
      <c r="CZ39" s="643"/>
      <c r="DA39" s="643"/>
      <c r="DB39" s="643"/>
      <c r="DC39" s="643"/>
      <c r="DD39" s="643"/>
      <c r="DE39" s="643"/>
      <c r="DF39" s="644"/>
      <c r="DG39" s="627">
        <v>72545313</v>
      </c>
      <c r="DH39" s="643"/>
      <c r="DI39" s="643"/>
      <c r="DJ39" s="643"/>
      <c r="DK39" s="643"/>
      <c r="DL39" s="643"/>
      <c r="DM39" s="643"/>
      <c r="DN39" s="643"/>
      <c r="DO39" s="643"/>
      <c r="DP39" s="643"/>
      <c r="DQ39" s="644"/>
      <c r="DR39" s="640">
        <v>25.7</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99.6</v>
      </c>
      <c r="BJ40" s="660"/>
      <c r="BK40" s="660"/>
      <c r="BL40" s="660"/>
      <c r="BM40" s="661"/>
      <c r="BN40" s="659">
        <v>99.8</v>
      </c>
      <c r="BO40" s="660"/>
      <c r="BP40" s="660"/>
      <c r="BQ40" s="660"/>
      <c r="BR40" s="660"/>
      <c r="BS40" s="660">
        <v>99.6</v>
      </c>
      <c r="BT40" s="660"/>
      <c r="BU40" s="660"/>
      <c r="BV40" s="660"/>
      <c r="BW40" s="661"/>
      <c r="BY40" s="655"/>
      <c r="BZ40" s="656"/>
      <c r="CA40" s="615" t="s">
        <v>287</v>
      </c>
      <c r="CB40" s="616"/>
      <c r="CC40" s="616"/>
      <c r="CD40" s="616"/>
      <c r="CE40" s="616"/>
      <c r="CF40" s="616"/>
      <c r="CG40" s="616"/>
      <c r="CH40" s="616"/>
      <c r="CI40" s="616"/>
      <c r="CJ40" s="616"/>
      <c r="CK40" s="616"/>
      <c r="CL40" s="617"/>
      <c r="CM40" s="618">
        <v>68215918</v>
      </c>
      <c r="CN40" s="619"/>
      <c r="CO40" s="619"/>
      <c r="CP40" s="619"/>
      <c r="CQ40" s="619"/>
      <c r="CR40" s="619"/>
      <c r="CS40" s="619"/>
      <c r="CT40" s="620"/>
      <c r="CU40" s="640">
        <v>14</v>
      </c>
      <c r="CV40" s="641"/>
      <c r="CW40" s="641"/>
      <c r="CX40" s="642"/>
      <c r="CY40" s="627">
        <v>67020618</v>
      </c>
      <c r="CZ40" s="643"/>
      <c r="DA40" s="643"/>
      <c r="DB40" s="643"/>
      <c r="DC40" s="643"/>
      <c r="DD40" s="643"/>
      <c r="DE40" s="643"/>
      <c r="DF40" s="644"/>
      <c r="DG40" s="627">
        <v>64880015</v>
      </c>
      <c r="DH40" s="643"/>
      <c r="DI40" s="643"/>
      <c r="DJ40" s="643"/>
      <c r="DK40" s="643"/>
      <c r="DL40" s="643"/>
      <c r="DM40" s="643"/>
      <c r="DN40" s="643"/>
      <c r="DO40" s="643"/>
      <c r="DP40" s="643"/>
      <c r="DQ40" s="644"/>
      <c r="DR40" s="640">
        <v>22.9</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8409557</v>
      </c>
      <c r="CN41" s="643"/>
      <c r="CO41" s="643"/>
      <c r="CP41" s="643"/>
      <c r="CQ41" s="643"/>
      <c r="CR41" s="643"/>
      <c r="CS41" s="643"/>
      <c r="CT41" s="644"/>
      <c r="CU41" s="640">
        <v>1.7</v>
      </c>
      <c r="CV41" s="641"/>
      <c r="CW41" s="641"/>
      <c r="CX41" s="642"/>
      <c r="CY41" s="627">
        <v>7665301</v>
      </c>
      <c r="CZ41" s="643"/>
      <c r="DA41" s="643"/>
      <c r="DB41" s="643"/>
      <c r="DC41" s="643"/>
      <c r="DD41" s="643"/>
      <c r="DE41" s="643"/>
      <c r="DF41" s="644"/>
      <c r="DG41" s="627">
        <v>7665298</v>
      </c>
      <c r="DH41" s="643"/>
      <c r="DI41" s="643"/>
      <c r="DJ41" s="643"/>
      <c r="DK41" s="643"/>
      <c r="DL41" s="643"/>
      <c r="DM41" s="643"/>
      <c r="DN41" s="643"/>
      <c r="DO41" s="643"/>
      <c r="DP41" s="643"/>
      <c r="DQ41" s="644"/>
      <c r="DR41" s="640">
        <v>2.7</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5103</v>
      </c>
      <c r="CN42" s="619"/>
      <c r="CO42" s="619"/>
      <c r="CP42" s="619"/>
      <c r="CQ42" s="619"/>
      <c r="CR42" s="619"/>
      <c r="CS42" s="619"/>
      <c r="CT42" s="620"/>
      <c r="CU42" s="640">
        <v>0</v>
      </c>
      <c r="CV42" s="641"/>
      <c r="CW42" s="641"/>
      <c r="CX42" s="642"/>
      <c r="CY42" s="627">
        <v>5103</v>
      </c>
      <c r="CZ42" s="643"/>
      <c r="DA42" s="643"/>
      <c r="DB42" s="643"/>
      <c r="DC42" s="643"/>
      <c r="DD42" s="643"/>
      <c r="DE42" s="643"/>
      <c r="DF42" s="644"/>
      <c r="DG42" s="627">
        <v>5103</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174998971</v>
      </c>
      <c r="CN43" s="643"/>
      <c r="CO43" s="643"/>
      <c r="CP43" s="643"/>
      <c r="CQ43" s="643"/>
      <c r="CR43" s="643"/>
      <c r="CS43" s="643"/>
      <c r="CT43" s="644"/>
      <c r="CU43" s="640">
        <v>36</v>
      </c>
      <c r="CV43" s="641"/>
      <c r="CW43" s="641"/>
      <c r="CX43" s="642"/>
      <c r="CY43" s="627">
        <v>106807923</v>
      </c>
      <c r="CZ43" s="643"/>
      <c r="DA43" s="643"/>
      <c r="DB43" s="643"/>
      <c r="DC43" s="643"/>
      <c r="DD43" s="643"/>
      <c r="DE43" s="643"/>
      <c r="DF43" s="644"/>
      <c r="DG43" s="627">
        <v>66708205</v>
      </c>
      <c r="DH43" s="643"/>
      <c r="DI43" s="643"/>
      <c r="DJ43" s="643"/>
      <c r="DK43" s="643"/>
      <c r="DL43" s="643"/>
      <c r="DM43" s="643"/>
      <c r="DN43" s="643"/>
      <c r="DO43" s="643"/>
      <c r="DP43" s="643"/>
      <c r="DQ43" s="644"/>
      <c r="DR43" s="640">
        <v>23.6</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18730474</v>
      </c>
      <c r="CN44" s="619"/>
      <c r="CO44" s="619"/>
      <c r="CP44" s="619"/>
      <c r="CQ44" s="619"/>
      <c r="CR44" s="619"/>
      <c r="CS44" s="619"/>
      <c r="CT44" s="620"/>
      <c r="CU44" s="640">
        <v>3.9</v>
      </c>
      <c r="CV44" s="641"/>
      <c r="CW44" s="641"/>
      <c r="CX44" s="642"/>
      <c r="CY44" s="627">
        <v>14365062</v>
      </c>
      <c r="CZ44" s="643"/>
      <c r="DA44" s="643"/>
      <c r="DB44" s="643"/>
      <c r="DC44" s="643"/>
      <c r="DD44" s="643"/>
      <c r="DE44" s="643"/>
      <c r="DF44" s="644"/>
      <c r="DG44" s="627">
        <v>10885493</v>
      </c>
      <c r="DH44" s="643"/>
      <c r="DI44" s="643"/>
      <c r="DJ44" s="643"/>
      <c r="DK44" s="643"/>
      <c r="DL44" s="643"/>
      <c r="DM44" s="643"/>
      <c r="DN44" s="643"/>
      <c r="DO44" s="643"/>
      <c r="DP44" s="643"/>
      <c r="DQ44" s="644"/>
      <c r="DR44" s="640">
        <v>3.8</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9757579</v>
      </c>
      <c r="CN45" s="643"/>
      <c r="CO45" s="643"/>
      <c r="CP45" s="643"/>
      <c r="CQ45" s="643"/>
      <c r="CR45" s="643"/>
      <c r="CS45" s="643"/>
      <c r="CT45" s="644"/>
      <c r="CU45" s="640">
        <v>2</v>
      </c>
      <c r="CV45" s="641"/>
      <c r="CW45" s="641"/>
      <c r="CX45" s="642"/>
      <c r="CY45" s="627">
        <v>8353149</v>
      </c>
      <c r="CZ45" s="643"/>
      <c r="DA45" s="643"/>
      <c r="DB45" s="643"/>
      <c r="DC45" s="643"/>
      <c r="DD45" s="643"/>
      <c r="DE45" s="643"/>
      <c r="DF45" s="644"/>
      <c r="DG45" s="627">
        <v>8353149</v>
      </c>
      <c r="DH45" s="643"/>
      <c r="DI45" s="643"/>
      <c r="DJ45" s="643"/>
      <c r="DK45" s="643"/>
      <c r="DL45" s="643"/>
      <c r="DM45" s="643"/>
      <c r="DN45" s="643"/>
      <c r="DO45" s="643"/>
      <c r="DP45" s="643"/>
      <c r="DQ45" s="644"/>
      <c r="DR45" s="640">
        <v>3</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85730704</v>
      </c>
      <c r="CN46" s="619"/>
      <c r="CO46" s="619"/>
      <c r="CP46" s="619"/>
      <c r="CQ46" s="619"/>
      <c r="CR46" s="619"/>
      <c r="CS46" s="619"/>
      <c r="CT46" s="620"/>
      <c r="CU46" s="640">
        <v>17.7</v>
      </c>
      <c r="CV46" s="641"/>
      <c r="CW46" s="641"/>
      <c r="CX46" s="642"/>
      <c r="CY46" s="627">
        <v>71600408</v>
      </c>
      <c r="CZ46" s="643"/>
      <c r="DA46" s="643"/>
      <c r="DB46" s="643"/>
      <c r="DC46" s="643"/>
      <c r="DD46" s="643"/>
      <c r="DE46" s="643"/>
      <c r="DF46" s="644"/>
      <c r="DG46" s="627">
        <v>47300226</v>
      </c>
      <c r="DH46" s="643"/>
      <c r="DI46" s="643"/>
      <c r="DJ46" s="643"/>
      <c r="DK46" s="643"/>
      <c r="DL46" s="643"/>
      <c r="DM46" s="643"/>
      <c r="DN46" s="643"/>
      <c r="DO46" s="643"/>
      <c r="DP46" s="643"/>
      <c r="DQ46" s="644"/>
      <c r="DR46" s="640">
        <v>16.7</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792623</v>
      </c>
      <c r="CN47" s="643"/>
      <c r="CO47" s="643"/>
      <c r="CP47" s="643"/>
      <c r="CQ47" s="643"/>
      <c r="CR47" s="643"/>
      <c r="CS47" s="643"/>
      <c r="CT47" s="644"/>
      <c r="CU47" s="640">
        <v>0.2</v>
      </c>
      <c r="CV47" s="641"/>
      <c r="CW47" s="641"/>
      <c r="CX47" s="642"/>
      <c r="CY47" s="627">
        <v>790365</v>
      </c>
      <c r="CZ47" s="643"/>
      <c r="DA47" s="643"/>
      <c r="DB47" s="643"/>
      <c r="DC47" s="643"/>
      <c r="DD47" s="643"/>
      <c r="DE47" s="643"/>
      <c r="DF47" s="644"/>
      <c r="DG47" s="627" t="s">
        <v>103</v>
      </c>
      <c r="DH47" s="643"/>
      <c r="DI47" s="643"/>
      <c r="DJ47" s="643"/>
      <c r="DK47" s="643"/>
      <c r="DL47" s="643"/>
      <c r="DM47" s="643"/>
      <c r="DN47" s="643"/>
      <c r="DO47" s="643"/>
      <c r="DP47" s="643"/>
      <c r="DQ47" s="644"/>
      <c r="DR47" s="640" t="s">
        <v>103</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12984991</v>
      </c>
      <c r="CN48" s="619"/>
      <c r="CO48" s="619"/>
      <c r="CP48" s="619"/>
      <c r="CQ48" s="619"/>
      <c r="CR48" s="619"/>
      <c r="CS48" s="619"/>
      <c r="CT48" s="620"/>
      <c r="CU48" s="640">
        <v>2.7</v>
      </c>
      <c r="CV48" s="641"/>
      <c r="CW48" s="641"/>
      <c r="CX48" s="642"/>
      <c r="CY48" s="627">
        <v>10599339</v>
      </c>
      <c r="CZ48" s="643"/>
      <c r="DA48" s="643"/>
      <c r="DB48" s="643"/>
      <c r="DC48" s="643"/>
      <c r="DD48" s="643"/>
      <c r="DE48" s="643"/>
      <c r="DF48" s="644"/>
      <c r="DG48" s="627" t="s">
        <v>103</v>
      </c>
      <c r="DH48" s="643"/>
      <c r="DI48" s="643"/>
      <c r="DJ48" s="643"/>
      <c r="DK48" s="643"/>
      <c r="DL48" s="643"/>
      <c r="DM48" s="643"/>
      <c r="DN48" s="643"/>
      <c r="DO48" s="643"/>
      <c r="DP48" s="643"/>
      <c r="DQ48" s="644"/>
      <c r="DR48" s="640" t="s">
        <v>103</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14193</v>
      </c>
      <c r="CN49" s="643"/>
      <c r="CO49" s="643"/>
      <c r="CP49" s="643"/>
      <c r="CQ49" s="643"/>
      <c r="CR49" s="643"/>
      <c r="CS49" s="643"/>
      <c r="CT49" s="644"/>
      <c r="CU49" s="640">
        <v>0</v>
      </c>
      <c r="CV49" s="641"/>
      <c r="CW49" s="641"/>
      <c r="CX49" s="642"/>
      <c r="CY49" s="627">
        <v>893</v>
      </c>
      <c r="CZ49" s="643"/>
      <c r="DA49" s="643"/>
      <c r="DB49" s="643"/>
      <c r="DC49" s="643"/>
      <c r="DD49" s="643"/>
      <c r="DE49" s="643"/>
      <c r="DF49" s="644"/>
      <c r="DG49" s="627" t="s">
        <v>103</v>
      </c>
      <c r="DH49" s="643"/>
      <c r="DI49" s="643"/>
      <c r="DJ49" s="643"/>
      <c r="DK49" s="643"/>
      <c r="DL49" s="643"/>
      <c r="DM49" s="643"/>
      <c r="DN49" s="643"/>
      <c r="DO49" s="643"/>
      <c r="DP49" s="643"/>
      <c r="DQ49" s="644"/>
      <c r="DR49" s="640" t="s">
        <v>103</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46988407</v>
      </c>
      <c r="CN50" s="619"/>
      <c r="CO50" s="619"/>
      <c r="CP50" s="619"/>
      <c r="CQ50" s="619"/>
      <c r="CR50" s="619"/>
      <c r="CS50" s="619"/>
      <c r="CT50" s="620"/>
      <c r="CU50" s="640">
        <v>9.6999999999999993</v>
      </c>
      <c r="CV50" s="641"/>
      <c r="CW50" s="641"/>
      <c r="CX50" s="642"/>
      <c r="CY50" s="627">
        <v>1098707</v>
      </c>
      <c r="CZ50" s="643"/>
      <c r="DA50" s="643"/>
      <c r="DB50" s="643"/>
      <c r="DC50" s="643"/>
      <c r="DD50" s="643"/>
      <c r="DE50" s="643"/>
      <c r="DF50" s="644"/>
      <c r="DG50" s="627">
        <v>169337</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103</v>
      </c>
      <c r="CN51" s="643"/>
      <c r="CO51" s="643"/>
      <c r="CP51" s="643"/>
      <c r="CQ51" s="643"/>
      <c r="CR51" s="643"/>
      <c r="CS51" s="643"/>
      <c r="CT51" s="644"/>
      <c r="CU51" s="640" t="s">
        <v>103</v>
      </c>
      <c r="CV51" s="641"/>
      <c r="CW51" s="641"/>
      <c r="CX51" s="642"/>
      <c r="CY51" s="627" t="s">
        <v>103</v>
      </c>
      <c r="CZ51" s="643"/>
      <c r="DA51" s="643"/>
      <c r="DB51" s="643"/>
      <c r="DC51" s="643"/>
      <c r="DD51" s="643"/>
      <c r="DE51" s="643"/>
      <c r="DF51" s="644"/>
      <c r="DG51" s="627" t="s">
        <v>103</v>
      </c>
      <c r="DH51" s="643"/>
      <c r="DI51" s="643"/>
      <c r="DJ51" s="643"/>
      <c r="DK51" s="643"/>
      <c r="DL51" s="643"/>
      <c r="DM51" s="643"/>
      <c r="DN51" s="643"/>
      <c r="DO51" s="643"/>
      <c r="DP51" s="643"/>
      <c r="DQ51" s="644"/>
      <c r="DR51" s="640" t="s">
        <v>103</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105460048</v>
      </c>
      <c r="CN52" s="619"/>
      <c r="CO52" s="619"/>
      <c r="CP52" s="619"/>
      <c r="CQ52" s="619"/>
      <c r="CR52" s="619"/>
      <c r="CS52" s="619"/>
      <c r="CT52" s="620"/>
      <c r="CU52" s="640">
        <v>21.7</v>
      </c>
      <c r="CV52" s="641"/>
      <c r="CW52" s="641"/>
      <c r="CX52" s="642"/>
      <c r="CY52" s="627">
        <v>19617797</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3572967</v>
      </c>
      <c r="CN53" s="619"/>
      <c r="CO53" s="619"/>
      <c r="CP53" s="619"/>
      <c r="CQ53" s="619"/>
      <c r="CR53" s="619"/>
      <c r="CS53" s="619"/>
      <c r="CT53" s="620"/>
      <c r="CU53" s="640">
        <v>0.7</v>
      </c>
      <c r="CV53" s="641"/>
      <c r="CW53" s="641"/>
      <c r="CX53" s="642"/>
      <c r="CY53" s="627">
        <v>1134654</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103270001</v>
      </c>
      <c r="CN54" s="619"/>
      <c r="CO54" s="619"/>
      <c r="CP54" s="619"/>
      <c r="CQ54" s="619"/>
      <c r="CR54" s="619"/>
      <c r="CS54" s="619"/>
      <c r="CT54" s="620"/>
      <c r="CU54" s="640">
        <v>21.3</v>
      </c>
      <c r="CV54" s="641"/>
      <c r="CW54" s="641"/>
      <c r="CX54" s="642"/>
      <c r="CY54" s="627">
        <v>19606755</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63664280</v>
      </c>
      <c r="CN55" s="619"/>
      <c r="CO55" s="619"/>
      <c r="CP55" s="619"/>
      <c r="CQ55" s="619"/>
      <c r="CR55" s="619"/>
      <c r="CS55" s="619"/>
      <c r="CT55" s="620"/>
      <c r="CU55" s="640">
        <v>13.1</v>
      </c>
      <c r="CV55" s="641"/>
      <c r="CW55" s="641"/>
      <c r="CX55" s="642"/>
      <c r="CY55" s="627">
        <v>2331059</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30317896</v>
      </c>
      <c r="CN56" s="619"/>
      <c r="CO56" s="619"/>
      <c r="CP56" s="619"/>
      <c r="CQ56" s="619"/>
      <c r="CR56" s="619"/>
      <c r="CS56" s="619"/>
      <c r="CT56" s="620"/>
      <c r="CU56" s="640">
        <v>6.2</v>
      </c>
      <c r="CV56" s="641"/>
      <c r="CW56" s="641"/>
      <c r="CX56" s="642"/>
      <c r="CY56" s="627">
        <v>16654827</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2190047</v>
      </c>
      <c r="CN57" s="619"/>
      <c r="CO57" s="619"/>
      <c r="CP57" s="619"/>
      <c r="CQ57" s="619"/>
      <c r="CR57" s="619"/>
      <c r="CS57" s="619"/>
      <c r="CT57" s="620"/>
      <c r="CU57" s="640">
        <v>0.5</v>
      </c>
      <c r="CV57" s="641"/>
      <c r="CW57" s="641"/>
      <c r="CX57" s="642"/>
      <c r="CY57" s="627">
        <v>11042</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103</v>
      </c>
      <c r="CN58" s="619"/>
      <c r="CO58" s="619"/>
      <c r="CP58" s="619"/>
      <c r="CQ58" s="619"/>
      <c r="CR58" s="619"/>
      <c r="CS58" s="619"/>
      <c r="CT58" s="620"/>
      <c r="CU58" s="640" t="s">
        <v>103</v>
      </c>
      <c r="CV58" s="641"/>
      <c r="CW58" s="641"/>
      <c r="CX58" s="642"/>
      <c r="CY58" s="627" t="s">
        <v>103</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485721474</v>
      </c>
      <c r="CN59" s="680"/>
      <c r="CO59" s="680"/>
      <c r="CP59" s="680"/>
      <c r="CQ59" s="680"/>
      <c r="CR59" s="680"/>
      <c r="CS59" s="680"/>
      <c r="CT59" s="681"/>
      <c r="CU59" s="682">
        <v>100</v>
      </c>
      <c r="CV59" s="683"/>
      <c r="CW59" s="683"/>
      <c r="CX59" s="684"/>
      <c r="CY59" s="685">
        <v>311174092</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507485</v>
      </c>
      <c r="R7" s="712"/>
      <c r="S7" s="712"/>
      <c r="T7" s="712"/>
      <c r="U7" s="712"/>
      <c r="V7" s="712">
        <v>494120</v>
      </c>
      <c r="W7" s="712"/>
      <c r="X7" s="712"/>
      <c r="Y7" s="712"/>
      <c r="Z7" s="712"/>
      <c r="AA7" s="712">
        <v>13365</v>
      </c>
      <c r="AB7" s="712"/>
      <c r="AC7" s="712"/>
      <c r="AD7" s="712"/>
      <c r="AE7" s="713"/>
      <c r="AF7" s="714">
        <v>7762</v>
      </c>
      <c r="AG7" s="715"/>
      <c r="AH7" s="715"/>
      <c r="AI7" s="715"/>
      <c r="AJ7" s="716"/>
      <c r="AK7" s="751">
        <v>12507</v>
      </c>
      <c r="AL7" s="752"/>
      <c r="AM7" s="752"/>
      <c r="AN7" s="752"/>
      <c r="AO7" s="752"/>
      <c r="AP7" s="752">
        <v>983956</v>
      </c>
      <c r="AQ7" s="752"/>
      <c r="AR7" s="752"/>
      <c r="AS7" s="752"/>
      <c r="AT7" s="752"/>
      <c r="AU7" s="753"/>
      <c r="AV7" s="753"/>
      <c r="AW7" s="753"/>
      <c r="AX7" s="753"/>
      <c r="AY7" s="754"/>
      <c r="AZ7" s="197"/>
      <c r="BA7" s="197"/>
      <c r="BB7" s="197"/>
      <c r="BC7" s="197"/>
      <c r="BD7" s="197"/>
      <c r="BE7" s="198"/>
      <c r="BF7" s="198"/>
      <c r="BG7" s="198"/>
      <c r="BH7" s="198"/>
      <c r="BI7" s="198"/>
      <c r="BJ7" s="198"/>
      <c r="BK7" s="198"/>
      <c r="BL7" s="198"/>
      <c r="BM7" s="198"/>
      <c r="BN7" s="198"/>
      <c r="BO7" s="198"/>
      <c r="BP7" s="198"/>
      <c r="BQ7" s="204">
        <v>1</v>
      </c>
      <c r="BR7" s="205"/>
      <c r="BS7" s="755" t="s">
        <v>519</v>
      </c>
      <c r="BT7" s="756"/>
      <c r="BU7" s="756"/>
      <c r="BV7" s="756"/>
      <c r="BW7" s="756"/>
      <c r="BX7" s="756"/>
      <c r="BY7" s="756"/>
      <c r="BZ7" s="756"/>
      <c r="CA7" s="756"/>
      <c r="CB7" s="756"/>
      <c r="CC7" s="756"/>
      <c r="CD7" s="756"/>
      <c r="CE7" s="756"/>
      <c r="CF7" s="756"/>
      <c r="CG7" s="757"/>
      <c r="CH7" s="748">
        <v>0</v>
      </c>
      <c r="CI7" s="749"/>
      <c r="CJ7" s="749"/>
      <c r="CK7" s="749"/>
      <c r="CL7" s="750"/>
      <c r="CM7" s="748">
        <v>572</v>
      </c>
      <c r="CN7" s="749"/>
      <c r="CO7" s="749"/>
      <c r="CP7" s="749"/>
      <c r="CQ7" s="750"/>
      <c r="CR7" s="748">
        <v>55</v>
      </c>
      <c r="CS7" s="749"/>
      <c r="CT7" s="749"/>
      <c r="CU7" s="749"/>
      <c r="CV7" s="750"/>
      <c r="CW7" s="748">
        <v>2</v>
      </c>
      <c r="CX7" s="749"/>
      <c r="CY7" s="749"/>
      <c r="CZ7" s="749"/>
      <c r="DA7" s="750"/>
      <c r="DB7" s="748" t="s">
        <v>556</v>
      </c>
      <c r="DC7" s="749"/>
      <c r="DD7" s="749"/>
      <c r="DE7" s="749"/>
      <c r="DF7" s="750"/>
      <c r="DG7" s="748" t="s">
        <v>457</v>
      </c>
      <c r="DH7" s="749"/>
      <c r="DI7" s="749"/>
      <c r="DJ7" s="749"/>
      <c r="DK7" s="750"/>
      <c r="DL7" s="748" t="s">
        <v>457</v>
      </c>
      <c r="DM7" s="749"/>
      <c r="DN7" s="749"/>
      <c r="DO7" s="749"/>
      <c r="DP7" s="750"/>
      <c r="DQ7" s="748" t="s">
        <v>457</v>
      </c>
      <c r="DR7" s="749"/>
      <c r="DS7" s="749"/>
      <c r="DT7" s="749"/>
      <c r="DU7" s="750"/>
      <c r="DV7" s="729"/>
      <c r="DW7" s="730"/>
      <c r="DX7" s="730"/>
      <c r="DY7" s="730"/>
      <c r="DZ7" s="731"/>
      <c r="EA7" s="199"/>
    </row>
    <row r="8" spans="1:131" s="200" customFormat="1" ht="26.25" customHeight="1">
      <c r="A8" s="206">
        <v>2</v>
      </c>
      <c r="B8" s="732" t="s">
        <v>333</v>
      </c>
      <c r="C8" s="733"/>
      <c r="D8" s="733"/>
      <c r="E8" s="733"/>
      <c r="F8" s="733"/>
      <c r="G8" s="733"/>
      <c r="H8" s="733"/>
      <c r="I8" s="733"/>
      <c r="J8" s="733"/>
      <c r="K8" s="733"/>
      <c r="L8" s="733"/>
      <c r="M8" s="733"/>
      <c r="N8" s="733"/>
      <c r="O8" s="733"/>
      <c r="P8" s="734"/>
      <c r="Q8" s="735">
        <v>127708</v>
      </c>
      <c r="R8" s="736"/>
      <c r="S8" s="736"/>
      <c r="T8" s="736"/>
      <c r="U8" s="736"/>
      <c r="V8" s="736">
        <v>127708</v>
      </c>
      <c r="W8" s="736"/>
      <c r="X8" s="736"/>
      <c r="Y8" s="736"/>
      <c r="Z8" s="736"/>
      <c r="AA8" s="736">
        <v>0</v>
      </c>
      <c r="AB8" s="736"/>
      <c r="AC8" s="736"/>
      <c r="AD8" s="736"/>
      <c r="AE8" s="737"/>
      <c r="AF8" s="738" t="s">
        <v>103</v>
      </c>
      <c r="AG8" s="739"/>
      <c r="AH8" s="739"/>
      <c r="AI8" s="739"/>
      <c r="AJ8" s="740"/>
      <c r="AK8" s="741">
        <v>80513</v>
      </c>
      <c r="AL8" s="742"/>
      <c r="AM8" s="742"/>
      <c r="AN8" s="742"/>
      <c r="AO8" s="742"/>
      <c r="AP8" s="742" t="s">
        <v>457</v>
      </c>
      <c r="AQ8" s="742"/>
      <c r="AR8" s="742"/>
      <c r="AS8" s="742"/>
      <c r="AT8" s="742"/>
      <c r="AU8" s="743"/>
      <c r="AV8" s="743"/>
      <c r="AW8" s="743"/>
      <c r="AX8" s="743"/>
      <c r="AY8" s="744"/>
      <c r="AZ8" s="197"/>
      <c r="BA8" s="197"/>
      <c r="BB8" s="197"/>
      <c r="BC8" s="197"/>
      <c r="BD8" s="197"/>
      <c r="BE8" s="198"/>
      <c r="BF8" s="198"/>
      <c r="BG8" s="198"/>
      <c r="BH8" s="198"/>
      <c r="BI8" s="198"/>
      <c r="BJ8" s="198"/>
      <c r="BK8" s="198"/>
      <c r="BL8" s="198"/>
      <c r="BM8" s="198"/>
      <c r="BN8" s="198"/>
      <c r="BO8" s="198"/>
      <c r="BP8" s="198"/>
      <c r="BQ8" s="207">
        <v>2</v>
      </c>
      <c r="BR8" s="208"/>
      <c r="BS8" s="745" t="s">
        <v>520</v>
      </c>
      <c r="BT8" s="746"/>
      <c r="BU8" s="746"/>
      <c r="BV8" s="746"/>
      <c r="BW8" s="746"/>
      <c r="BX8" s="746"/>
      <c r="BY8" s="746"/>
      <c r="BZ8" s="746"/>
      <c r="CA8" s="746"/>
      <c r="CB8" s="746"/>
      <c r="CC8" s="746"/>
      <c r="CD8" s="746"/>
      <c r="CE8" s="746"/>
      <c r="CF8" s="746"/>
      <c r="CG8" s="747"/>
      <c r="CH8" s="758" t="s">
        <v>546</v>
      </c>
      <c r="CI8" s="759"/>
      <c r="CJ8" s="759"/>
      <c r="CK8" s="759"/>
      <c r="CL8" s="760"/>
      <c r="CM8" s="758">
        <v>1452</v>
      </c>
      <c r="CN8" s="759"/>
      <c r="CO8" s="759"/>
      <c r="CP8" s="759"/>
      <c r="CQ8" s="760"/>
      <c r="CR8" s="758">
        <v>90</v>
      </c>
      <c r="CS8" s="759"/>
      <c r="CT8" s="759"/>
      <c r="CU8" s="759"/>
      <c r="CV8" s="760"/>
      <c r="CW8" s="758">
        <v>3</v>
      </c>
      <c r="CX8" s="759"/>
      <c r="CY8" s="759"/>
      <c r="CZ8" s="759"/>
      <c r="DA8" s="760"/>
      <c r="DB8" s="758" t="s">
        <v>457</v>
      </c>
      <c r="DC8" s="759"/>
      <c r="DD8" s="759"/>
      <c r="DE8" s="759"/>
      <c r="DF8" s="760"/>
      <c r="DG8" s="758" t="s">
        <v>457</v>
      </c>
      <c r="DH8" s="759"/>
      <c r="DI8" s="759"/>
      <c r="DJ8" s="759"/>
      <c r="DK8" s="760"/>
      <c r="DL8" s="758" t="s">
        <v>457</v>
      </c>
      <c r="DM8" s="759"/>
      <c r="DN8" s="759"/>
      <c r="DO8" s="759"/>
      <c r="DP8" s="760"/>
      <c r="DQ8" s="758" t="s">
        <v>457</v>
      </c>
      <c r="DR8" s="759"/>
      <c r="DS8" s="759"/>
      <c r="DT8" s="759"/>
      <c r="DU8" s="760"/>
      <c r="DV8" s="761"/>
      <c r="DW8" s="762"/>
      <c r="DX8" s="762"/>
      <c r="DY8" s="762"/>
      <c r="DZ8" s="763"/>
      <c r="EA8" s="199"/>
    </row>
    <row r="9" spans="1:131" s="200" customFormat="1" ht="26.25" customHeight="1">
      <c r="A9" s="206">
        <v>3</v>
      </c>
      <c r="B9" s="732" t="s">
        <v>334</v>
      </c>
      <c r="C9" s="733"/>
      <c r="D9" s="733"/>
      <c r="E9" s="733"/>
      <c r="F9" s="733"/>
      <c r="G9" s="733"/>
      <c r="H9" s="733"/>
      <c r="I9" s="733"/>
      <c r="J9" s="733"/>
      <c r="K9" s="733"/>
      <c r="L9" s="733"/>
      <c r="M9" s="733"/>
      <c r="N9" s="733"/>
      <c r="O9" s="733"/>
      <c r="P9" s="734"/>
      <c r="Q9" s="735">
        <v>5163</v>
      </c>
      <c r="R9" s="736"/>
      <c r="S9" s="736"/>
      <c r="T9" s="736"/>
      <c r="U9" s="736"/>
      <c r="V9" s="736">
        <v>5163</v>
      </c>
      <c r="W9" s="736"/>
      <c r="X9" s="736"/>
      <c r="Y9" s="736"/>
      <c r="Z9" s="736"/>
      <c r="AA9" s="736">
        <v>0</v>
      </c>
      <c r="AB9" s="736"/>
      <c r="AC9" s="736"/>
      <c r="AD9" s="736"/>
      <c r="AE9" s="737"/>
      <c r="AF9" s="738" t="s">
        <v>103</v>
      </c>
      <c r="AG9" s="739"/>
      <c r="AH9" s="739"/>
      <c r="AI9" s="739"/>
      <c r="AJ9" s="740"/>
      <c r="AK9" s="741" t="s">
        <v>457</v>
      </c>
      <c r="AL9" s="742"/>
      <c r="AM9" s="742"/>
      <c r="AN9" s="742"/>
      <c r="AO9" s="742"/>
      <c r="AP9" s="742" t="s">
        <v>457</v>
      </c>
      <c r="AQ9" s="742"/>
      <c r="AR9" s="742"/>
      <c r="AS9" s="742"/>
      <c r="AT9" s="742"/>
      <c r="AU9" s="743"/>
      <c r="AV9" s="743"/>
      <c r="AW9" s="743"/>
      <c r="AX9" s="743"/>
      <c r="AY9" s="744"/>
      <c r="AZ9" s="197"/>
      <c r="BA9" s="197"/>
      <c r="BB9" s="197"/>
      <c r="BC9" s="197"/>
      <c r="BD9" s="197"/>
      <c r="BE9" s="198"/>
      <c r="BF9" s="198"/>
      <c r="BG9" s="198"/>
      <c r="BH9" s="198"/>
      <c r="BI9" s="198"/>
      <c r="BJ9" s="198"/>
      <c r="BK9" s="198"/>
      <c r="BL9" s="198"/>
      <c r="BM9" s="198"/>
      <c r="BN9" s="198"/>
      <c r="BO9" s="198"/>
      <c r="BP9" s="198"/>
      <c r="BQ9" s="207">
        <v>3</v>
      </c>
      <c r="BR9" s="208" t="s">
        <v>554</v>
      </c>
      <c r="BS9" s="745" t="s">
        <v>521</v>
      </c>
      <c r="BT9" s="746"/>
      <c r="BU9" s="746"/>
      <c r="BV9" s="746"/>
      <c r="BW9" s="746"/>
      <c r="BX9" s="746"/>
      <c r="BY9" s="746"/>
      <c r="BZ9" s="746"/>
      <c r="CA9" s="746"/>
      <c r="CB9" s="746"/>
      <c r="CC9" s="746"/>
      <c r="CD9" s="746"/>
      <c r="CE9" s="746"/>
      <c r="CF9" s="746"/>
      <c r="CG9" s="747"/>
      <c r="CH9" s="758">
        <v>-2</v>
      </c>
      <c r="CI9" s="759"/>
      <c r="CJ9" s="759"/>
      <c r="CK9" s="759"/>
      <c r="CL9" s="760"/>
      <c r="CM9" s="758">
        <v>22283</v>
      </c>
      <c r="CN9" s="759"/>
      <c r="CO9" s="759"/>
      <c r="CP9" s="759"/>
      <c r="CQ9" s="760"/>
      <c r="CR9" s="758">
        <v>225</v>
      </c>
      <c r="CS9" s="759"/>
      <c r="CT9" s="759"/>
      <c r="CU9" s="759"/>
      <c r="CV9" s="760"/>
      <c r="CW9" s="758">
        <v>356</v>
      </c>
      <c r="CX9" s="759"/>
      <c r="CY9" s="759"/>
      <c r="CZ9" s="759"/>
      <c r="DA9" s="760"/>
      <c r="DB9" s="758">
        <v>34549</v>
      </c>
      <c r="DC9" s="759"/>
      <c r="DD9" s="759"/>
      <c r="DE9" s="759"/>
      <c r="DF9" s="760"/>
      <c r="DG9" s="758" t="s">
        <v>457</v>
      </c>
      <c r="DH9" s="759"/>
      <c r="DI9" s="759"/>
      <c r="DJ9" s="759"/>
      <c r="DK9" s="760"/>
      <c r="DL9" s="758">
        <v>19441</v>
      </c>
      <c r="DM9" s="759"/>
      <c r="DN9" s="759"/>
      <c r="DO9" s="759"/>
      <c r="DP9" s="760"/>
      <c r="DQ9" s="758">
        <v>17497</v>
      </c>
      <c r="DR9" s="759"/>
      <c r="DS9" s="759"/>
      <c r="DT9" s="759"/>
      <c r="DU9" s="760"/>
      <c r="DV9" s="761"/>
      <c r="DW9" s="762"/>
      <c r="DX9" s="762"/>
      <c r="DY9" s="762"/>
      <c r="DZ9" s="763"/>
      <c r="EA9" s="199"/>
    </row>
    <row r="10" spans="1:131" s="200" customFormat="1" ht="26.25" customHeight="1">
      <c r="A10" s="206">
        <v>4</v>
      </c>
      <c r="B10" s="732" t="s">
        <v>335</v>
      </c>
      <c r="C10" s="733"/>
      <c r="D10" s="733"/>
      <c r="E10" s="733"/>
      <c r="F10" s="733"/>
      <c r="G10" s="733"/>
      <c r="H10" s="733"/>
      <c r="I10" s="733"/>
      <c r="J10" s="733"/>
      <c r="K10" s="733"/>
      <c r="L10" s="733"/>
      <c r="M10" s="733"/>
      <c r="N10" s="733"/>
      <c r="O10" s="733"/>
      <c r="P10" s="734"/>
      <c r="Q10" s="735">
        <v>2360</v>
      </c>
      <c r="R10" s="736"/>
      <c r="S10" s="736"/>
      <c r="T10" s="736"/>
      <c r="U10" s="736"/>
      <c r="V10" s="736">
        <v>2254</v>
      </c>
      <c r="W10" s="736"/>
      <c r="X10" s="736"/>
      <c r="Y10" s="736"/>
      <c r="Z10" s="736"/>
      <c r="AA10" s="736">
        <v>106</v>
      </c>
      <c r="AB10" s="736"/>
      <c r="AC10" s="736"/>
      <c r="AD10" s="736"/>
      <c r="AE10" s="737"/>
      <c r="AF10" s="738">
        <v>106</v>
      </c>
      <c r="AG10" s="739"/>
      <c r="AH10" s="739"/>
      <c r="AI10" s="739"/>
      <c r="AJ10" s="740"/>
      <c r="AK10" s="741" t="s">
        <v>457</v>
      </c>
      <c r="AL10" s="742"/>
      <c r="AM10" s="742"/>
      <c r="AN10" s="742"/>
      <c r="AO10" s="742"/>
      <c r="AP10" s="742" t="s">
        <v>457</v>
      </c>
      <c r="AQ10" s="742"/>
      <c r="AR10" s="742"/>
      <c r="AS10" s="742"/>
      <c r="AT10" s="742"/>
      <c r="AU10" s="743"/>
      <c r="AV10" s="743"/>
      <c r="AW10" s="743"/>
      <c r="AX10" s="743"/>
      <c r="AY10" s="744"/>
      <c r="AZ10" s="197"/>
      <c r="BA10" s="197"/>
      <c r="BB10" s="197"/>
      <c r="BC10" s="197"/>
      <c r="BD10" s="197"/>
      <c r="BE10" s="198"/>
      <c r="BF10" s="198"/>
      <c r="BG10" s="198"/>
      <c r="BH10" s="198"/>
      <c r="BI10" s="198"/>
      <c r="BJ10" s="198"/>
      <c r="BK10" s="198"/>
      <c r="BL10" s="198"/>
      <c r="BM10" s="198"/>
      <c r="BN10" s="198"/>
      <c r="BO10" s="198"/>
      <c r="BP10" s="198"/>
      <c r="BQ10" s="207">
        <v>4</v>
      </c>
      <c r="BR10" s="208"/>
      <c r="BS10" s="745" t="s">
        <v>522</v>
      </c>
      <c r="BT10" s="746"/>
      <c r="BU10" s="746"/>
      <c r="BV10" s="746"/>
      <c r="BW10" s="746"/>
      <c r="BX10" s="746"/>
      <c r="BY10" s="746"/>
      <c r="BZ10" s="746"/>
      <c r="CA10" s="746"/>
      <c r="CB10" s="746"/>
      <c r="CC10" s="746"/>
      <c r="CD10" s="746"/>
      <c r="CE10" s="746"/>
      <c r="CF10" s="746"/>
      <c r="CG10" s="747"/>
      <c r="CH10" s="758">
        <v>-16</v>
      </c>
      <c r="CI10" s="759"/>
      <c r="CJ10" s="759"/>
      <c r="CK10" s="759"/>
      <c r="CL10" s="760"/>
      <c r="CM10" s="758">
        <v>2060</v>
      </c>
      <c r="CN10" s="759"/>
      <c r="CO10" s="759"/>
      <c r="CP10" s="759"/>
      <c r="CQ10" s="760"/>
      <c r="CR10" s="758">
        <v>300</v>
      </c>
      <c r="CS10" s="759"/>
      <c r="CT10" s="759"/>
      <c r="CU10" s="759"/>
      <c r="CV10" s="760"/>
      <c r="CW10" s="758">
        <v>8</v>
      </c>
      <c r="CX10" s="759"/>
      <c r="CY10" s="759"/>
      <c r="CZ10" s="759"/>
      <c r="DA10" s="760"/>
      <c r="DB10" s="758" t="s">
        <v>457</v>
      </c>
      <c r="DC10" s="759"/>
      <c r="DD10" s="759"/>
      <c r="DE10" s="759"/>
      <c r="DF10" s="760"/>
      <c r="DG10" s="758" t="s">
        <v>457</v>
      </c>
      <c r="DH10" s="759"/>
      <c r="DI10" s="759"/>
      <c r="DJ10" s="759"/>
      <c r="DK10" s="760"/>
      <c r="DL10" s="758" t="s">
        <v>457</v>
      </c>
      <c r="DM10" s="759"/>
      <c r="DN10" s="759"/>
      <c r="DO10" s="759"/>
      <c r="DP10" s="760"/>
      <c r="DQ10" s="758" t="s">
        <v>457</v>
      </c>
      <c r="DR10" s="759"/>
      <c r="DS10" s="759"/>
      <c r="DT10" s="759"/>
      <c r="DU10" s="760"/>
      <c r="DV10" s="761"/>
      <c r="DW10" s="762"/>
      <c r="DX10" s="762"/>
      <c r="DY10" s="762"/>
      <c r="DZ10" s="763"/>
      <c r="EA10" s="199"/>
    </row>
    <row r="11" spans="1:131" s="200" customFormat="1" ht="26.25" customHeight="1">
      <c r="A11" s="206">
        <v>5</v>
      </c>
      <c r="B11" s="732" t="s">
        <v>336</v>
      </c>
      <c r="C11" s="733"/>
      <c r="D11" s="733"/>
      <c r="E11" s="733"/>
      <c r="F11" s="733"/>
      <c r="G11" s="733"/>
      <c r="H11" s="733"/>
      <c r="I11" s="733"/>
      <c r="J11" s="733"/>
      <c r="K11" s="733"/>
      <c r="L11" s="733"/>
      <c r="M11" s="733"/>
      <c r="N11" s="733"/>
      <c r="O11" s="733"/>
      <c r="P11" s="734"/>
      <c r="Q11" s="735">
        <v>4815</v>
      </c>
      <c r="R11" s="736"/>
      <c r="S11" s="736"/>
      <c r="T11" s="736"/>
      <c r="U11" s="736"/>
      <c r="V11" s="736">
        <v>144</v>
      </c>
      <c r="W11" s="736"/>
      <c r="X11" s="736"/>
      <c r="Y11" s="736"/>
      <c r="Z11" s="736"/>
      <c r="AA11" s="736">
        <v>4671</v>
      </c>
      <c r="AB11" s="736"/>
      <c r="AC11" s="736"/>
      <c r="AD11" s="736"/>
      <c r="AE11" s="737"/>
      <c r="AF11" s="738" t="s">
        <v>103</v>
      </c>
      <c r="AG11" s="739"/>
      <c r="AH11" s="739"/>
      <c r="AI11" s="739"/>
      <c r="AJ11" s="740"/>
      <c r="AK11" s="741" t="s">
        <v>457</v>
      </c>
      <c r="AL11" s="742"/>
      <c r="AM11" s="742"/>
      <c r="AN11" s="742"/>
      <c r="AO11" s="742"/>
      <c r="AP11" s="742" t="s">
        <v>457</v>
      </c>
      <c r="AQ11" s="742"/>
      <c r="AR11" s="742"/>
      <c r="AS11" s="742"/>
      <c r="AT11" s="742"/>
      <c r="AU11" s="743"/>
      <c r="AV11" s="743"/>
      <c r="AW11" s="743"/>
      <c r="AX11" s="743"/>
      <c r="AY11" s="744"/>
      <c r="AZ11" s="197"/>
      <c r="BA11" s="197"/>
      <c r="BB11" s="197"/>
      <c r="BC11" s="197"/>
      <c r="BD11" s="197"/>
      <c r="BE11" s="198"/>
      <c r="BF11" s="198"/>
      <c r="BG11" s="198"/>
      <c r="BH11" s="198"/>
      <c r="BI11" s="198"/>
      <c r="BJ11" s="198"/>
      <c r="BK11" s="198"/>
      <c r="BL11" s="198"/>
      <c r="BM11" s="198"/>
      <c r="BN11" s="198"/>
      <c r="BO11" s="198"/>
      <c r="BP11" s="198"/>
      <c r="BQ11" s="207">
        <v>5</v>
      </c>
      <c r="BR11" s="208"/>
      <c r="BS11" s="745" t="s">
        <v>523</v>
      </c>
      <c r="BT11" s="746"/>
      <c r="BU11" s="746"/>
      <c r="BV11" s="746"/>
      <c r="BW11" s="746"/>
      <c r="BX11" s="746"/>
      <c r="BY11" s="746"/>
      <c r="BZ11" s="746"/>
      <c r="CA11" s="746"/>
      <c r="CB11" s="746"/>
      <c r="CC11" s="746"/>
      <c r="CD11" s="746"/>
      <c r="CE11" s="746"/>
      <c r="CF11" s="746"/>
      <c r="CG11" s="747"/>
      <c r="CH11" s="758">
        <v>22</v>
      </c>
      <c r="CI11" s="759"/>
      <c r="CJ11" s="759"/>
      <c r="CK11" s="759"/>
      <c r="CL11" s="760"/>
      <c r="CM11" s="758">
        <v>5032</v>
      </c>
      <c r="CN11" s="759"/>
      <c r="CO11" s="759"/>
      <c r="CP11" s="759"/>
      <c r="CQ11" s="760"/>
      <c r="CR11" s="758">
        <v>210</v>
      </c>
      <c r="CS11" s="759"/>
      <c r="CT11" s="759"/>
      <c r="CU11" s="759"/>
      <c r="CV11" s="760"/>
      <c r="CW11" s="758">
        <v>77</v>
      </c>
      <c r="CX11" s="759"/>
      <c r="CY11" s="759"/>
      <c r="CZ11" s="759"/>
      <c r="DA11" s="760"/>
      <c r="DB11" s="758">
        <v>41</v>
      </c>
      <c r="DC11" s="759"/>
      <c r="DD11" s="759"/>
      <c r="DE11" s="759"/>
      <c r="DF11" s="760"/>
      <c r="DG11" s="758" t="s">
        <v>457</v>
      </c>
      <c r="DH11" s="759"/>
      <c r="DI11" s="759"/>
      <c r="DJ11" s="759"/>
      <c r="DK11" s="760"/>
      <c r="DL11" s="758" t="s">
        <v>457</v>
      </c>
      <c r="DM11" s="759"/>
      <c r="DN11" s="759"/>
      <c r="DO11" s="759"/>
      <c r="DP11" s="760"/>
      <c r="DQ11" s="758" t="s">
        <v>457</v>
      </c>
      <c r="DR11" s="759"/>
      <c r="DS11" s="759"/>
      <c r="DT11" s="759"/>
      <c r="DU11" s="760"/>
      <c r="DV11" s="761"/>
      <c r="DW11" s="762"/>
      <c r="DX11" s="762"/>
      <c r="DY11" s="762"/>
      <c r="DZ11" s="763"/>
      <c r="EA11" s="199"/>
    </row>
    <row r="12" spans="1:131" s="200" customFormat="1" ht="26.25" customHeight="1">
      <c r="A12" s="206">
        <v>6</v>
      </c>
      <c r="B12" s="732" t="s">
        <v>337</v>
      </c>
      <c r="C12" s="733"/>
      <c r="D12" s="733"/>
      <c r="E12" s="733"/>
      <c r="F12" s="733"/>
      <c r="G12" s="733"/>
      <c r="H12" s="733"/>
      <c r="I12" s="733"/>
      <c r="J12" s="733"/>
      <c r="K12" s="733"/>
      <c r="L12" s="733"/>
      <c r="M12" s="733"/>
      <c r="N12" s="733"/>
      <c r="O12" s="733"/>
      <c r="P12" s="734"/>
      <c r="Q12" s="735">
        <v>689</v>
      </c>
      <c r="R12" s="736"/>
      <c r="S12" s="736"/>
      <c r="T12" s="736"/>
      <c r="U12" s="736"/>
      <c r="V12" s="736">
        <v>88</v>
      </c>
      <c r="W12" s="736"/>
      <c r="X12" s="736"/>
      <c r="Y12" s="736"/>
      <c r="Z12" s="736"/>
      <c r="AA12" s="736">
        <v>600</v>
      </c>
      <c r="AB12" s="736"/>
      <c r="AC12" s="736"/>
      <c r="AD12" s="736"/>
      <c r="AE12" s="737"/>
      <c r="AF12" s="738" t="s">
        <v>103</v>
      </c>
      <c r="AG12" s="739"/>
      <c r="AH12" s="739"/>
      <c r="AI12" s="739"/>
      <c r="AJ12" s="740"/>
      <c r="AK12" s="741">
        <v>11</v>
      </c>
      <c r="AL12" s="742"/>
      <c r="AM12" s="742"/>
      <c r="AN12" s="742"/>
      <c r="AO12" s="742"/>
      <c r="AP12" s="742">
        <v>73</v>
      </c>
      <c r="AQ12" s="742"/>
      <c r="AR12" s="742"/>
      <c r="AS12" s="742"/>
      <c r="AT12" s="742"/>
      <c r="AU12" s="743"/>
      <c r="AV12" s="743"/>
      <c r="AW12" s="743"/>
      <c r="AX12" s="743"/>
      <c r="AY12" s="744"/>
      <c r="AZ12" s="197"/>
      <c r="BA12" s="197"/>
      <c r="BB12" s="197"/>
      <c r="BC12" s="197"/>
      <c r="BD12" s="197"/>
      <c r="BE12" s="198"/>
      <c r="BF12" s="198"/>
      <c r="BG12" s="198"/>
      <c r="BH12" s="198"/>
      <c r="BI12" s="198"/>
      <c r="BJ12" s="198"/>
      <c r="BK12" s="198"/>
      <c r="BL12" s="198"/>
      <c r="BM12" s="198"/>
      <c r="BN12" s="198"/>
      <c r="BO12" s="198"/>
      <c r="BP12" s="198"/>
      <c r="BQ12" s="207">
        <v>6</v>
      </c>
      <c r="BR12" s="208"/>
      <c r="BS12" s="745" t="s">
        <v>524</v>
      </c>
      <c r="BT12" s="746"/>
      <c r="BU12" s="746"/>
      <c r="BV12" s="746"/>
      <c r="BW12" s="746"/>
      <c r="BX12" s="746"/>
      <c r="BY12" s="746"/>
      <c r="BZ12" s="746"/>
      <c r="CA12" s="746"/>
      <c r="CB12" s="746"/>
      <c r="CC12" s="746"/>
      <c r="CD12" s="746"/>
      <c r="CE12" s="746"/>
      <c r="CF12" s="746"/>
      <c r="CG12" s="747"/>
      <c r="CH12" s="758" t="s">
        <v>548</v>
      </c>
      <c r="CI12" s="759"/>
      <c r="CJ12" s="759"/>
      <c r="CK12" s="759"/>
      <c r="CL12" s="760"/>
      <c r="CM12" s="758">
        <v>761</v>
      </c>
      <c r="CN12" s="759"/>
      <c r="CO12" s="759"/>
      <c r="CP12" s="759"/>
      <c r="CQ12" s="760"/>
      <c r="CR12" s="758">
        <v>100</v>
      </c>
      <c r="CS12" s="759"/>
      <c r="CT12" s="759"/>
      <c r="CU12" s="759"/>
      <c r="CV12" s="760"/>
      <c r="CW12" s="758" t="s">
        <v>457</v>
      </c>
      <c r="CX12" s="759"/>
      <c r="CY12" s="759"/>
      <c r="CZ12" s="759"/>
      <c r="DA12" s="760"/>
      <c r="DB12" s="758" t="s">
        <v>457</v>
      </c>
      <c r="DC12" s="759"/>
      <c r="DD12" s="759"/>
      <c r="DE12" s="759"/>
      <c r="DF12" s="760"/>
      <c r="DG12" s="758" t="s">
        <v>457</v>
      </c>
      <c r="DH12" s="759"/>
      <c r="DI12" s="759"/>
      <c r="DJ12" s="759"/>
      <c r="DK12" s="760"/>
      <c r="DL12" s="758" t="s">
        <v>457</v>
      </c>
      <c r="DM12" s="759"/>
      <c r="DN12" s="759"/>
      <c r="DO12" s="759"/>
      <c r="DP12" s="760"/>
      <c r="DQ12" s="758" t="s">
        <v>457</v>
      </c>
      <c r="DR12" s="759"/>
      <c r="DS12" s="759"/>
      <c r="DT12" s="759"/>
      <c r="DU12" s="760"/>
      <c r="DV12" s="761"/>
      <c r="DW12" s="762"/>
      <c r="DX12" s="762"/>
      <c r="DY12" s="762"/>
      <c r="DZ12" s="763"/>
      <c r="EA12" s="199"/>
    </row>
    <row r="13" spans="1:131" s="200" customFormat="1" ht="26.25" customHeight="1">
      <c r="A13" s="206">
        <v>7</v>
      </c>
      <c r="B13" s="732" t="s">
        <v>338</v>
      </c>
      <c r="C13" s="733"/>
      <c r="D13" s="733"/>
      <c r="E13" s="733"/>
      <c r="F13" s="733"/>
      <c r="G13" s="733"/>
      <c r="H13" s="733"/>
      <c r="I13" s="733"/>
      <c r="J13" s="733"/>
      <c r="K13" s="733"/>
      <c r="L13" s="733"/>
      <c r="M13" s="733"/>
      <c r="N13" s="733"/>
      <c r="O13" s="733"/>
      <c r="P13" s="734"/>
      <c r="Q13" s="735">
        <v>244</v>
      </c>
      <c r="R13" s="736"/>
      <c r="S13" s="736"/>
      <c r="T13" s="736"/>
      <c r="U13" s="736"/>
      <c r="V13" s="736">
        <v>177</v>
      </c>
      <c r="W13" s="736"/>
      <c r="X13" s="736"/>
      <c r="Y13" s="736"/>
      <c r="Z13" s="736"/>
      <c r="AA13" s="736">
        <v>67</v>
      </c>
      <c r="AB13" s="736"/>
      <c r="AC13" s="736"/>
      <c r="AD13" s="736"/>
      <c r="AE13" s="737"/>
      <c r="AF13" s="738">
        <v>67</v>
      </c>
      <c r="AG13" s="739"/>
      <c r="AH13" s="739"/>
      <c r="AI13" s="739"/>
      <c r="AJ13" s="740"/>
      <c r="AK13" s="741">
        <v>0</v>
      </c>
      <c r="AL13" s="742"/>
      <c r="AM13" s="742"/>
      <c r="AN13" s="742"/>
      <c r="AO13" s="742"/>
      <c r="AP13" s="742" t="s">
        <v>457</v>
      </c>
      <c r="AQ13" s="742"/>
      <c r="AR13" s="742"/>
      <c r="AS13" s="742"/>
      <c r="AT13" s="742"/>
      <c r="AU13" s="743"/>
      <c r="AV13" s="743"/>
      <c r="AW13" s="743"/>
      <c r="AX13" s="743"/>
      <c r="AY13" s="744"/>
      <c r="AZ13" s="197"/>
      <c r="BA13" s="197"/>
      <c r="BB13" s="197"/>
      <c r="BC13" s="197"/>
      <c r="BD13" s="197"/>
      <c r="BE13" s="198"/>
      <c r="BF13" s="198"/>
      <c r="BG13" s="198"/>
      <c r="BH13" s="198"/>
      <c r="BI13" s="198"/>
      <c r="BJ13" s="198"/>
      <c r="BK13" s="198"/>
      <c r="BL13" s="198"/>
      <c r="BM13" s="198"/>
      <c r="BN13" s="198"/>
      <c r="BO13" s="198"/>
      <c r="BP13" s="198"/>
      <c r="BQ13" s="207">
        <v>7</v>
      </c>
      <c r="BR13" s="208"/>
      <c r="BS13" s="745" t="s">
        <v>525</v>
      </c>
      <c r="BT13" s="746"/>
      <c r="BU13" s="746"/>
      <c r="BV13" s="746"/>
      <c r="BW13" s="746"/>
      <c r="BX13" s="746"/>
      <c r="BY13" s="746"/>
      <c r="BZ13" s="746"/>
      <c r="CA13" s="746"/>
      <c r="CB13" s="746"/>
      <c r="CC13" s="746"/>
      <c r="CD13" s="746"/>
      <c r="CE13" s="746"/>
      <c r="CF13" s="746"/>
      <c r="CG13" s="747"/>
      <c r="CH13" s="758">
        <v>-32</v>
      </c>
      <c r="CI13" s="759"/>
      <c r="CJ13" s="759"/>
      <c r="CK13" s="759"/>
      <c r="CL13" s="760"/>
      <c r="CM13" s="758">
        <v>2216</v>
      </c>
      <c r="CN13" s="759"/>
      <c r="CO13" s="759"/>
      <c r="CP13" s="759"/>
      <c r="CQ13" s="760"/>
      <c r="CR13" s="758">
        <v>417</v>
      </c>
      <c r="CS13" s="759"/>
      <c r="CT13" s="759"/>
      <c r="CU13" s="759"/>
      <c r="CV13" s="760"/>
      <c r="CW13" s="758">
        <v>469</v>
      </c>
      <c r="CX13" s="759"/>
      <c r="CY13" s="759"/>
      <c r="CZ13" s="759"/>
      <c r="DA13" s="760"/>
      <c r="DB13" s="758" t="s">
        <v>457</v>
      </c>
      <c r="DC13" s="759"/>
      <c r="DD13" s="759"/>
      <c r="DE13" s="759"/>
      <c r="DF13" s="760"/>
      <c r="DG13" s="758" t="s">
        <v>457</v>
      </c>
      <c r="DH13" s="759"/>
      <c r="DI13" s="759"/>
      <c r="DJ13" s="759"/>
      <c r="DK13" s="760"/>
      <c r="DL13" s="758" t="s">
        <v>457</v>
      </c>
      <c r="DM13" s="759"/>
      <c r="DN13" s="759"/>
      <c r="DO13" s="759"/>
      <c r="DP13" s="760"/>
      <c r="DQ13" s="758" t="s">
        <v>457</v>
      </c>
      <c r="DR13" s="759"/>
      <c r="DS13" s="759"/>
      <c r="DT13" s="759"/>
      <c r="DU13" s="760"/>
      <c r="DV13" s="761"/>
      <c r="DW13" s="762"/>
      <c r="DX13" s="762"/>
      <c r="DY13" s="762"/>
      <c r="DZ13" s="763"/>
      <c r="EA13" s="199"/>
    </row>
    <row r="14" spans="1:131" s="200" customFormat="1" ht="26.25" customHeight="1">
      <c r="A14" s="206">
        <v>8</v>
      </c>
      <c r="B14" s="732" t="s">
        <v>339</v>
      </c>
      <c r="C14" s="733"/>
      <c r="D14" s="733"/>
      <c r="E14" s="733"/>
      <c r="F14" s="733"/>
      <c r="G14" s="733"/>
      <c r="H14" s="733"/>
      <c r="I14" s="733"/>
      <c r="J14" s="733"/>
      <c r="K14" s="733"/>
      <c r="L14" s="733"/>
      <c r="M14" s="733"/>
      <c r="N14" s="733"/>
      <c r="O14" s="733"/>
      <c r="P14" s="734"/>
      <c r="Q14" s="735">
        <v>623</v>
      </c>
      <c r="R14" s="736"/>
      <c r="S14" s="736"/>
      <c r="T14" s="736"/>
      <c r="U14" s="736"/>
      <c r="V14" s="736">
        <v>473</v>
      </c>
      <c r="W14" s="736"/>
      <c r="X14" s="736"/>
      <c r="Y14" s="736"/>
      <c r="Z14" s="736"/>
      <c r="AA14" s="736">
        <v>150</v>
      </c>
      <c r="AB14" s="736"/>
      <c r="AC14" s="736"/>
      <c r="AD14" s="736"/>
      <c r="AE14" s="737"/>
      <c r="AF14" s="738" t="s">
        <v>103</v>
      </c>
      <c r="AG14" s="739"/>
      <c r="AH14" s="739"/>
      <c r="AI14" s="739"/>
      <c r="AJ14" s="740"/>
      <c r="AK14" s="741">
        <v>72</v>
      </c>
      <c r="AL14" s="742"/>
      <c r="AM14" s="742"/>
      <c r="AN14" s="742"/>
      <c r="AO14" s="742"/>
      <c r="AP14" s="742">
        <v>2091</v>
      </c>
      <c r="AQ14" s="742"/>
      <c r="AR14" s="742"/>
      <c r="AS14" s="742"/>
      <c r="AT14" s="742"/>
      <c r="AU14" s="743"/>
      <c r="AV14" s="743"/>
      <c r="AW14" s="743"/>
      <c r="AX14" s="743"/>
      <c r="AY14" s="744"/>
      <c r="AZ14" s="197"/>
      <c r="BA14" s="197"/>
      <c r="BB14" s="197"/>
      <c r="BC14" s="197"/>
      <c r="BD14" s="197"/>
      <c r="BE14" s="198"/>
      <c r="BF14" s="198"/>
      <c r="BG14" s="198"/>
      <c r="BH14" s="198"/>
      <c r="BI14" s="198"/>
      <c r="BJ14" s="198"/>
      <c r="BK14" s="198"/>
      <c r="BL14" s="198"/>
      <c r="BM14" s="198"/>
      <c r="BN14" s="198"/>
      <c r="BO14" s="198"/>
      <c r="BP14" s="198"/>
      <c r="BQ14" s="207">
        <v>8</v>
      </c>
      <c r="BR14" s="208"/>
      <c r="BS14" s="745" t="s">
        <v>526</v>
      </c>
      <c r="BT14" s="746"/>
      <c r="BU14" s="746"/>
      <c r="BV14" s="746"/>
      <c r="BW14" s="746"/>
      <c r="BX14" s="746"/>
      <c r="BY14" s="746"/>
      <c r="BZ14" s="746"/>
      <c r="CA14" s="746"/>
      <c r="CB14" s="746"/>
      <c r="CC14" s="746"/>
      <c r="CD14" s="746"/>
      <c r="CE14" s="746"/>
      <c r="CF14" s="746"/>
      <c r="CG14" s="747"/>
      <c r="CH14" s="758">
        <v>4</v>
      </c>
      <c r="CI14" s="759"/>
      <c r="CJ14" s="759"/>
      <c r="CK14" s="759"/>
      <c r="CL14" s="760"/>
      <c r="CM14" s="758">
        <v>240</v>
      </c>
      <c r="CN14" s="759"/>
      <c r="CO14" s="759"/>
      <c r="CP14" s="759"/>
      <c r="CQ14" s="760"/>
      <c r="CR14" s="758">
        <v>123</v>
      </c>
      <c r="CS14" s="759"/>
      <c r="CT14" s="759"/>
      <c r="CU14" s="759"/>
      <c r="CV14" s="760"/>
      <c r="CW14" s="758">
        <v>37</v>
      </c>
      <c r="CX14" s="759"/>
      <c r="CY14" s="759"/>
      <c r="CZ14" s="759"/>
      <c r="DA14" s="760"/>
      <c r="DB14" s="758" t="s">
        <v>457</v>
      </c>
      <c r="DC14" s="759"/>
      <c r="DD14" s="759"/>
      <c r="DE14" s="759"/>
      <c r="DF14" s="760"/>
      <c r="DG14" s="758" t="s">
        <v>457</v>
      </c>
      <c r="DH14" s="759"/>
      <c r="DI14" s="759"/>
      <c r="DJ14" s="759"/>
      <c r="DK14" s="760"/>
      <c r="DL14" s="758" t="s">
        <v>457</v>
      </c>
      <c r="DM14" s="759"/>
      <c r="DN14" s="759"/>
      <c r="DO14" s="759"/>
      <c r="DP14" s="760"/>
      <c r="DQ14" s="758" t="s">
        <v>457</v>
      </c>
      <c r="DR14" s="759"/>
      <c r="DS14" s="759"/>
      <c r="DT14" s="759"/>
      <c r="DU14" s="760"/>
      <c r="DV14" s="761"/>
      <c r="DW14" s="762"/>
      <c r="DX14" s="762"/>
      <c r="DY14" s="762"/>
      <c r="DZ14" s="763"/>
      <c r="EA14" s="199"/>
    </row>
    <row r="15" spans="1:131" s="200" customFormat="1" ht="26.25" customHeight="1">
      <c r="A15" s="206">
        <v>9</v>
      </c>
      <c r="B15" s="732" t="s">
        <v>340</v>
      </c>
      <c r="C15" s="733"/>
      <c r="D15" s="733"/>
      <c r="E15" s="733"/>
      <c r="F15" s="733"/>
      <c r="G15" s="733"/>
      <c r="H15" s="733"/>
      <c r="I15" s="733"/>
      <c r="J15" s="733"/>
      <c r="K15" s="733"/>
      <c r="L15" s="733"/>
      <c r="M15" s="733"/>
      <c r="N15" s="733"/>
      <c r="O15" s="733"/>
      <c r="P15" s="734"/>
      <c r="Q15" s="735">
        <v>1775</v>
      </c>
      <c r="R15" s="736"/>
      <c r="S15" s="736"/>
      <c r="T15" s="736"/>
      <c r="U15" s="736"/>
      <c r="V15" s="736">
        <v>1010</v>
      </c>
      <c r="W15" s="736"/>
      <c r="X15" s="736"/>
      <c r="Y15" s="736"/>
      <c r="Z15" s="736"/>
      <c r="AA15" s="736">
        <v>765</v>
      </c>
      <c r="AB15" s="736"/>
      <c r="AC15" s="736"/>
      <c r="AD15" s="736"/>
      <c r="AE15" s="737"/>
      <c r="AF15" s="738" t="s">
        <v>103</v>
      </c>
      <c r="AG15" s="739"/>
      <c r="AH15" s="739"/>
      <c r="AI15" s="739"/>
      <c r="AJ15" s="740"/>
      <c r="AK15" s="741">
        <v>24</v>
      </c>
      <c r="AL15" s="742"/>
      <c r="AM15" s="742"/>
      <c r="AN15" s="742"/>
      <c r="AO15" s="742"/>
      <c r="AP15" s="742">
        <v>3858</v>
      </c>
      <c r="AQ15" s="742"/>
      <c r="AR15" s="742"/>
      <c r="AS15" s="742"/>
      <c r="AT15" s="742"/>
      <c r="AU15" s="743"/>
      <c r="AV15" s="743"/>
      <c r="AW15" s="743"/>
      <c r="AX15" s="743"/>
      <c r="AY15" s="744"/>
      <c r="AZ15" s="197"/>
      <c r="BA15" s="197"/>
      <c r="BB15" s="197"/>
      <c r="BC15" s="197"/>
      <c r="BD15" s="197"/>
      <c r="BE15" s="198"/>
      <c r="BF15" s="198"/>
      <c r="BG15" s="198"/>
      <c r="BH15" s="198"/>
      <c r="BI15" s="198"/>
      <c r="BJ15" s="198"/>
      <c r="BK15" s="198"/>
      <c r="BL15" s="198"/>
      <c r="BM15" s="198"/>
      <c r="BN15" s="198"/>
      <c r="BO15" s="198"/>
      <c r="BP15" s="198"/>
      <c r="BQ15" s="207">
        <v>9</v>
      </c>
      <c r="BR15" s="208" t="s">
        <v>554</v>
      </c>
      <c r="BS15" s="745" t="s">
        <v>527</v>
      </c>
      <c r="BT15" s="746"/>
      <c r="BU15" s="746"/>
      <c r="BV15" s="746"/>
      <c r="BW15" s="746"/>
      <c r="BX15" s="746"/>
      <c r="BY15" s="746"/>
      <c r="BZ15" s="746"/>
      <c r="CA15" s="746"/>
      <c r="CB15" s="746"/>
      <c r="CC15" s="746"/>
      <c r="CD15" s="746"/>
      <c r="CE15" s="746"/>
      <c r="CF15" s="746"/>
      <c r="CG15" s="747"/>
      <c r="CH15" s="758">
        <v>281</v>
      </c>
      <c r="CI15" s="759"/>
      <c r="CJ15" s="759"/>
      <c r="CK15" s="759"/>
      <c r="CL15" s="760"/>
      <c r="CM15" s="758">
        <v>4385</v>
      </c>
      <c r="CN15" s="759"/>
      <c r="CO15" s="759"/>
      <c r="CP15" s="759"/>
      <c r="CQ15" s="760"/>
      <c r="CR15" s="758">
        <v>70</v>
      </c>
      <c r="CS15" s="759"/>
      <c r="CT15" s="759"/>
      <c r="CU15" s="759"/>
      <c r="CV15" s="760"/>
      <c r="CW15" s="758">
        <v>271</v>
      </c>
      <c r="CX15" s="759"/>
      <c r="CY15" s="759"/>
      <c r="CZ15" s="759"/>
      <c r="DA15" s="760"/>
      <c r="DB15" s="758" t="s">
        <v>457</v>
      </c>
      <c r="DC15" s="759"/>
      <c r="DD15" s="759"/>
      <c r="DE15" s="759"/>
      <c r="DF15" s="760"/>
      <c r="DG15" s="758" t="s">
        <v>457</v>
      </c>
      <c r="DH15" s="759"/>
      <c r="DI15" s="759"/>
      <c r="DJ15" s="759"/>
      <c r="DK15" s="760"/>
      <c r="DL15" s="758">
        <v>2806</v>
      </c>
      <c r="DM15" s="759"/>
      <c r="DN15" s="759"/>
      <c r="DO15" s="759"/>
      <c r="DP15" s="760"/>
      <c r="DQ15" s="758">
        <v>1403</v>
      </c>
      <c r="DR15" s="759"/>
      <c r="DS15" s="759"/>
      <c r="DT15" s="759"/>
      <c r="DU15" s="760"/>
      <c r="DV15" s="761"/>
      <c r="DW15" s="762"/>
      <c r="DX15" s="762"/>
      <c r="DY15" s="762"/>
      <c r="DZ15" s="763"/>
      <c r="EA15" s="199"/>
    </row>
    <row r="16" spans="1:131" s="200" customFormat="1" ht="26.25" customHeight="1">
      <c r="A16" s="206">
        <v>10</v>
      </c>
      <c r="B16" s="732" t="s">
        <v>341</v>
      </c>
      <c r="C16" s="733"/>
      <c r="D16" s="733"/>
      <c r="E16" s="733"/>
      <c r="F16" s="733"/>
      <c r="G16" s="733"/>
      <c r="H16" s="733"/>
      <c r="I16" s="733"/>
      <c r="J16" s="733"/>
      <c r="K16" s="733"/>
      <c r="L16" s="733"/>
      <c r="M16" s="733"/>
      <c r="N16" s="733"/>
      <c r="O16" s="733"/>
      <c r="P16" s="734"/>
      <c r="Q16" s="735">
        <v>3045</v>
      </c>
      <c r="R16" s="736"/>
      <c r="S16" s="736"/>
      <c r="T16" s="736"/>
      <c r="U16" s="736"/>
      <c r="V16" s="736">
        <v>2859</v>
      </c>
      <c r="W16" s="736"/>
      <c r="X16" s="736"/>
      <c r="Y16" s="736"/>
      <c r="Z16" s="736"/>
      <c r="AA16" s="736">
        <v>186</v>
      </c>
      <c r="AB16" s="736"/>
      <c r="AC16" s="736"/>
      <c r="AD16" s="736"/>
      <c r="AE16" s="737"/>
      <c r="AF16" s="738">
        <v>11</v>
      </c>
      <c r="AG16" s="739"/>
      <c r="AH16" s="739"/>
      <c r="AI16" s="739"/>
      <c r="AJ16" s="740"/>
      <c r="AK16" s="741">
        <v>443</v>
      </c>
      <c r="AL16" s="742"/>
      <c r="AM16" s="742"/>
      <c r="AN16" s="742"/>
      <c r="AO16" s="742"/>
      <c r="AP16" s="742">
        <v>7280</v>
      </c>
      <c r="AQ16" s="742"/>
      <c r="AR16" s="742"/>
      <c r="AS16" s="742"/>
      <c r="AT16" s="742"/>
      <c r="AU16" s="743"/>
      <c r="AV16" s="743"/>
      <c r="AW16" s="743"/>
      <c r="AX16" s="743"/>
      <c r="AY16" s="744"/>
      <c r="AZ16" s="197"/>
      <c r="BA16" s="197"/>
      <c r="BB16" s="197"/>
      <c r="BC16" s="197"/>
      <c r="BD16" s="197"/>
      <c r="BE16" s="198"/>
      <c r="BF16" s="198"/>
      <c r="BG16" s="198"/>
      <c r="BH16" s="198"/>
      <c r="BI16" s="198"/>
      <c r="BJ16" s="198"/>
      <c r="BK16" s="198"/>
      <c r="BL16" s="198"/>
      <c r="BM16" s="198"/>
      <c r="BN16" s="198"/>
      <c r="BO16" s="198"/>
      <c r="BP16" s="198"/>
      <c r="BQ16" s="207">
        <v>10</v>
      </c>
      <c r="BR16" s="208"/>
      <c r="BS16" s="745" t="s">
        <v>528</v>
      </c>
      <c r="BT16" s="746"/>
      <c r="BU16" s="746"/>
      <c r="BV16" s="746"/>
      <c r="BW16" s="746"/>
      <c r="BX16" s="746"/>
      <c r="BY16" s="746"/>
      <c r="BZ16" s="746"/>
      <c r="CA16" s="746"/>
      <c r="CB16" s="746"/>
      <c r="CC16" s="746"/>
      <c r="CD16" s="746"/>
      <c r="CE16" s="746"/>
      <c r="CF16" s="746"/>
      <c r="CG16" s="747"/>
      <c r="CH16" s="758">
        <v>1</v>
      </c>
      <c r="CI16" s="759"/>
      <c r="CJ16" s="759"/>
      <c r="CK16" s="759"/>
      <c r="CL16" s="760"/>
      <c r="CM16" s="758">
        <v>185</v>
      </c>
      <c r="CN16" s="759"/>
      <c r="CO16" s="759"/>
      <c r="CP16" s="759"/>
      <c r="CQ16" s="760"/>
      <c r="CR16" s="758">
        <v>100</v>
      </c>
      <c r="CS16" s="759"/>
      <c r="CT16" s="759"/>
      <c r="CU16" s="759"/>
      <c r="CV16" s="760"/>
      <c r="CW16" s="758" t="s">
        <v>457</v>
      </c>
      <c r="CX16" s="759"/>
      <c r="CY16" s="759"/>
      <c r="CZ16" s="759"/>
      <c r="DA16" s="760"/>
      <c r="DB16" s="758" t="s">
        <v>457</v>
      </c>
      <c r="DC16" s="759"/>
      <c r="DD16" s="759"/>
      <c r="DE16" s="759"/>
      <c r="DF16" s="760"/>
      <c r="DG16" s="758" t="s">
        <v>457</v>
      </c>
      <c r="DH16" s="759"/>
      <c r="DI16" s="759"/>
      <c r="DJ16" s="759"/>
      <c r="DK16" s="760"/>
      <c r="DL16" s="758" t="s">
        <v>457</v>
      </c>
      <c r="DM16" s="759"/>
      <c r="DN16" s="759"/>
      <c r="DO16" s="759"/>
      <c r="DP16" s="760"/>
      <c r="DQ16" s="758" t="s">
        <v>457</v>
      </c>
      <c r="DR16" s="759"/>
      <c r="DS16" s="759"/>
      <c r="DT16" s="759"/>
      <c r="DU16" s="760"/>
      <c r="DV16" s="761"/>
      <c r="DW16" s="762"/>
      <c r="DX16" s="762"/>
      <c r="DY16" s="762"/>
      <c r="DZ16" s="763"/>
      <c r="EA16" s="199"/>
    </row>
    <row r="17" spans="1:131" s="200" customFormat="1" ht="26.25" customHeight="1">
      <c r="A17" s="206">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197"/>
      <c r="BA17" s="197"/>
      <c r="BB17" s="197"/>
      <c r="BC17" s="197"/>
      <c r="BD17" s="197"/>
      <c r="BE17" s="198"/>
      <c r="BF17" s="198"/>
      <c r="BG17" s="198"/>
      <c r="BH17" s="198"/>
      <c r="BI17" s="198"/>
      <c r="BJ17" s="198"/>
      <c r="BK17" s="198"/>
      <c r="BL17" s="198"/>
      <c r="BM17" s="198"/>
      <c r="BN17" s="198"/>
      <c r="BO17" s="198"/>
      <c r="BP17" s="198"/>
      <c r="BQ17" s="207">
        <v>11</v>
      </c>
      <c r="BR17" s="208"/>
      <c r="BS17" s="745" t="s">
        <v>529</v>
      </c>
      <c r="BT17" s="746"/>
      <c r="BU17" s="746"/>
      <c r="BV17" s="746"/>
      <c r="BW17" s="746"/>
      <c r="BX17" s="746"/>
      <c r="BY17" s="746"/>
      <c r="BZ17" s="746"/>
      <c r="CA17" s="746"/>
      <c r="CB17" s="746"/>
      <c r="CC17" s="746"/>
      <c r="CD17" s="746"/>
      <c r="CE17" s="746"/>
      <c r="CF17" s="746"/>
      <c r="CG17" s="747"/>
      <c r="CH17" s="758" t="s">
        <v>549</v>
      </c>
      <c r="CI17" s="759"/>
      <c r="CJ17" s="759"/>
      <c r="CK17" s="759"/>
      <c r="CL17" s="760"/>
      <c r="CM17" s="758">
        <v>1309</v>
      </c>
      <c r="CN17" s="759"/>
      <c r="CO17" s="759"/>
      <c r="CP17" s="759"/>
      <c r="CQ17" s="760"/>
      <c r="CR17" s="758">
        <v>200</v>
      </c>
      <c r="CS17" s="759"/>
      <c r="CT17" s="759"/>
      <c r="CU17" s="759"/>
      <c r="CV17" s="760"/>
      <c r="CW17" s="758" t="s">
        <v>457</v>
      </c>
      <c r="CX17" s="759"/>
      <c r="CY17" s="759"/>
      <c r="CZ17" s="759"/>
      <c r="DA17" s="760"/>
      <c r="DB17" s="758" t="s">
        <v>457</v>
      </c>
      <c r="DC17" s="759"/>
      <c r="DD17" s="759"/>
      <c r="DE17" s="759"/>
      <c r="DF17" s="760"/>
      <c r="DG17" s="758" t="s">
        <v>457</v>
      </c>
      <c r="DH17" s="759"/>
      <c r="DI17" s="759"/>
      <c r="DJ17" s="759"/>
      <c r="DK17" s="760"/>
      <c r="DL17" s="758" t="s">
        <v>457</v>
      </c>
      <c r="DM17" s="759"/>
      <c r="DN17" s="759"/>
      <c r="DO17" s="759"/>
      <c r="DP17" s="760"/>
      <c r="DQ17" s="758" t="s">
        <v>457</v>
      </c>
      <c r="DR17" s="759"/>
      <c r="DS17" s="759"/>
      <c r="DT17" s="759"/>
      <c r="DU17" s="760"/>
      <c r="DV17" s="761"/>
      <c r="DW17" s="762"/>
      <c r="DX17" s="762"/>
      <c r="DY17" s="762"/>
      <c r="DZ17" s="763"/>
      <c r="EA17" s="199"/>
    </row>
    <row r="18" spans="1:131" s="200" customFormat="1" ht="26.25" customHeight="1">
      <c r="A18" s="206">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197"/>
      <c r="BA18" s="197"/>
      <c r="BB18" s="197"/>
      <c r="BC18" s="197"/>
      <c r="BD18" s="197"/>
      <c r="BE18" s="198"/>
      <c r="BF18" s="198"/>
      <c r="BG18" s="198"/>
      <c r="BH18" s="198"/>
      <c r="BI18" s="198"/>
      <c r="BJ18" s="198"/>
      <c r="BK18" s="198"/>
      <c r="BL18" s="198"/>
      <c r="BM18" s="198"/>
      <c r="BN18" s="198"/>
      <c r="BO18" s="198"/>
      <c r="BP18" s="198"/>
      <c r="BQ18" s="207">
        <v>12</v>
      </c>
      <c r="BR18" s="208"/>
      <c r="BS18" s="745" t="s">
        <v>530</v>
      </c>
      <c r="BT18" s="746"/>
      <c r="BU18" s="746"/>
      <c r="BV18" s="746"/>
      <c r="BW18" s="746"/>
      <c r="BX18" s="746"/>
      <c r="BY18" s="746"/>
      <c r="BZ18" s="746"/>
      <c r="CA18" s="746"/>
      <c r="CB18" s="746"/>
      <c r="CC18" s="746"/>
      <c r="CD18" s="746"/>
      <c r="CE18" s="746"/>
      <c r="CF18" s="746"/>
      <c r="CG18" s="747"/>
      <c r="CH18" s="758" t="s">
        <v>550</v>
      </c>
      <c r="CI18" s="759"/>
      <c r="CJ18" s="759"/>
      <c r="CK18" s="759"/>
      <c r="CL18" s="760"/>
      <c r="CM18" s="758">
        <v>1841</v>
      </c>
      <c r="CN18" s="759"/>
      <c r="CO18" s="759"/>
      <c r="CP18" s="759"/>
      <c r="CQ18" s="760"/>
      <c r="CR18" s="758">
        <v>1013</v>
      </c>
      <c r="CS18" s="759"/>
      <c r="CT18" s="759"/>
      <c r="CU18" s="759"/>
      <c r="CV18" s="760"/>
      <c r="CW18" s="758" t="s">
        <v>457</v>
      </c>
      <c r="CX18" s="759"/>
      <c r="CY18" s="759"/>
      <c r="CZ18" s="759"/>
      <c r="DA18" s="760"/>
      <c r="DB18" s="758" t="s">
        <v>457</v>
      </c>
      <c r="DC18" s="759"/>
      <c r="DD18" s="759"/>
      <c r="DE18" s="759"/>
      <c r="DF18" s="760"/>
      <c r="DG18" s="758" t="s">
        <v>457</v>
      </c>
      <c r="DH18" s="759"/>
      <c r="DI18" s="759"/>
      <c r="DJ18" s="759"/>
      <c r="DK18" s="760"/>
      <c r="DL18" s="758" t="s">
        <v>457</v>
      </c>
      <c r="DM18" s="759"/>
      <c r="DN18" s="759"/>
      <c r="DO18" s="759"/>
      <c r="DP18" s="760"/>
      <c r="DQ18" s="758" t="s">
        <v>457</v>
      </c>
      <c r="DR18" s="759"/>
      <c r="DS18" s="759"/>
      <c r="DT18" s="759"/>
      <c r="DU18" s="760"/>
      <c r="DV18" s="761"/>
      <c r="DW18" s="762"/>
      <c r="DX18" s="762"/>
      <c r="DY18" s="762"/>
      <c r="DZ18" s="763"/>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197"/>
      <c r="BA19" s="197"/>
      <c r="BB19" s="197"/>
      <c r="BC19" s="197"/>
      <c r="BD19" s="197"/>
      <c r="BE19" s="198"/>
      <c r="BF19" s="198"/>
      <c r="BG19" s="198"/>
      <c r="BH19" s="198"/>
      <c r="BI19" s="198"/>
      <c r="BJ19" s="198"/>
      <c r="BK19" s="198"/>
      <c r="BL19" s="198"/>
      <c r="BM19" s="198"/>
      <c r="BN19" s="198"/>
      <c r="BO19" s="198"/>
      <c r="BP19" s="198"/>
      <c r="BQ19" s="207">
        <v>13</v>
      </c>
      <c r="BR19" s="208"/>
      <c r="BS19" s="745" t="s">
        <v>531</v>
      </c>
      <c r="BT19" s="746"/>
      <c r="BU19" s="746"/>
      <c r="BV19" s="746"/>
      <c r="BW19" s="746"/>
      <c r="BX19" s="746"/>
      <c r="BY19" s="746"/>
      <c r="BZ19" s="746"/>
      <c r="CA19" s="746"/>
      <c r="CB19" s="746"/>
      <c r="CC19" s="746"/>
      <c r="CD19" s="746"/>
      <c r="CE19" s="746"/>
      <c r="CF19" s="746"/>
      <c r="CG19" s="747"/>
      <c r="CH19" s="758">
        <v>0</v>
      </c>
      <c r="CI19" s="759"/>
      <c r="CJ19" s="759"/>
      <c r="CK19" s="759"/>
      <c r="CL19" s="760"/>
      <c r="CM19" s="758">
        <v>282</v>
      </c>
      <c r="CN19" s="759"/>
      <c r="CO19" s="759"/>
      <c r="CP19" s="759"/>
      <c r="CQ19" s="760"/>
      <c r="CR19" s="758">
        <v>198</v>
      </c>
      <c r="CS19" s="759"/>
      <c r="CT19" s="759"/>
      <c r="CU19" s="759"/>
      <c r="CV19" s="760"/>
      <c r="CW19" s="758" t="s">
        <v>457</v>
      </c>
      <c r="CX19" s="759"/>
      <c r="CY19" s="759"/>
      <c r="CZ19" s="759"/>
      <c r="DA19" s="760"/>
      <c r="DB19" s="758" t="s">
        <v>457</v>
      </c>
      <c r="DC19" s="759"/>
      <c r="DD19" s="759"/>
      <c r="DE19" s="759"/>
      <c r="DF19" s="760"/>
      <c r="DG19" s="758" t="s">
        <v>457</v>
      </c>
      <c r="DH19" s="759"/>
      <c r="DI19" s="759"/>
      <c r="DJ19" s="759"/>
      <c r="DK19" s="760"/>
      <c r="DL19" s="758" t="s">
        <v>457</v>
      </c>
      <c r="DM19" s="759"/>
      <c r="DN19" s="759"/>
      <c r="DO19" s="759"/>
      <c r="DP19" s="760"/>
      <c r="DQ19" s="758" t="s">
        <v>457</v>
      </c>
      <c r="DR19" s="759"/>
      <c r="DS19" s="759"/>
      <c r="DT19" s="759"/>
      <c r="DU19" s="760"/>
      <c r="DV19" s="761"/>
      <c r="DW19" s="762"/>
      <c r="DX19" s="762"/>
      <c r="DY19" s="762"/>
      <c r="DZ19" s="763"/>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197"/>
      <c r="BA20" s="197"/>
      <c r="BB20" s="197"/>
      <c r="BC20" s="197"/>
      <c r="BD20" s="197"/>
      <c r="BE20" s="198"/>
      <c r="BF20" s="198"/>
      <c r="BG20" s="198"/>
      <c r="BH20" s="198"/>
      <c r="BI20" s="198"/>
      <c r="BJ20" s="198"/>
      <c r="BK20" s="198"/>
      <c r="BL20" s="198"/>
      <c r="BM20" s="198"/>
      <c r="BN20" s="198"/>
      <c r="BO20" s="198"/>
      <c r="BP20" s="198"/>
      <c r="BQ20" s="207">
        <v>14</v>
      </c>
      <c r="BR20" s="208"/>
      <c r="BS20" s="745" t="s">
        <v>532</v>
      </c>
      <c r="BT20" s="746"/>
      <c r="BU20" s="746"/>
      <c r="BV20" s="746"/>
      <c r="BW20" s="746"/>
      <c r="BX20" s="746"/>
      <c r="BY20" s="746"/>
      <c r="BZ20" s="746"/>
      <c r="CA20" s="746"/>
      <c r="CB20" s="746"/>
      <c r="CC20" s="746"/>
      <c r="CD20" s="746"/>
      <c r="CE20" s="746"/>
      <c r="CF20" s="746"/>
      <c r="CG20" s="747"/>
      <c r="CH20" s="758">
        <v>0</v>
      </c>
      <c r="CI20" s="759"/>
      <c r="CJ20" s="759"/>
      <c r="CK20" s="759"/>
      <c r="CL20" s="760"/>
      <c r="CM20" s="758">
        <v>7</v>
      </c>
      <c r="CN20" s="759"/>
      <c r="CO20" s="759"/>
      <c r="CP20" s="759"/>
      <c r="CQ20" s="760"/>
      <c r="CR20" s="758">
        <v>2</v>
      </c>
      <c r="CS20" s="759"/>
      <c r="CT20" s="759"/>
      <c r="CU20" s="759"/>
      <c r="CV20" s="760"/>
      <c r="CW20" s="758">
        <v>21</v>
      </c>
      <c r="CX20" s="759"/>
      <c r="CY20" s="759"/>
      <c r="CZ20" s="759"/>
      <c r="DA20" s="760"/>
      <c r="DB20" s="758" t="s">
        <v>457</v>
      </c>
      <c r="DC20" s="759"/>
      <c r="DD20" s="759"/>
      <c r="DE20" s="759"/>
      <c r="DF20" s="760"/>
      <c r="DG20" s="758" t="s">
        <v>457</v>
      </c>
      <c r="DH20" s="759"/>
      <c r="DI20" s="759"/>
      <c r="DJ20" s="759"/>
      <c r="DK20" s="760"/>
      <c r="DL20" s="758" t="s">
        <v>457</v>
      </c>
      <c r="DM20" s="759"/>
      <c r="DN20" s="759"/>
      <c r="DO20" s="759"/>
      <c r="DP20" s="760"/>
      <c r="DQ20" s="758" t="s">
        <v>457</v>
      </c>
      <c r="DR20" s="759"/>
      <c r="DS20" s="759"/>
      <c r="DT20" s="759"/>
      <c r="DU20" s="760"/>
      <c r="DV20" s="761"/>
      <c r="DW20" s="762"/>
      <c r="DX20" s="762"/>
      <c r="DY20" s="762"/>
      <c r="DZ20" s="763"/>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197"/>
      <c r="BA21" s="197"/>
      <c r="BB21" s="197"/>
      <c r="BC21" s="197"/>
      <c r="BD21" s="197"/>
      <c r="BE21" s="198"/>
      <c r="BF21" s="198"/>
      <c r="BG21" s="198"/>
      <c r="BH21" s="198"/>
      <c r="BI21" s="198"/>
      <c r="BJ21" s="198"/>
      <c r="BK21" s="198"/>
      <c r="BL21" s="198"/>
      <c r="BM21" s="198"/>
      <c r="BN21" s="198"/>
      <c r="BO21" s="198"/>
      <c r="BP21" s="198"/>
      <c r="BQ21" s="207">
        <v>15</v>
      </c>
      <c r="BR21" s="208" t="s">
        <v>554</v>
      </c>
      <c r="BS21" s="745" t="s">
        <v>533</v>
      </c>
      <c r="BT21" s="746"/>
      <c r="BU21" s="746"/>
      <c r="BV21" s="746"/>
      <c r="BW21" s="746"/>
      <c r="BX21" s="746"/>
      <c r="BY21" s="746"/>
      <c r="BZ21" s="746"/>
      <c r="CA21" s="746"/>
      <c r="CB21" s="746"/>
      <c r="CC21" s="746"/>
      <c r="CD21" s="746"/>
      <c r="CE21" s="746"/>
      <c r="CF21" s="746"/>
      <c r="CG21" s="747"/>
      <c r="CH21" s="758" t="s">
        <v>551</v>
      </c>
      <c r="CI21" s="759"/>
      <c r="CJ21" s="759"/>
      <c r="CK21" s="759"/>
      <c r="CL21" s="760"/>
      <c r="CM21" s="758">
        <v>492</v>
      </c>
      <c r="CN21" s="759"/>
      <c r="CO21" s="759"/>
      <c r="CP21" s="759"/>
      <c r="CQ21" s="760"/>
      <c r="CR21" s="758">
        <v>1</v>
      </c>
      <c r="CS21" s="759"/>
      <c r="CT21" s="759"/>
      <c r="CU21" s="759"/>
      <c r="CV21" s="760"/>
      <c r="CW21" s="758">
        <v>148</v>
      </c>
      <c r="CX21" s="759"/>
      <c r="CY21" s="759"/>
      <c r="CZ21" s="759"/>
      <c r="DA21" s="760"/>
      <c r="DB21" s="758">
        <v>1372</v>
      </c>
      <c r="DC21" s="759"/>
      <c r="DD21" s="759"/>
      <c r="DE21" s="759"/>
      <c r="DF21" s="760"/>
      <c r="DG21" s="758" t="s">
        <v>457</v>
      </c>
      <c r="DH21" s="759"/>
      <c r="DI21" s="759"/>
      <c r="DJ21" s="759"/>
      <c r="DK21" s="760"/>
      <c r="DL21" s="758">
        <v>12</v>
      </c>
      <c r="DM21" s="759"/>
      <c r="DN21" s="759"/>
      <c r="DO21" s="759"/>
      <c r="DP21" s="760"/>
      <c r="DQ21" s="758">
        <v>9</v>
      </c>
      <c r="DR21" s="759"/>
      <c r="DS21" s="759"/>
      <c r="DT21" s="759"/>
      <c r="DU21" s="760"/>
      <c r="DV21" s="761"/>
      <c r="DW21" s="762"/>
      <c r="DX21" s="762"/>
      <c r="DY21" s="762"/>
      <c r="DZ21" s="763"/>
      <c r="EA21" s="199"/>
    </row>
    <row r="22" spans="1:131" s="200" customFormat="1" ht="26.25" customHeight="1">
      <c r="A22" s="206">
        <v>16</v>
      </c>
      <c r="B22" s="764"/>
      <c r="C22" s="765"/>
      <c r="D22" s="765"/>
      <c r="E22" s="765"/>
      <c r="F22" s="765"/>
      <c r="G22" s="765"/>
      <c r="H22" s="765"/>
      <c r="I22" s="765"/>
      <c r="J22" s="765"/>
      <c r="K22" s="765"/>
      <c r="L22" s="765"/>
      <c r="M22" s="765"/>
      <c r="N22" s="765"/>
      <c r="O22" s="765"/>
      <c r="P22" s="766"/>
      <c r="Q22" s="767"/>
      <c r="R22" s="768"/>
      <c r="S22" s="768"/>
      <c r="T22" s="768"/>
      <c r="U22" s="768"/>
      <c r="V22" s="768"/>
      <c r="W22" s="768"/>
      <c r="X22" s="768"/>
      <c r="Y22" s="768"/>
      <c r="Z22" s="768"/>
      <c r="AA22" s="768"/>
      <c r="AB22" s="768"/>
      <c r="AC22" s="768"/>
      <c r="AD22" s="768"/>
      <c r="AE22" s="769"/>
      <c r="AF22" s="770"/>
      <c r="AG22" s="771"/>
      <c r="AH22" s="771"/>
      <c r="AI22" s="771"/>
      <c r="AJ22" s="772"/>
      <c r="AK22" s="785"/>
      <c r="AL22" s="786"/>
      <c r="AM22" s="786"/>
      <c r="AN22" s="786"/>
      <c r="AO22" s="786"/>
      <c r="AP22" s="786"/>
      <c r="AQ22" s="786"/>
      <c r="AR22" s="786"/>
      <c r="AS22" s="786"/>
      <c r="AT22" s="786"/>
      <c r="AU22" s="787"/>
      <c r="AV22" s="787"/>
      <c r="AW22" s="787"/>
      <c r="AX22" s="787"/>
      <c r="AY22" s="788"/>
      <c r="AZ22" s="789" t="s">
        <v>342</v>
      </c>
      <c r="BA22" s="789"/>
      <c r="BB22" s="789"/>
      <c r="BC22" s="789"/>
      <c r="BD22" s="790"/>
      <c r="BE22" s="198"/>
      <c r="BF22" s="198"/>
      <c r="BG22" s="198"/>
      <c r="BH22" s="198"/>
      <c r="BI22" s="198"/>
      <c r="BJ22" s="198"/>
      <c r="BK22" s="198"/>
      <c r="BL22" s="198"/>
      <c r="BM22" s="198"/>
      <c r="BN22" s="198"/>
      <c r="BO22" s="198"/>
      <c r="BP22" s="198"/>
      <c r="BQ22" s="207">
        <v>16</v>
      </c>
      <c r="BR22" s="208"/>
      <c r="BS22" s="745" t="s">
        <v>534</v>
      </c>
      <c r="BT22" s="746"/>
      <c r="BU22" s="746"/>
      <c r="BV22" s="746"/>
      <c r="BW22" s="746"/>
      <c r="BX22" s="746"/>
      <c r="BY22" s="746"/>
      <c r="BZ22" s="746"/>
      <c r="CA22" s="746"/>
      <c r="CB22" s="746"/>
      <c r="CC22" s="746"/>
      <c r="CD22" s="746"/>
      <c r="CE22" s="746"/>
      <c r="CF22" s="746"/>
      <c r="CG22" s="747"/>
      <c r="CH22" s="758">
        <v>0</v>
      </c>
      <c r="CI22" s="759"/>
      <c r="CJ22" s="759"/>
      <c r="CK22" s="759"/>
      <c r="CL22" s="760"/>
      <c r="CM22" s="758">
        <v>1640</v>
      </c>
      <c r="CN22" s="759"/>
      <c r="CO22" s="759"/>
      <c r="CP22" s="759"/>
      <c r="CQ22" s="760"/>
      <c r="CR22" s="758">
        <v>1452</v>
      </c>
      <c r="CS22" s="759"/>
      <c r="CT22" s="759"/>
      <c r="CU22" s="759"/>
      <c r="CV22" s="760"/>
      <c r="CW22" s="758" t="s">
        <v>457</v>
      </c>
      <c r="CX22" s="759"/>
      <c r="CY22" s="759"/>
      <c r="CZ22" s="759"/>
      <c r="DA22" s="760"/>
      <c r="DB22" s="758" t="s">
        <v>457</v>
      </c>
      <c r="DC22" s="759"/>
      <c r="DD22" s="759"/>
      <c r="DE22" s="759"/>
      <c r="DF22" s="760"/>
      <c r="DG22" s="758" t="s">
        <v>457</v>
      </c>
      <c r="DH22" s="759"/>
      <c r="DI22" s="759"/>
      <c r="DJ22" s="759"/>
      <c r="DK22" s="760"/>
      <c r="DL22" s="758" t="s">
        <v>457</v>
      </c>
      <c r="DM22" s="759"/>
      <c r="DN22" s="759"/>
      <c r="DO22" s="759"/>
      <c r="DP22" s="760"/>
      <c r="DQ22" s="758" t="s">
        <v>457</v>
      </c>
      <c r="DR22" s="759"/>
      <c r="DS22" s="759"/>
      <c r="DT22" s="759"/>
      <c r="DU22" s="760"/>
      <c r="DV22" s="761"/>
      <c r="DW22" s="762"/>
      <c r="DX22" s="762"/>
      <c r="DY22" s="762"/>
      <c r="DZ22" s="763"/>
      <c r="EA22" s="199"/>
    </row>
    <row r="23" spans="1:131" s="200" customFormat="1" ht="26.25" customHeight="1" thickBot="1">
      <c r="A23" s="209" t="s">
        <v>343</v>
      </c>
      <c r="B23" s="773" t="s">
        <v>344</v>
      </c>
      <c r="C23" s="774"/>
      <c r="D23" s="774"/>
      <c r="E23" s="774"/>
      <c r="F23" s="774"/>
      <c r="G23" s="774"/>
      <c r="H23" s="774"/>
      <c r="I23" s="774"/>
      <c r="J23" s="774"/>
      <c r="K23" s="774"/>
      <c r="L23" s="774"/>
      <c r="M23" s="774"/>
      <c r="N23" s="774"/>
      <c r="O23" s="774"/>
      <c r="P23" s="775"/>
      <c r="Q23" s="776">
        <v>569766</v>
      </c>
      <c r="R23" s="777"/>
      <c r="S23" s="777"/>
      <c r="T23" s="777"/>
      <c r="U23" s="777"/>
      <c r="V23" s="777">
        <v>549856</v>
      </c>
      <c r="W23" s="777"/>
      <c r="X23" s="777"/>
      <c r="Y23" s="777"/>
      <c r="Z23" s="777"/>
      <c r="AA23" s="777">
        <v>19910</v>
      </c>
      <c r="AB23" s="777"/>
      <c r="AC23" s="777"/>
      <c r="AD23" s="777"/>
      <c r="AE23" s="778"/>
      <c r="AF23" s="779">
        <v>7947</v>
      </c>
      <c r="AG23" s="777"/>
      <c r="AH23" s="777"/>
      <c r="AI23" s="777"/>
      <c r="AJ23" s="780"/>
      <c r="AK23" s="781"/>
      <c r="AL23" s="782"/>
      <c r="AM23" s="782"/>
      <c r="AN23" s="782"/>
      <c r="AO23" s="782"/>
      <c r="AP23" s="777">
        <v>997257</v>
      </c>
      <c r="AQ23" s="777"/>
      <c r="AR23" s="777"/>
      <c r="AS23" s="777"/>
      <c r="AT23" s="777"/>
      <c r="AU23" s="783"/>
      <c r="AV23" s="783"/>
      <c r="AW23" s="783"/>
      <c r="AX23" s="783"/>
      <c r="AY23" s="784"/>
      <c r="AZ23" s="792" t="s">
        <v>103</v>
      </c>
      <c r="BA23" s="793"/>
      <c r="BB23" s="793"/>
      <c r="BC23" s="793"/>
      <c r="BD23" s="794"/>
      <c r="BE23" s="198"/>
      <c r="BF23" s="198"/>
      <c r="BG23" s="198"/>
      <c r="BH23" s="198"/>
      <c r="BI23" s="198"/>
      <c r="BJ23" s="198"/>
      <c r="BK23" s="198"/>
      <c r="BL23" s="198"/>
      <c r="BM23" s="198"/>
      <c r="BN23" s="198"/>
      <c r="BO23" s="198"/>
      <c r="BP23" s="198"/>
      <c r="BQ23" s="207">
        <v>17</v>
      </c>
      <c r="BR23" s="208"/>
      <c r="BS23" s="745" t="s">
        <v>535</v>
      </c>
      <c r="BT23" s="746"/>
      <c r="BU23" s="746"/>
      <c r="BV23" s="746"/>
      <c r="BW23" s="746"/>
      <c r="BX23" s="746"/>
      <c r="BY23" s="746"/>
      <c r="BZ23" s="746"/>
      <c r="CA23" s="746"/>
      <c r="CB23" s="746"/>
      <c r="CC23" s="746"/>
      <c r="CD23" s="746"/>
      <c r="CE23" s="746"/>
      <c r="CF23" s="746"/>
      <c r="CG23" s="747"/>
      <c r="CH23" s="758">
        <v>32</v>
      </c>
      <c r="CI23" s="759"/>
      <c r="CJ23" s="759"/>
      <c r="CK23" s="759"/>
      <c r="CL23" s="760"/>
      <c r="CM23" s="758">
        <v>1274</v>
      </c>
      <c r="CN23" s="759"/>
      <c r="CO23" s="759"/>
      <c r="CP23" s="759"/>
      <c r="CQ23" s="760"/>
      <c r="CR23" s="758">
        <v>515</v>
      </c>
      <c r="CS23" s="759"/>
      <c r="CT23" s="759"/>
      <c r="CU23" s="759"/>
      <c r="CV23" s="760"/>
      <c r="CW23" s="758">
        <v>42</v>
      </c>
      <c r="CX23" s="759"/>
      <c r="CY23" s="759"/>
      <c r="CZ23" s="759"/>
      <c r="DA23" s="760"/>
      <c r="DB23" s="758" t="s">
        <v>457</v>
      </c>
      <c r="DC23" s="759"/>
      <c r="DD23" s="759"/>
      <c r="DE23" s="759"/>
      <c r="DF23" s="760"/>
      <c r="DG23" s="758" t="s">
        <v>457</v>
      </c>
      <c r="DH23" s="759"/>
      <c r="DI23" s="759"/>
      <c r="DJ23" s="759"/>
      <c r="DK23" s="760"/>
      <c r="DL23" s="758" t="s">
        <v>457</v>
      </c>
      <c r="DM23" s="759"/>
      <c r="DN23" s="759"/>
      <c r="DO23" s="759"/>
      <c r="DP23" s="760"/>
      <c r="DQ23" s="758" t="s">
        <v>457</v>
      </c>
      <c r="DR23" s="759"/>
      <c r="DS23" s="759"/>
      <c r="DT23" s="759"/>
      <c r="DU23" s="760"/>
      <c r="DV23" s="761"/>
      <c r="DW23" s="762"/>
      <c r="DX23" s="762"/>
      <c r="DY23" s="762"/>
      <c r="DZ23" s="763"/>
      <c r="EA23" s="199"/>
    </row>
    <row r="24" spans="1:131" s="200" customFormat="1" ht="26.25" customHeight="1">
      <c r="A24" s="791" t="s">
        <v>345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197"/>
      <c r="BA24" s="197"/>
      <c r="BB24" s="197"/>
      <c r="BC24" s="197"/>
      <c r="BD24" s="197"/>
      <c r="BE24" s="198"/>
      <c r="BF24" s="198"/>
      <c r="BG24" s="198"/>
      <c r="BH24" s="198"/>
      <c r="BI24" s="198"/>
      <c r="BJ24" s="198"/>
      <c r="BK24" s="198"/>
      <c r="BL24" s="198"/>
      <c r="BM24" s="198"/>
      <c r="BN24" s="198"/>
      <c r="BO24" s="198"/>
      <c r="BP24" s="198"/>
      <c r="BQ24" s="207">
        <v>18</v>
      </c>
      <c r="BR24" s="208"/>
      <c r="BS24" s="745" t="s">
        <v>536</v>
      </c>
      <c r="BT24" s="746"/>
      <c r="BU24" s="746"/>
      <c r="BV24" s="746"/>
      <c r="BW24" s="746"/>
      <c r="BX24" s="746"/>
      <c r="BY24" s="746"/>
      <c r="BZ24" s="746"/>
      <c r="CA24" s="746"/>
      <c r="CB24" s="746"/>
      <c r="CC24" s="746"/>
      <c r="CD24" s="746"/>
      <c r="CE24" s="746"/>
      <c r="CF24" s="746"/>
      <c r="CG24" s="747"/>
      <c r="CH24" s="758">
        <v>2</v>
      </c>
      <c r="CI24" s="759"/>
      <c r="CJ24" s="759"/>
      <c r="CK24" s="759"/>
      <c r="CL24" s="760"/>
      <c r="CM24" s="758">
        <v>381</v>
      </c>
      <c r="CN24" s="759"/>
      <c r="CO24" s="759"/>
      <c r="CP24" s="759"/>
      <c r="CQ24" s="760"/>
      <c r="CR24" s="758">
        <v>10</v>
      </c>
      <c r="CS24" s="759"/>
      <c r="CT24" s="759"/>
      <c r="CU24" s="759"/>
      <c r="CV24" s="760"/>
      <c r="CW24" s="758" t="s">
        <v>457</v>
      </c>
      <c r="CX24" s="759"/>
      <c r="CY24" s="759"/>
      <c r="CZ24" s="759"/>
      <c r="DA24" s="760"/>
      <c r="DB24" s="758" t="s">
        <v>457</v>
      </c>
      <c r="DC24" s="759"/>
      <c r="DD24" s="759"/>
      <c r="DE24" s="759"/>
      <c r="DF24" s="760"/>
      <c r="DG24" s="758" t="s">
        <v>457</v>
      </c>
      <c r="DH24" s="759"/>
      <c r="DI24" s="759"/>
      <c r="DJ24" s="759"/>
      <c r="DK24" s="760"/>
      <c r="DL24" s="758" t="s">
        <v>457</v>
      </c>
      <c r="DM24" s="759"/>
      <c r="DN24" s="759"/>
      <c r="DO24" s="759"/>
      <c r="DP24" s="760"/>
      <c r="DQ24" s="758" t="s">
        <v>457</v>
      </c>
      <c r="DR24" s="759"/>
      <c r="DS24" s="759"/>
      <c r="DT24" s="759"/>
      <c r="DU24" s="760"/>
      <c r="DV24" s="761"/>
      <c r="DW24" s="762"/>
      <c r="DX24" s="762"/>
      <c r="DY24" s="762"/>
      <c r="DZ24" s="763"/>
      <c r="EA24" s="199"/>
    </row>
    <row r="25" spans="1:131" s="192" customFormat="1" ht="26.25" customHeight="1" thickBot="1">
      <c r="A25" s="726" t="s">
        <v>346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45" t="s">
        <v>537</v>
      </c>
      <c r="BT25" s="746"/>
      <c r="BU25" s="746"/>
      <c r="BV25" s="746"/>
      <c r="BW25" s="746"/>
      <c r="BX25" s="746"/>
      <c r="BY25" s="746"/>
      <c r="BZ25" s="746"/>
      <c r="CA25" s="746"/>
      <c r="CB25" s="746"/>
      <c r="CC25" s="746"/>
      <c r="CD25" s="746"/>
      <c r="CE25" s="746"/>
      <c r="CF25" s="746"/>
      <c r="CG25" s="747"/>
      <c r="CH25" s="758">
        <v>14</v>
      </c>
      <c r="CI25" s="759"/>
      <c r="CJ25" s="759"/>
      <c r="CK25" s="759"/>
      <c r="CL25" s="760"/>
      <c r="CM25" s="758">
        <v>2559</v>
      </c>
      <c r="CN25" s="759"/>
      <c r="CO25" s="759"/>
      <c r="CP25" s="759"/>
      <c r="CQ25" s="760"/>
      <c r="CR25" s="758">
        <v>146</v>
      </c>
      <c r="CS25" s="759"/>
      <c r="CT25" s="759"/>
      <c r="CU25" s="759"/>
      <c r="CV25" s="760"/>
      <c r="CW25" s="758">
        <v>510</v>
      </c>
      <c r="CX25" s="759"/>
      <c r="CY25" s="759"/>
      <c r="CZ25" s="759"/>
      <c r="DA25" s="760"/>
      <c r="DB25" s="758">
        <v>848</v>
      </c>
      <c r="DC25" s="759"/>
      <c r="DD25" s="759"/>
      <c r="DE25" s="759"/>
      <c r="DF25" s="760"/>
      <c r="DG25" s="758" t="s">
        <v>457</v>
      </c>
      <c r="DH25" s="759"/>
      <c r="DI25" s="759"/>
      <c r="DJ25" s="759"/>
      <c r="DK25" s="760"/>
      <c r="DL25" s="758" t="s">
        <v>457</v>
      </c>
      <c r="DM25" s="759"/>
      <c r="DN25" s="759"/>
      <c r="DO25" s="759"/>
      <c r="DP25" s="760"/>
      <c r="DQ25" s="758" t="s">
        <v>457</v>
      </c>
      <c r="DR25" s="759"/>
      <c r="DS25" s="759"/>
      <c r="DT25" s="759"/>
      <c r="DU25" s="760"/>
      <c r="DV25" s="761"/>
      <c r="DW25" s="762"/>
      <c r="DX25" s="762"/>
      <c r="DY25" s="762"/>
      <c r="DZ25" s="763"/>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347</v>
      </c>
      <c r="R26" s="695"/>
      <c r="S26" s="695"/>
      <c r="T26" s="695"/>
      <c r="U26" s="696"/>
      <c r="V26" s="694" t="s">
        <v>348</v>
      </c>
      <c r="W26" s="695"/>
      <c r="X26" s="695"/>
      <c r="Y26" s="695"/>
      <c r="Z26" s="696"/>
      <c r="AA26" s="694" t="s">
        <v>349</v>
      </c>
      <c r="AB26" s="695"/>
      <c r="AC26" s="695"/>
      <c r="AD26" s="695"/>
      <c r="AE26" s="695"/>
      <c r="AF26" s="795" t="s">
        <v>350</v>
      </c>
      <c r="AG26" s="796"/>
      <c r="AH26" s="796"/>
      <c r="AI26" s="796"/>
      <c r="AJ26" s="797"/>
      <c r="AK26" s="695" t="s">
        <v>351</v>
      </c>
      <c r="AL26" s="695"/>
      <c r="AM26" s="695"/>
      <c r="AN26" s="695"/>
      <c r="AO26" s="696"/>
      <c r="AP26" s="694" t="s">
        <v>352</v>
      </c>
      <c r="AQ26" s="695"/>
      <c r="AR26" s="695"/>
      <c r="AS26" s="695"/>
      <c r="AT26" s="696"/>
      <c r="AU26" s="694" t="s">
        <v>353</v>
      </c>
      <c r="AV26" s="695"/>
      <c r="AW26" s="695"/>
      <c r="AX26" s="695"/>
      <c r="AY26" s="696"/>
      <c r="AZ26" s="694" t="s">
        <v>354</v>
      </c>
      <c r="BA26" s="695"/>
      <c r="BB26" s="695"/>
      <c r="BC26" s="695"/>
      <c r="BD26" s="696"/>
      <c r="BE26" s="694" t="s">
        <v>322</v>
      </c>
      <c r="BF26" s="695"/>
      <c r="BG26" s="695"/>
      <c r="BH26" s="695"/>
      <c r="BI26" s="706"/>
      <c r="BJ26" s="197"/>
      <c r="BK26" s="197"/>
      <c r="BL26" s="197"/>
      <c r="BM26" s="197"/>
      <c r="BN26" s="197"/>
      <c r="BO26" s="210"/>
      <c r="BP26" s="210"/>
      <c r="BQ26" s="207">
        <v>20</v>
      </c>
      <c r="BR26" s="208"/>
      <c r="BS26" s="745" t="s">
        <v>538</v>
      </c>
      <c r="BT26" s="746"/>
      <c r="BU26" s="746"/>
      <c r="BV26" s="746"/>
      <c r="BW26" s="746"/>
      <c r="BX26" s="746"/>
      <c r="BY26" s="746"/>
      <c r="BZ26" s="746"/>
      <c r="CA26" s="746"/>
      <c r="CB26" s="746"/>
      <c r="CC26" s="746"/>
      <c r="CD26" s="746"/>
      <c r="CE26" s="746"/>
      <c r="CF26" s="746"/>
      <c r="CG26" s="747"/>
      <c r="CH26" s="758" t="s">
        <v>552</v>
      </c>
      <c r="CI26" s="759"/>
      <c r="CJ26" s="759"/>
      <c r="CK26" s="759"/>
      <c r="CL26" s="760"/>
      <c r="CM26" s="758">
        <v>191</v>
      </c>
      <c r="CN26" s="759"/>
      <c r="CO26" s="759"/>
      <c r="CP26" s="759"/>
      <c r="CQ26" s="760"/>
      <c r="CR26" s="758">
        <v>100</v>
      </c>
      <c r="CS26" s="759"/>
      <c r="CT26" s="759"/>
      <c r="CU26" s="759"/>
      <c r="CV26" s="760"/>
      <c r="CW26" s="758" t="s">
        <v>457</v>
      </c>
      <c r="CX26" s="759"/>
      <c r="CY26" s="759"/>
      <c r="CZ26" s="759"/>
      <c r="DA26" s="760"/>
      <c r="DB26" s="758" t="s">
        <v>457</v>
      </c>
      <c r="DC26" s="759"/>
      <c r="DD26" s="759"/>
      <c r="DE26" s="759"/>
      <c r="DF26" s="760"/>
      <c r="DG26" s="758" t="s">
        <v>457</v>
      </c>
      <c r="DH26" s="759"/>
      <c r="DI26" s="759"/>
      <c r="DJ26" s="759"/>
      <c r="DK26" s="760"/>
      <c r="DL26" s="758" t="s">
        <v>457</v>
      </c>
      <c r="DM26" s="759"/>
      <c r="DN26" s="759"/>
      <c r="DO26" s="759"/>
      <c r="DP26" s="760"/>
      <c r="DQ26" s="758" t="s">
        <v>457</v>
      </c>
      <c r="DR26" s="759"/>
      <c r="DS26" s="759"/>
      <c r="DT26" s="759"/>
      <c r="DU26" s="760"/>
      <c r="DV26" s="761"/>
      <c r="DW26" s="762"/>
      <c r="DX26" s="762"/>
      <c r="DY26" s="762"/>
      <c r="DZ26" s="763"/>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98"/>
      <c r="AG27" s="799"/>
      <c r="AH27" s="799"/>
      <c r="AI27" s="799"/>
      <c r="AJ27" s="80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45" t="s">
        <v>555</v>
      </c>
      <c r="BT27" s="746"/>
      <c r="BU27" s="746"/>
      <c r="BV27" s="746"/>
      <c r="BW27" s="746"/>
      <c r="BX27" s="746"/>
      <c r="BY27" s="746"/>
      <c r="BZ27" s="746"/>
      <c r="CA27" s="746"/>
      <c r="CB27" s="746"/>
      <c r="CC27" s="746"/>
      <c r="CD27" s="746"/>
      <c r="CE27" s="746"/>
      <c r="CF27" s="746"/>
      <c r="CG27" s="747"/>
      <c r="CH27" s="758">
        <v>7</v>
      </c>
      <c r="CI27" s="759"/>
      <c r="CJ27" s="759"/>
      <c r="CK27" s="759"/>
      <c r="CL27" s="760"/>
      <c r="CM27" s="758">
        <v>89</v>
      </c>
      <c r="CN27" s="759"/>
      <c r="CO27" s="759"/>
      <c r="CP27" s="759"/>
      <c r="CQ27" s="760"/>
      <c r="CR27" s="758">
        <v>1</v>
      </c>
      <c r="CS27" s="759"/>
      <c r="CT27" s="759"/>
      <c r="CU27" s="759"/>
      <c r="CV27" s="760"/>
      <c r="CW27" s="758" t="s">
        <v>457</v>
      </c>
      <c r="CX27" s="759"/>
      <c r="CY27" s="759"/>
      <c r="CZ27" s="759"/>
      <c r="DA27" s="760"/>
      <c r="DB27" s="758" t="s">
        <v>457</v>
      </c>
      <c r="DC27" s="759"/>
      <c r="DD27" s="759"/>
      <c r="DE27" s="759"/>
      <c r="DF27" s="760"/>
      <c r="DG27" s="758" t="s">
        <v>457</v>
      </c>
      <c r="DH27" s="759"/>
      <c r="DI27" s="759"/>
      <c r="DJ27" s="759"/>
      <c r="DK27" s="760"/>
      <c r="DL27" s="758" t="s">
        <v>457</v>
      </c>
      <c r="DM27" s="759"/>
      <c r="DN27" s="759"/>
      <c r="DO27" s="759"/>
      <c r="DP27" s="760"/>
      <c r="DQ27" s="758" t="s">
        <v>457</v>
      </c>
      <c r="DR27" s="759"/>
      <c r="DS27" s="759"/>
      <c r="DT27" s="759"/>
      <c r="DU27" s="760"/>
      <c r="DV27" s="761"/>
      <c r="DW27" s="762"/>
      <c r="DX27" s="762"/>
      <c r="DY27" s="762"/>
      <c r="DZ27" s="763"/>
      <c r="EA27" s="191"/>
    </row>
    <row r="28" spans="1:131" s="192" customFormat="1" ht="26.25" customHeight="1" thickTop="1">
      <c r="A28" s="211">
        <v>1</v>
      </c>
      <c r="B28" s="708" t="s">
        <v>355</v>
      </c>
      <c r="C28" s="709"/>
      <c r="D28" s="709"/>
      <c r="E28" s="709"/>
      <c r="F28" s="709"/>
      <c r="G28" s="709"/>
      <c r="H28" s="709"/>
      <c r="I28" s="709"/>
      <c r="J28" s="709"/>
      <c r="K28" s="709"/>
      <c r="L28" s="709"/>
      <c r="M28" s="709"/>
      <c r="N28" s="709"/>
      <c r="O28" s="709"/>
      <c r="P28" s="710"/>
      <c r="Q28" s="805">
        <v>2414</v>
      </c>
      <c r="R28" s="806"/>
      <c r="S28" s="806"/>
      <c r="T28" s="806"/>
      <c r="U28" s="806"/>
      <c r="V28" s="806">
        <v>2169</v>
      </c>
      <c r="W28" s="806"/>
      <c r="X28" s="806"/>
      <c r="Y28" s="806"/>
      <c r="Z28" s="806"/>
      <c r="AA28" s="806">
        <v>245</v>
      </c>
      <c r="AB28" s="806"/>
      <c r="AC28" s="806"/>
      <c r="AD28" s="806"/>
      <c r="AE28" s="807"/>
      <c r="AF28" s="808">
        <v>3363</v>
      </c>
      <c r="AG28" s="806"/>
      <c r="AH28" s="806"/>
      <c r="AI28" s="806"/>
      <c r="AJ28" s="809"/>
      <c r="AK28" s="810">
        <v>5</v>
      </c>
      <c r="AL28" s="801"/>
      <c r="AM28" s="801"/>
      <c r="AN28" s="801"/>
      <c r="AO28" s="801"/>
      <c r="AP28" s="801">
        <v>6765</v>
      </c>
      <c r="AQ28" s="801"/>
      <c r="AR28" s="801"/>
      <c r="AS28" s="801"/>
      <c r="AT28" s="801"/>
      <c r="AU28" s="801">
        <v>0</v>
      </c>
      <c r="AV28" s="801"/>
      <c r="AW28" s="801"/>
      <c r="AX28" s="801"/>
      <c r="AY28" s="801"/>
      <c r="AZ28" s="802" t="s">
        <v>457</v>
      </c>
      <c r="BA28" s="802"/>
      <c r="BB28" s="802"/>
      <c r="BC28" s="802"/>
      <c r="BD28" s="802"/>
      <c r="BE28" s="803" t="s">
        <v>356</v>
      </c>
      <c r="BF28" s="803"/>
      <c r="BG28" s="803"/>
      <c r="BH28" s="803"/>
      <c r="BI28" s="804"/>
      <c r="BJ28" s="197"/>
      <c r="BK28" s="197"/>
      <c r="BL28" s="197"/>
      <c r="BM28" s="197"/>
      <c r="BN28" s="197"/>
      <c r="BO28" s="210"/>
      <c r="BP28" s="210"/>
      <c r="BQ28" s="207">
        <v>22</v>
      </c>
      <c r="BR28" s="208"/>
      <c r="BS28" s="745" t="s">
        <v>539</v>
      </c>
      <c r="BT28" s="746"/>
      <c r="BU28" s="746"/>
      <c r="BV28" s="746"/>
      <c r="BW28" s="746"/>
      <c r="BX28" s="746"/>
      <c r="BY28" s="746"/>
      <c r="BZ28" s="746"/>
      <c r="CA28" s="746"/>
      <c r="CB28" s="746"/>
      <c r="CC28" s="746"/>
      <c r="CD28" s="746"/>
      <c r="CE28" s="746"/>
      <c r="CF28" s="746"/>
      <c r="CG28" s="747"/>
      <c r="CH28" s="758" t="s">
        <v>547</v>
      </c>
      <c r="CI28" s="759"/>
      <c r="CJ28" s="759"/>
      <c r="CK28" s="759"/>
      <c r="CL28" s="760"/>
      <c r="CM28" s="758">
        <v>445</v>
      </c>
      <c r="CN28" s="759"/>
      <c r="CO28" s="759"/>
      <c r="CP28" s="759"/>
      <c r="CQ28" s="760"/>
      <c r="CR28" s="758">
        <v>300</v>
      </c>
      <c r="CS28" s="759"/>
      <c r="CT28" s="759"/>
      <c r="CU28" s="759"/>
      <c r="CV28" s="760"/>
      <c r="CW28" s="758" t="s">
        <v>457</v>
      </c>
      <c r="CX28" s="759"/>
      <c r="CY28" s="759"/>
      <c r="CZ28" s="759"/>
      <c r="DA28" s="760"/>
      <c r="DB28" s="758" t="s">
        <v>457</v>
      </c>
      <c r="DC28" s="759"/>
      <c r="DD28" s="759"/>
      <c r="DE28" s="759"/>
      <c r="DF28" s="760"/>
      <c r="DG28" s="758" t="s">
        <v>457</v>
      </c>
      <c r="DH28" s="759"/>
      <c r="DI28" s="759"/>
      <c r="DJ28" s="759"/>
      <c r="DK28" s="760"/>
      <c r="DL28" s="758" t="s">
        <v>457</v>
      </c>
      <c r="DM28" s="759"/>
      <c r="DN28" s="759"/>
      <c r="DO28" s="759"/>
      <c r="DP28" s="760"/>
      <c r="DQ28" s="758" t="s">
        <v>457</v>
      </c>
      <c r="DR28" s="759"/>
      <c r="DS28" s="759"/>
      <c r="DT28" s="759"/>
      <c r="DU28" s="760"/>
      <c r="DV28" s="761"/>
      <c r="DW28" s="762"/>
      <c r="DX28" s="762"/>
      <c r="DY28" s="762"/>
      <c r="DZ28" s="763"/>
      <c r="EA28" s="191"/>
    </row>
    <row r="29" spans="1:131" s="192" customFormat="1" ht="26.25" customHeight="1">
      <c r="A29" s="211">
        <v>2</v>
      </c>
      <c r="B29" s="732" t="s">
        <v>357</v>
      </c>
      <c r="C29" s="733"/>
      <c r="D29" s="733"/>
      <c r="E29" s="733"/>
      <c r="F29" s="733"/>
      <c r="G29" s="733"/>
      <c r="H29" s="733"/>
      <c r="I29" s="733"/>
      <c r="J29" s="733"/>
      <c r="K29" s="733"/>
      <c r="L29" s="733"/>
      <c r="M29" s="733"/>
      <c r="N29" s="733"/>
      <c r="O29" s="733"/>
      <c r="P29" s="734"/>
      <c r="Q29" s="735">
        <v>203</v>
      </c>
      <c r="R29" s="736"/>
      <c r="S29" s="736"/>
      <c r="T29" s="736"/>
      <c r="U29" s="736"/>
      <c r="V29" s="736">
        <v>158</v>
      </c>
      <c r="W29" s="736"/>
      <c r="X29" s="736"/>
      <c r="Y29" s="736"/>
      <c r="Z29" s="736"/>
      <c r="AA29" s="736">
        <v>44</v>
      </c>
      <c r="AB29" s="736"/>
      <c r="AC29" s="736"/>
      <c r="AD29" s="736"/>
      <c r="AE29" s="737"/>
      <c r="AF29" s="811">
        <v>301</v>
      </c>
      <c r="AG29" s="736"/>
      <c r="AH29" s="736"/>
      <c r="AI29" s="736"/>
      <c r="AJ29" s="812"/>
      <c r="AK29" s="815">
        <v>17</v>
      </c>
      <c r="AL29" s="816"/>
      <c r="AM29" s="816"/>
      <c r="AN29" s="816"/>
      <c r="AO29" s="816"/>
      <c r="AP29" s="816">
        <v>890</v>
      </c>
      <c r="AQ29" s="816"/>
      <c r="AR29" s="816"/>
      <c r="AS29" s="816"/>
      <c r="AT29" s="816"/>
      <c r="AU29" s="816">
        <v>16</v>
      </c>
      <c r="AV29" s="816"/>
      <c r="AW29" s="816"/>
      <c r="AX29" s="816"/>
      <c r="AY29" s="816"/>
      <c r="AZ29" s="817" t="s">
        <v>457</v>
      </c>
      <c r="BA29" s="817"/>
      <c r="BB29" s="817"/>
      <c r="BC29" s="817"/>
      <c r="BD29" s="817"/>
      <c r="BE29" s="813" t="s">
        <v>356</v>
      </c>
      <c r="BF29" s="813"/>
      <c r="BG29" s="813"/>
      <c r="BH29" s="813"/>
      <c r="BI29" s="814"/>
      <c r="BJ29" s="197"/>
      <c r="BK29" s="197"/>
      <c r="BL29" s="197"/>
      <c r="BM29" s="197"/>
      <c r="BN29" s="197"/>
      <c r="BO29" s="210"/>
      <c r="BP29" s="210"/>
      <c r="BQ29" s="207">
        <v>23</v>
      </c>
      <c r="BR29" s="208"/>
      <c r="BS29" s="745" t="s">
        <v>540</v>
      </c>
      <c r="BT29" s="746"/>
      <c r="BU29" s="746"/>
      <c r="BV29" s="746"/>
      <c r="BW29" s="746"/>
      <c r="BX29" s="746"/>
      <c r="BY29" s="746"/>
      <c r="BZ29" s="746"/>
      <c r="CA29" s="746"/>
      <c r="CB29" s="746"/>
      <c r="CC29" s="746"/>
      <c r="CD29" s="746"/>
      <c r="CE29" s="746"/>
      <c r="CF29" s="746"/>
      <c r="CG29" s="747"/>
      <c r="CH29" s="758">
        <v>55</v>
      </c>
      <c r="CI29" s="759"/>
      <c r="CJ29" s="759"/>
      <c r="CK29" s="759"/>
      <c r="CL29" s="760"/>
      <c r="CM29" s="758">
        <v>1778</v>
      </c>
      <c r="CN29" s="759"/>
      <c r="CO29" s="759"/>
      <c r="CP29" s="759"/>
      <c r="CQ29" s="760"/>
      <c r="CR29" s="758">
        <v>265</v>
      </c>
      <c r="CS29" s="759"/>
      <c r="CT29" s="759"/>
      <c r="CU29" s="759"/>
      <c r="CV29" s="760"/>
      <c r="CW29" s="758" t="s">
        <v>457</v>
      </c>
      <c r="CX29" s="759"/>
      <c r="CY29" s="759"/>
      <c r="CZ29" s="759"/>
      <c r="DA29" s="760"/>
      <c r="DB29" s="758" t="s">
        <v>457</v>
      </c>
      <c r="DC29" s="759"/>
      <c r="DD29" s="759"/>
      <c r="DE29" s="759"/>
      <c r="DF29" s="760"/>
      <c r="DG29" s="758" t="s">
        <v>457</v>
      </c>
      <c r="DH29" s="759"/>
      <c r="DI29" s="759"/>
      <c r="DJ29" s="759"/>
      <c r="DK29" s="760"/>
      <c r="DL29" s="758" t="s">
        <v>457</v>
      </c>
      <c r="DM29" s="759"/>
      <c r="DN29" s="759"/>
      <c r="DO29" s="759"/>
      <c r="DP29" s="760"/>
      <c r="DQ29" s="758" t="s">
        <v>457</v>
      </c>
      <c r="DR29" s="759"/>
      <c r="DS29" s="759"/>
      <c r="DT29" s="759"/>
      <c r="DU29" s="760"/>
      <c r="DV29" s="761"/>
      <c r="DW29" s="762"/>
      <c r="DX29" s="762"/>
      <c r="DY29" s="762"/>
      <c r="DZ29" s="763"/>
      <c r="EA29" s="191"/>
    </row>
    <row r="30" spans="1:131" s="192" customFormat="1" ht="26.25" customHeight="1">
      <c r="A30" s="211">
        <v>3</v>
      </c>
      <c r="B30" s="732" t="s">
        <v>358</v>
      </c>
      <c r="C30" s="733"/>
      <c r="D30" s="733"/>
      <c r="E30" s="733"/>
      <c r="F30" s="733"/>
      <c r="G30" s="733"/>
      <c r="H30" s="733"/>
      <c r="I30" s="733"/>
      <c r="J30" s="733"/>
      <c r="K30" s="733"/>
      <c r="L30" s="733"/>
      <c r="M30" s="733"/>
      <c r="N30" s="733"/>
      <c r="O30" s="733"/>
      <c r="P30" s="734"/>
      <c r="Q30" s="735">
        <v>2112</v>
      </c>
      <c r="R30" s="736"/>
      <c r="S30" s="736"/>
      <c r="T30" s="736"/>
      <c r="U30" s="736"/>
      <c r="V30" s="736">
        <v>1950</v>
      </c>
      <c r="W30" s="736"/>
      <c r="X30" s="736"/>
      <c r="Y30" s="736"/>
      <c r="Z30" s="736"/>
      <c r="AA30" s="736">
        <v>162</v>
      </c>
      <c r="AB30" s="736"/>
      <c r="AC30" s="736"/>
      <c r="AD30" s="736"/>
      <c r="AE30" s="737"/>
      <c r="AF30" s="811">
        <v>1623</v>
      </c>
      <c r="AG30" s="736"/>
      <c r="AH30" s="736"/>
      <c r="AI30" s="736"/>
      <c r="AJ30" s="812"/>
      <c r="AK30" s="815">
        <v>28</v>
      </c>
      <c r="AL30" s="816"/>
      <c r="AM30" s="816"/>
      <c r="AN30" s="816"/>
      <c r="AO30" s="816"/>
      <c r="AP30" s="816">
        <v>8864</v>
      </c>
      <c r="AQ30" s="816"/>
      <c r="AR30" s="816"/>
      <c r="AS30" s="816"/>
      <c r="AT30" s="816"/>
      <c r="AU30" s="816">
        <v>151</v>
      </c>
      <c r="AV30" s="816"/>
      <c r="AW30" s="816"/>
      <c r="AX30" s="816"/>
      <c r="AY30" s="816"/>
      <c r="AZ30" s="817" t="s">
        <v>457</v>
      </c>
      <c r="BA30" s="817"/>
      <c r="BB30" s="817"/>
      <c r="BC30" s="817"/>
      <c r="BD30" s="817"/>
      <c r="BE30" s="813" t="s">
        <v>356</v>
      </c>
      <c r="BF30" s="813"/>
      <c r="BG30" s="813"/>
      <c r="BH30" s="813"/>
      <c r="BI30" s="814"/>
      <c r="BJ30" s="197"/>
      <c r="BK30" s="197"/>
      <c r="BL30" s="197"/>
      <c r="BM30" s="197"/>
      <c r="BN30" s="197"/>
      <c r="BO30" s="210"/>
      <c r="BP30" s="210"/>
      <c r="BQ30" s="207">
        <v>24</v>
      </c>
      <c r="BR30" s="208"/>
      <c r="BS30" s="745" t="s">
        <v>541</v>
      </c>
      <c r="BT30" s="746"/>
      <c r="BU30" s="746"/>
      <c r="BV30" s="746"/>
      <c r="BW30" s="746"/>
      <c r="BX30" s="746"/>
      <c r="BY30" s="746"/>
      <c r="BZ30" s="746"/>
      <c r="CA30" s="746"/>
      <c r="CB30" s="746"/>
      <c r="CC30" s="746"/>
      <c r="CD30" s="746"/>
      <c r="CE30" s="746"/>
      <c r="CF30" s="746"/>
      <c r="CG30" s="747"/>
      <c r="CH30" s="758">
        <v>45</v>
      </c>
      <c r="CI30" s="759"/>
      <c r="CJ30" s="759"/>
      <c r="CK30" s="759"/>
      <c r="CL30" s="760"/>
      <c r="CM30" s="758">
        <v>1293</v>
      </c>
      <c r="CN30" s="759"/>
      <c r="CO30" s="759"/>
      <c r="CP30" s="759"/>
      <c r="CQ30" s="760"/>
      <c r="CR30" s="758">
        <v>100</v>
      </c>
      <c r="CS30" s="759"/>
      <c r="CT30" s="759"/>
      <c r="CU30" s="759"/>
      <c r="CV30" s="760"/>
      <c r="CW30" s="758" t="s">
        <v>457</v>
      </c>
      <c r="CX30" s="759"/>
      <c r="CY30" s="759"/>
      <c r="CZ30" s="759"/>
      <c r="DA30" s="760"/>
      <c r="DB30" s="758" t="s">
        <v>457</v>
      </c>
      <c r="DC30" s="759"/>
      <c r="DD30" s="759"/>
      <c r="DE30" s="759"/>
      <c r="DF30" s="760"/>
      <c r="DG30" s="758" t="s">
        <v>457</v>
      </c>
      <c r="DH30" s="759"/>
      <c r="DI30" s="759"/>
      <c r="DJ30" s="759"/>
      <c r="DK30" s="760"/>
      <c r="DL30" s="758" t="s">
        <v>457</v>
      </c>
      <c r="DM30" s="759"/>
      <c r="DN30" s="759"/>
      <c r="DO30" s="759"/>
      <c r="DP30" s="760"/>
      <c r="DQ30" s="758" t="s">
        <v>457</v>
      </c>
      <c r="DR30" s="759"/>
      <c r="DS30" s="759"/>
      <c r="DT30" s="759"/>
      <c r="DU30" s="760"/>
      <c r="DV30" s="761"/>
      <c r="DW30" s="762"/>
      <c r="DX30" s="762"/>
      <c r="DY30" s="762"/>
      <c r="DZ30" s="763"/>
      <c r="EA30" s="191"/>
    </row>
    <row r="31" spans="1:131" s="192" customFormat="1" ht="26.25" customHeight="1">
      <c r="A31" s="211">
        <v>4</v>
      </c>
      <c r="B31" s="732" t="s">
        <v>359</v>
      </c>
      <c r="C31" s="733"/>
      <c r="D31" s="733"/>
      <c r="E31" s="733"/>
      <c r="F31" s="733"/>
      <c r="G31" s="733"/>
      <c r="H31" s="733"/>
      <c r="I31" s="733"/>
      <c r="J31" s="733"/>
      <c r="K31" s="733"/>
      <c r="L31" s="733"/>
      <c r="M31" s="733"/>
      <c r="N31" s="733"/>
      <c r="O31" s="733"/>
      <c r="P31" s="734"/>
      <c r="Q31" s="735">
        <v>20472</v>
      </c>
      <c r="R31" s="736"/>
      <c r="S31" s="736"/>
      <c r="T31" s="736"/>
      <c r="U31" s="736"/>
      <c r="V31" s="736">
        <v>21478</v>
      </c>
      <c r="W31" s="736"/>
      <c r="X31" s="736"/>
      <c r="Y31" s="736"/>
      <c r="Z31" s="736"/>
      <c r="AA31" s="736">
        <v>-1006</v>
      </c>
      <c r="AB31" s="736"/>
      <c r="AC31" s="736"/>
      <c r="AD31" s="736"/>
      <c r="AE31" s="737"/>
      <c r="AF31" s="811">
        <v>6849</v>
      </c>
      <c r="AG31" s="736"/>
      <c r="AH31" s="736"/>
      <c r="AI31" s="736"/>
      <c r="AJ31" s="812"/>
      <c r="AK31" s="815">
        <v>4340</v>
      </c>
      <c r="AL31" s="816"/>
      <c r="AM31" s="816"/>
      <c r="AN31" s="816"/>
      <c r="AO31" s="816"/>
      <c r="AP31" s="816">
        <v>23510</v>
      </c>
      <c r="AQ31" s="816"/>
      <c r="AR31" s="816"/>
      <c r="AS31" s="816"/>
      <c r="AT31" s="816"/>
      <c r="AU31" s="816">
        <v>14574</v>
      </c>
      <c r="AV31" s="816"/>
      <c r="AW31" s="816"/>
      <c r="AX31" s="816"/>
      <c r="AY31" s="816"/>
      <c r="AZ31" s="817" t="s">
        <v>457</v>
      </c>
      <c r="BA31" s="817"/>
      <c r="BB31" s="817"/>
      <c r="BC31" s="817"/>
      <c r="BD31" s="817"/>
      <c r="BE31" s="813" t="s">
        <v>356</v>
      </c>
      <c r="BF31" s="813"/>
      <c r="BG31" s="813"/>
      <c r="BH31" s="813"/>
      <c r="BI31" s="814"/>
      <c r="BJ31" s="197"/>
      <c r="BK31" s="197"/>
      <c r="BL31" s="197"/>
      <c r="BM31" s="197"/>
      <c r="BN31" s="197"/>
      <c r="BO31" s="210"/>
      <c r="BP31" s="210"/>
      <c r="BQ31" s="207">
        <v>25</v>
      </c>
      <c r="BR31" s="208"/>
      <c r="BS31" s="745" t="s">
        <v>542</v>
      </c>
      <c r="BT31" s="746"/>
      <c r="BU31" s="746"/>
      <c r="BV31" s="746"/>
      <c r="BW31" s="746"/>
      <c r="BX31" s="746"/>
      <c r="BY31" s="746"/>
      <c r="BZ31" s="746"/>
      <c r="CA31" s="746"/>
      <c r="CB31" s="746"/>
      <c r="CC31" s="746"/>
      <c r="CD31" s="746"/>
      <c r="CE31" s="746"/>
      <c r="CF31" s="746"/>
      <c r="CG31" s="747"/>
      <c r="CH31" s="758">
        <v>15</v>
      </c>
      <c r="CI31" s="759"/>
      <c r="CJ31" s="759"/>
      <c r="CK31" s="759"/>
      <c r="CL31" s="760"/>
      <c r="CM31" s="758">
        <v>768</v>
      </c>
      <c r="CN31" s="759"/>
      <c r="CO31" s="759"/>
      <c r="CP31" s="759"/>
      <c r="CQ31" s="760"/>
      <c r="CR31" s="758">
        <v>144</v>
      </c>
      <c r="CS31" s="759"/>
      <c r="CT31" s="759"/>
      <c r="CU31" s="759"/>
      <c r="CV31" s="760"/>
      <c r="CW31" s="758" t="s">
        <v>457</v>
      </c>
      <c r="CX31" s="759"/>
      <c r="CY31" s="759"/>
      <c r="CZ31" s="759"/>
      <c r="DA31" s="760"/>
      <c r="DB31" s="758" t="s">
        <v>457</v>
      </c>
      <c r="DC31" s="759"/>
      <c r="DD31" s="759"/>
      <c r="DE31" s="759"/>
      <c r="DF31" s="760"/>
      <c r="DG31" s="758" t="s">
        <v>457</v>
      </c>
      <c r="DH31" s="759"/>
      <c r="DI31" s="759"/>
      <c r="DJ31" s="759"/>
      <c r="DK31" s="760"/>
      <c r="DL31" s="758" t="s">
        <v>457</v>
      </c>
      <c r="DM31" s="759"/>
      <c r="DN31" s="759"/>
      <c r="DO31" s="759"/>
      <c r="DP31" s="760"/>
      <c r="DQ31" s="758" t="s">
        <v>457</v>
      </c>
      <c r="DR31" s="759"/>
      <c r="DS31" s="759"/>
      <c r="DT31" s="759"/>
      <c r="DU31" s="760"/>
      <c r="DV31" s="761"/>
      <c r="DW31" s="762"/>
      <c r="DX31" s="762"/>
      <c r="DY31" s="762"/>
      <c r="DZ31" s="763"/>
      <c r="EA31" s="191"/>
    </row>
    <row r="32" spans="1:131" s="192" customFormat="1" ht="26.25" customHeight="1">
      <c r="A32" s="211">
        <v>5</v>
      </c>
      <c r="B32" s="732" t="s">
        <v>360</v>
      </c>
      <c r="C32" s="733"/>
      <c r="D32" s="733"/>
      <c r="E32" s="733"/>
      <c r="F32" s="733"/>
      <c r="G32" s="733"/>
      <c r="H32" s="733"/>
      <c r="I32" s="733"/>
      <c r="J32" s="733"/>
      <c r="K32" s="733"/>
      <c r="L32" s="733"/>
      <c r="M32" s="733"/>
      <c r="N32" s="733"/>
      <c r="O32" s="733"/>
      <c r="P32" s="734"/>
      <c r="Q32" s="735">
        <v>123</v>
      </c>
      <c r="R32" s="736"/>
      <c r="S32" s="736"/>
      <c r="T32" s="736"/>
      <c r="U32" s="736"/>
      <c r="V32" s="736">
        <v>123</v>
      </c>
      <c r="W32" s="736"/>
      <c r="X32" s="736"/>
      <c r="Y32" s="736"/>
      <c r="Z32" s="736"/>
      <c r="AA32" s="736">
        <v>0</v>
      </c>
      <c r="AB32" s="736"/>
      <c r="AC32" s="736"/>
      <c r="AD32" s="736"/>
      <c r="AE32" s="737"/>
      <c r="AF32" s="811" t="s">
        <v>457</v>
      </c>
      <c r="AG32" s="736"/>
      <c r="AH32" s="736"/>
      <c r="AI32" s="736"/>
      <c r="AJ32" s="812"/>
      <c r="AK32" s="815" t="s">
        <v>457</v>
      </c>
      <c r="AL32" s="816"/>
      <c r="AM32" s="816"/>
      <c r="AN32" s="816"/>
      <c r="AO32" s="816"/>
      <c r="AP32" s="816" t="s">
        <v>457</v>
      </c>
      <c r="AQ32" s="816"/>
      <c r="AR32" s="816"/>
      <c r="AS32" s="816"/>
      <c r="AT32" s="816"/>
      <c r="AU32" s="816">
        <v>787</v>
      </c>
      <c r="AV32" s="816"/>
      <c r="AW32" s="816"/>
      <c r="AX32" s="816"/>
      <c r="AY32" s="816"/>
      <c r="AZ32" s="817" t="s">
        <v>457</v>
      </c>
      <c r="BA32" s="817"/>
      <c r="BB32" s="817"/>
      <c r="BC32" s="817"/>
      <c r="BD32" s="817"/>
      <c r="BE32" s="813" t="s">
        <v>356</v>
      </c>
      <c r="BF32" s="813"/>
      <c r="BG32" s="813"/>
      <c r="BH32" s="813"/>
      <c r="BI32" s="814"/>
      <c r="BJ32" s="197"/>
      <c r="BK32" s="197"/>
      <c r="BL32" s="197"/>
      <c r="BM32" s="197"/>
      <c r="BN32" s="197"/>
      <c r="BO32" s="210"/>
      <c r="BP32" s="210"/>
      <c r="BQ32" s="207">
        <v>26</v>
      </c>
      <c r="BR32" s="208"/>
      <c r="BS32" s="745" t="s">
        <v>543</v>
      </c>
      <c r="BT32" s="746"/>
      <c r="BU32" s="746"/>
      <c r="BV32" s="746"/>
      <c r="BW32" s="746"/>
      <c r="BX32" s="746"/>
      <c r="BY32" s="746"/>
      <c r="BZ32" s="746"/>
      <c r="CA32" s="746"/>
      <c r="CB32" s="746"/>
      <c r="CC32" s="746"/>
      <c r="CD32" s="746"/>
      <c r="CE32" s="746"/>
      <c r="CF32" s="746"/>
      <c r="CG32" s="747"/>
      <c r="CH32" s="758" t="s">
        <v>553</v>
      </c>
      <c r="CI32" s="759"/>
      <c r="CJ32" s="759"/>
      <c r="CK32" s="759"/>
      <c r="CL32" s="760"/>
      <c r="CM32" s="758">
        <v>10519</v>
      </c>
      <c r="CN32" s="759"/>
      <c r="CO32" s="759"/>
      <c r="CP32" s="759"/>
      <c r="CQ32" s="760"/>
      <c r="CR32" s="758">
        <v>10</v>
      </c>
      <c r="CS32" s="759"/>
      <c r="CT32" s="759"/>
      <c r="CU32" s="759"/>
      <c r="CV32" s="760"/>
      <c r="CW32" s="758" t="s">
        <v>457</v>
      </c>
      <c r="CX32" s="759"/>
      <c r="CY32" s="759"/>
      <c r="CZ32" s="759"/>
      <c r="DA32" s="760"/>
      <c r="DB32" s="758" t="s">
        <v>457</v>
      </c>
      <c r="DC32" s="759"/>
      <c r="DD32" s="759"/>
      <c r="DE32" s="759"/>
      <c r="DF32" s="760"/>
      <c r="DG32" s="758" t="s">
        <v>457</v>
      </c>
      <c r="DH32" s="759"/>
      <c r="DI32" s="759"/>
      <c r="DJ32" s="759"/>
      <c r="DK32" s="760"/>
      <c r="DL32" s="758" t="s">
        <v>457</v>
      </c>
      <c r="DM32" s="759"/>
      <c r="DN32" s="759"/>
      <c r="DO32" s="759"/>
      <c r="DP32" s="760"/>
      <c r="DQ32" s="758" t="s">
        <v>457</v>
      </c>
      <c r="DR32" s="759"/>
      <c r="DS32" s="759"/>
      <c r="DT32" s="759"/>
      <c r="DU32" s="760"/>
      <c r="DV32" s="761"/>
      <c r="DW32" s="762"/>
      <c r="DX32" s="762"/>
      <c r="DY32" s="762"/>
      <c r="DZ32" s="763"/>
      <c r="EA32" s="191"/>
    </row>
    <row r="33" spans="1:131" s="192" customFormat="1" ht="26.25" customHeight="1">
      <c r="A33" s="211">
        <v>6</v>
      </c>
      <c r="B33" s="732" t="s">
        <v>361</v>
      </c>
      <c r="C33" s="733"/>
      <c r="D33" s="733"/>
      <c r="E33" s="733"/>
      <c r="F33" s="733"/>
      <c r="G33" s="733"/>
      <c r="H33" s="733"/>
      <c r="I33" s="733"/>
      <c r="J33" s="733"/>
      <c r="K33" s="733"/>
      <c r="L33" s="733"/>
      <c r="M33" s="733"/>
      <c r="N33" s="733"/>
      <c r="O33" s="733"/>
      <c r="P33" s="734"/>
      <c r="Q33" s="735">
        <v>54</v>
      </c>
      <c r="R33" s="736"/>
      <c r="S33" s="736"/>
      <c r="T33" s="736"/>
      <c r="U33" s="736"/>
      <c r="V33" s="736">
        <v>54</v>
      </c>
      <c r="W33" s="736"/>
      <c r="X33" s="736"/>
      <c r="Y33" s="736"/>
      <c r="Z33" s="736"/>
      <c r="AA33" s="736">
        <v>0</v>
      </c>
      <c r="AB33" s="736"/>
      <c r="AC33" s="736"/>
      <c r="AD33" s="736"/>
      <c r="AE33" s="737"/>
      <c r="AF33" s="811">
        <v>0</v>
      </c>
      <c r="AG33" s="736"/>
      <c r="AH33" s="736"/>
      <c r="AI33" s="736"/>
      <c r="AJ33" s="812"/>
      <c r="AK33" s="815">
        <v>3</v>
      </c>
      <c r="AL33" s="816"/>
      <c r="AM33" s="816"/>
      <c r="AN33" s="816"/>
      <c r="AO33" s="816"/>
      <c r="AP33" s="816" t="s">
        <v>457</v>
      </c>
      <c r="AQ33" s="816"/>
      <c r="AR33" s="816"/>
      <c r="AS33" s="816"/>
      <c r="AT33" s="816"/>
      <c r="AU33" s="816" t="s">
        <v>457</v>
      </c>
      <c r="AV33" s="816"/>
      <c r="AW33" s="816"/>
      <c r="AX33" s="816"/>
      <c r="AY33" s="816"/>
      <c r="AZ33" s="817" t="s">
        <v>457</v>
      </c>
      <c r="BA33" s="817"/>
      <c r="BB33" s="817"/>
      <c r="BC33" s="817"/>
      <c r="BD33" s="817"/>
      <c r="BE33" s="813" t="s">
        <v>362</v>
      </c>
      <c r="BF33" s="813"/>
      <c r="BG33" s="813"/>
      <c r="BH33" s="813"/>
      <c r="BI33" s="814"/>
      <c r="BJ33" s="197"/>
      <c r="BK33" s="197"/>
      <c r="BL33" s="197"/>
      <c r="BM33" s="197"/>
      <c r="BN33" s="197"/>
      <c r="BO33" s="210"/>
      <c r="BP33" s="210"/>
      <c r="BQ33" s="207">
        <v>27</v>
      </c>
      <c r="BR33" s="208" t="s">
        <v>554</v>
      </c>
      <c r="BS33" s="745" t="s">
        <v>544</v>
      </c>
      <c r="BT33" s="746"/>
      <c r="BU33" s="746"/>
      <c r="BV33" s="746"/>
      <c r="BW33" s="746"/>
      <c r="BX33" s="746"/>
      <c r="BY33" s="746"/>
      <c r="BZ33" s="746"/>
      <c r="CA33" s="746"/>
      <c r="CB33" s="746"/>
      <c r="CC33" s="746"/>
      <c r="CD33" s="746"/>
      <c r="CE33" s="746"/>
      <c r="CF33" s="746"/>
      <c r="CG33" s="747"/>
      <c r="CH33" s="758">
        <v>23</v>
      </c>
      <c r="CI33" s="759"/>
      <c r="CJ33" s="759"/>
      <c r="CK33" s="759"/>
      <c r="CL33" s="760"/>
      <c r="CM33" s="758">
        <v>2538</v>
      </c>
      <c r="CN33" s="759"/>
      <c r="CO33" s="759"/>
      <c r="CP33" s="759"/>
      <c r="CQ33" s="760"/>
      <c r="CR33" s="758">
        <v>30</v>
      </c>
      <c r="CS33" s="759"/>
      <c r="CT33" s="759"/>
      <c r="CU33" s="759"/>
      <c r="CV33" s="760"/>
      <c r="CW33" s="758" t="s">
        <v>457</v>
      </c>
      <c r="CX33" s="759"/>
      <c r="CY33" s="759"/>
      <c r="CZ33" s="759"/>
      <c r="DA33" s="760"/>
      <c r="DB33" s="758" t="s">
        <v>457</v>
      </c>
      <c r="DC33" s="759"/>
      <c r="DD33" s="759"/>
      <c r="DE33" s="759"/>
      <c r="DF33" s="760"/>
      <c r="DG33" s="758">
        <v>4298</v>
      </c>
      <c r="DH33" s="759"/>
      <c r="DI33" s="759"/>
      <c r="DJ33" s="759"/>
      <c r="DK33" s="760"/>
      <c r="DL33" s="758" t="s">
        <v>457</v>
      </c>
      <c r="DM33" s="759"/>
      <c r="DN33" s="759"/>
      <c r="DO33" s="759"/>
      <c r="DP33" s="760"/>
      <c r="DQ33" s="758">
        <v>1744</v>
      </c>
      <c r="DR33" s="759"/>
      <c r="DS33" s="759"/>
      <c r="DT33" s="759"/>
      <c r="DU33" s="760"/>
      <c r="DV33" s="761"/>
      <c r="DW33" s="762"/>
      <c r="DX33" s="762"/>
      <c r="DY33" s="762"/>
      <c r="DZ33" s="763"/>
      <c r="EA33" s="191"/>
    </row>
    <row r="34" spans="1:131" s="192" customFormat="1" ht="26.25" customHeight="1">
      <c r="A34" s="211">
        <v>7</v>
      </c>
      <c r="B34" s="732" t="s">
        <v>363</v>
      </c>
      <c r="C34" s="733"/>
      <c r="D34" s="733"/>
      <c r="E34" s="733"/>
      <c r="F34" s="733"/>
      <c r="G34" s="733"/>
      <c r="H34" s="733"/>
      <c r="I34" s="733"/>
      <c r="J34" s="733"/>
      <c r="K34" s="733"/>
      <c r="L34" s="733"/>
      <c r="M34" s="733"/>
      <c r="N34" s="733"/>
      <c r="O34" s="733"/>
      <c r="P34" s="734"/>
      <c r="Q34" s="735">
        <v>3983</v>
      </c>
      <c r="R34" s="736"/>
      <c r="S34" s="736"/>
      <c r="T34" s="736"/>
      <c r="U34" s="736"/>
      <c r="V34" s="736">
        <v>3391</v>
      </c>
      <c r="W34" s="736"/>
      <c r="X34" s="736"/>
      <c r="Y34" s="736"/>
      <c r="Z34" s="736"/>
      <c r="AA34" s="736">
        <v>591</v>
      </c>
      <c r="AB34" s="736"/>
      <c r="AC34" s="736"/>
      <c r="AD34" s="736"/>
      <c r="AE34" s="737"/>
      <c r="AF34" s="811">
        <v>559</v>
      </c>
      <c r="AG34" s="736"/>
      <c r="AH34" s="736"/>
      <c r="AI34" s="736"/>
      <c r="AJ34" s="812"/>
      <c r="AK34" s="815">
        <v>551</v>
      </c>
      <c r="AL34" s="816"/>
      <c r="AM34" s="816"/>
      <c r="AN34" s="816"/>
      <c r="AO34" s="816"/>
      <c r="AP34" s="816">
        <v>7746</v>
      </c>
      <c r="AQ34" s="816"/>
      <c r="AR34" s="816"/>
      <c r="AS34" s="816"/>
      <c r="AT34" s="816"/>
      <c r="AU34" s="816">
        <v>5438</v>
      </c>
      <c r="AV34" s="816"/>
      <c r="AW34" s="816"/>
      <c r="AX34" s="816"/>
      <c r="AY34" s="816"/>
      <c r="AZ34" s="817" t="s">
        <v>457</v>
      </c>
      <c r="BA34" s="817"/>
      <c r="BB34" s="817"/>
      <c r="BC34" s="817"/>
      <c r="BD34" s="817"/>
      <c r="BE34" s="813" t="s">
        <v>362</v>
      </c>
      <c r="BF34" s="813"/>
      <c r="BG34" s="813"/>
      <c r="BH34" s="813"/>
      <c r="BI34" s="814"/>
      <c r="BJ34" s="197"/>
      <c r="BK34" s="197"/>
      <c r="BL34" s="197"/>
      <c r="BM34" s="197"/>
      <c r="BN34" s="197"/>
      <c r="BO34" s="210"/>
      <c r="BP34" s="210"/>
      <c r="BQ34" s="207">
        <v>28</v>
      </c>
      <c r="BR34" s="208"/>
      <c r="BS34" s="745" t="s">
        <v>545</v>
      </c>
      <c r="BT34" s="746"/>
      <c r="BU34" s="746"/>
      <c r="BV34" s="746"/>
      <c r="BW34" s="746"/>
      <c r="BX34" s="746"/>
      <c r="BY34" s="746"/>
      <c r="BZ34" s="746"/>
      <c r="CA34" s="746"/>
      <c r="CB34" s="746"/>
      <c r="CC34" s="746"/>
      <c r="CD34" s="746"/>
      <c r="CE34" s="746"/>
      <c r="CF34" s="746"/>
      <c r="CG34" s="747"/>
      <c r="CH34" s="758">
        <v>76</v>
      </c>
      <c r="CI34" s="759"/>
      <c r="CJ34" s="759"/>
      <c r="CK34" s="759"/>
      <c r="CL34" s="760"/>
      <c r="CM34" s="758">
        <v>15208</v>
      </c>
      <c r="CN34" s="759"/>
      <c r="CO34" s="759"/>
      <c r="CP34" s="759"/>
      <c r="CQ34" s="760"/>
      <c r="CR34" s="758">
        <v>13895</v>
      </c>
      <c r="CS34" s="759"/>
      <c r="CT34" s="759"/>
      <c r="CU34" s="759"/>
      <c r="CV34" s="760"/>
      <c r="CW34" s="758">
        <v>1947</v>
      </c>
      <c r="CX34" s="759"/>
      <c r="CY34" s="759"/>
      <c r="CZ34" s="759"/>
      <c r="DA34" s="760"/>
      <c r="DB34" s="758" t="s">
        <v>457</v>
      </c>
      <c r="DC34" s="759"/>
      <c r="DD34" s="759"/>
      <c r="DE34" s="759"/>
      <c r="DF34" s="760"/>
      <c r="DG34" s="758" t="s">
        <v>457</v>
      </c>
      <c r="DH34" s="759"/>
      <c r="DI34" s="759"/>
      <c r="DJ34" s="759"/>
      <c r="DK34" s="760"/>
      <c r="DL34" s="758" t="s">
        <v>457</v>
      </c>
      <c r="DM34" s="759"/>
      <c r="DN34" s="759"/>
      <c r="DO34" s="759"/>
      <c r="DP34" s="760"/>
      <c r="DQ34" s="758" t="s">
        <v>457</v>
      </c>
      <c r="DR34" s="759"/>
      <c r="DS34" s="759"/>
      <c r="DT34" s="759"/>
      <c r="DU34" s="760"/>
      <c r="DV34" s="761"/>
      <c r="DW34" s="762"/>
      <c r="DX34" s="762"/>
      <c r="DY34" s="762"/>
      <c r="DZ34" s="763"/>
      <c r="EA34" s="191"/>
    </row>
    <row r="35" spans="1:131" s="192" customFormat="1" ht="26.25" customHeight="1">
      <c r="A35" s="211">
        <v>8</v>
      </c>
      <c r="B35" s="732" t="s">
        <v>364</v>
      </c>
      <c r="C35" s="733"/>
      <c r="D35" s="733"/>
      <c r="E35" s="733"/>
      <c r="F35" s="733"/>
      <c r="G35" s="733"/>
      <c r="H35" s="733"/>
      <c r="I35" s="733"/>
      <c r="J35" s="733"/>
      <c r="K35" s="733"/>
      <c r="L35" s="733"/>
      <c r="M35" s="733"/>
      <c r="N35" s="733"/>
      <c r="O35" s="733"/>
      <c r="P35" s="734"/>
      <c r="Q35" s="735">
        <v>1057</v>
      </c>
      <c r="R35" s="736"/>
      <c r="S35" s="736"/>
      <c r="T35" s="736"/>
      <c r="U35" s="736"/>
      <c r="V35" s="736">
        <v>1057</v>
      </c>
      <c r="W35" s="736"/>
      <c r="X35" s="736"/>
      <c r="Y35" s="736"/>
      <c r="Z35" s="736"/>
      <c r="AA35" s="736" t="s">
        <v>457</v>
      </c>
      <c r="AB35" s="736"/>
      <c r="AC35" s="736"/>
      <c r="AD35" s="736"/>
      <c r="AE35" s="737"/>
      <c r="AF35" s="811">
        <v>1436</v>
      </c>
      <c r="AG35" s="736"/>
      <c r="AH35" s="736"/>
      <c r="AI35" s="736"/>
      <c r="AJ35" s="812"/>
      <c r="AK35" s="815">
        <v>221</v>
      </c>
      <c r="AL35" s="816"/>
      <c r="AM35" s="816"/>
      <c r="AN35" s="816"/>
      <c r="AO35" s="816"/>
      <c r="AP35" s="816">
        <v>4271</v>
      </c>
      <c r="AQ35" s="816"/>
      <c r="AR35" s="816"/>
      <c r="AS35" s="816"/>
      <c r="AT35" s="816"/>
      <c r="AU35" s="816">
        <v>1016</v>
      </c>
      <c r="AV35" s="816"/>
      <c r="AW35" s="816"/>
      <c r="AX35" s="816"/>
      <c r="AY35" s="816"/>
      <c r="AZ35" s="817" t="s">
        <v>457</v>
      </c>
      <c r="BA35" s="817"/>
      <c r="BB35" s="817"/>
      <c r="BC35" s="817"/>
      <c r="BD35" s="817"/>
      <c r="BE35" s="813" t="s">
        <v>362</v>
      </c>
      <c r="BF35" s="813"/>
      <c r="BG35" s="813"/>
      <c r="BH35" s="813"/>
      <c r="BI35" s="814"/>
      <c r="BJ35" s="197"/>
      <c r="BK35" s="197"/>
      <c r="BL35" s="197"/>
      <c r="BM35" s="197"/>
      <c r="BN35" s="197"/>
      <c r="BO35" s="210"/>
      <c r="BP35" s="210"/>
      <c r="BQ35" s="207">
        <v>29</v>
      </c>
      <c r="BR35" s="208"/>
      <c r="BS35" s="745"/>
      <c r="BT35" s="746"/>
      <c r="BU35" s="746"/>
      <c r="BV35" s="746"/>
      <c r="BW35" s="746"/>
      <c r="BX35" s="746"/>
      <c r="BY35" s="746"/>
      <c r="BZ35" s="746"/>
      <c r="CA35" s="746"/>
      <c r="CB35" s="746"/>
      <c r="CC35" s="746"/>
      <c r="CD35" s="746"/>
      <c r="CE35" s="746"/>
      <c r="CF35" s="746"/>
      <c r="CG35" s="747"/>
      <c r="CH35" s="758"/>
      <c r="CI35" s="759"/>
      <c r="CJ35" s="759"/>
      <c r="CK35" s="759"/>
      <c r="CL35" s="760"/>
      <c r="CM35" s="758"/>
      <c r="CN35" s="759"/>
      <c r="CO35" s="759"/>
      <c r="CP35" s="759"/>
      <c r="CQ35" s="760"/>
      <c r="CR35" s="758"/>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1"/>
      <c r="DW35" s="762"/>
      <c r="DX35" s="762"/>
      <c r="DY35" s="762"/>
      <c r="DZ35" s="763"/>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1"/>
      <c r="AG36" s="736"/>
      <c r="AH36" s="736"/>
      <c r="AI36" s="736"/>
      <c r="AJ36" s="812"/>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197"/>
      <c r="BK36" s="197"/>
      <c r="BL36" s="197"/>
      <c r="BM36" s="197"/>
      <c r="BN36" s="197"/>
      <c r="BO36" s="210"/>
      <c r="BP36" s="210"/>
      <c r="BQ36" s="207">
        <v>30</v>
      </c>
      <c r="BR36" s="208"/>
      <c r="BS36" s="745"/>
      <c r="BT36" s="746"/>
      <c r="BU36" s="746"/>
      <c r="BV36" s="746"/>
      <c r="BW36" s="746"/>
      <c r="BX36" s="746"/>
      <c r="BY36" s="746"/>
      <c r="BZ36" s="746"/>
      <c r="CA36" s="746"/>
      <c r="CB36" s="746"/>
      <c r="CC36" s="746"/>
      <c r="CD36" s="746"/>
      <c r="CE36" s="746"/>
      <c r="CF36" s="746"/>
      <c r="CG36" s="747"/>
      <c r="CH36" s="758"/>
      <c r="CI36" s="759"/>
      <c r="CJ36" s="759"/>
      <c r="CK36" s="759"/>
      <c r="CL36" s="760"/>
      <c r="CM36" s="758"/>
      <c r="CN36" s="759"/>
      <c r="CO36" s="759"/>
      <c r="CP36" s="759"/>
      <c r="CQ36" s="760"/>
      <c r="CR36" s="758"/>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1"/>
      <c r="DW36" s="762"/>
      <c r="DX36" s="762"/>
      <c r="DY36" s="762"/>
      <c r="DZ36" s="763"/>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1"/>
      <c r="AG37" s="736"/>
      <c r="AH37" s="736"/>
      <c r="AI37" s="736"/>
      <c r="AJ37" s="812"/>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197"/>
      <c r="BK37" s="197"/>
      <c r="BL37" s="197"/>
      <c r="BM37" s="197"/>
      <c r="BN37" s="197"/>
      <c r="BO37" s="210"/>
      <c r="BP37" s="210"/>
      <c r="BQ37" s="207">
        <v>31</v>
      </c>
      <c r="BR37" s="208"/>
      <c r="BS37" s="745"/>
      <c r="BT37" s="746"/>
      <c r="BU37" s="746"/>
      <c r="BV37" s="746"/>
      <c r="BW37" s="746"/>
      <c r="BX37" s="746"/>
      <c r="BY37" s="746"/>
      <c r="BZ37" s="746"/>
      <c r="CA37" s="746"/>
      <c r="CB37" s="746"/>
      <c r="CC37" s="746"/>
      <c r="CD37" s="746"/>
      <c r="CE37" s="746"/>
      <c r="CF37" s="746"/>
      <c r="CG37" s="74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1"/>
      <c r="DW37" s="762"/>
      <c r="DX37" s="762"/>
      <c r="DY37" s="762"/>
      <c r="DZ37" s="763"/>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1"/>
      <c r="AG38" s="736"/>
      <c r="AH38" s="736"/>
      <c r="AI38" s="736"/>
      <c r="AJ38" s="812"/>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197"/>
      <c r="BK38" s="197"/>
      <c r="BL38" s="197"/>
      <c r="BM38" s="197"/>
      <c r="BN38" s="197"/>
      <c r="BO38" s="210"/>
      <c r="BP38" s="210"/>
      <c r="BQ38" s="207">
        <v>32</v>
      </c>
      <c r="BR38" s="208"/>
      <c r="BS38" s="745"/>
      <c r="BT38" s="746"/>
      <c r="BU38" s="746"/>
      <c r="BV38" s="746"/>
      <c r="BW38" s="746"/>
      <c r="BX38" s="746"/>
      <c r="BY38" s="746"/>
      <c r="BZ38" s="746"/>
      <c r="CA38" s="746"/>
      <c r="CB38" s="746"/>
      <c r="CC38" s="746"/>
      <c r="CD38" s="746"/>
      <c r="CE38" s="746"/>
      <c r="CF38" s="746"/>
      <c r="CG38" s="74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1"/>
      <c r="DW38" s="762"/>
      <c r="DX38" s="762"/>
      <c r="DY38" s="762"/>
      <c r="DZ38" s="763"/>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1"/>
      <c r="AG39" s="736"/>
      <c r="AH39" s="736"/>
      <c r="AI39" s="736"/>
      <c r="AJ39" s="812"/>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197"/>
      <c r="BK39" s="197"/>
      <c r="BL39" s="197"/>
      <c r="BM39" s="197"/>
      <c r="BN39" s="197"/>
      <c r="BO39" s="210"/>
      <c r="BP39" s="210"/>
      <c r="BQ39" s="207">
        <v>33</v>
      </c>
      <c r="BR39" s="208"/>
      <c r="BS39" s="745"/>
      <c r="BT39" s="746"/>
      <c r="BU39" s="746"/>
      <c r="BV39" s="746"/>
      <c r="BW39" s="746"/>
      <c r="BX39" s="746"/>
      <c r="BY39" s="746"/>
      <c r="BZ39" s="746"/>
      <c r="CA39" s="746"/>
      <c r="CB39" s="746"/>
      <c r="CC39" s="746"/>
      <c r="CD39" s="746"/>
      <c r="CE39" s="746"/>
      <c r="CF39" s="746"/>
      <c r="CG39" s="74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1"/>
      <c r="DW39" s="762"/>
      <c r="DX39" s="762"/>
      <c r="DY39" s="762"/>
      <c r="DZ39" s="763"/>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1"/>
      <c r="AG40" s="736"/>
      <c r="AH40" s="736"/>
      <c r="AI40" s="736"/>
      <c r="AJ40" s="812"/>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197"/>
      <c r="BK40" s="197"/>
      <c r="BL40" s="197"/>
      <c r="BM40" s="197"/>
      <c r="BN40" s="197"/>
      <c r="BO40" s="210"/>
      <c r="BP40" s="210"/>
      <c r="BQ40" s="207">
        <v>34</v>
      </c>
      <c r="BR40" s="208"/>
      <c r="BS40" s="745"/>
      <c r="BT40" s="746"/>
      <c r="BU40" s="746"/>
      <c r="BV40" s="746"/>
      <c r="BW40" s="746"/>
      <c r="BX40" s="746"/>
      <c r="BY40" s="746"/>
      <c r="BZ40" s="746"/>
      <c r="CA40" s="746"/>
      <c r="CB40" s="746"/>
      <c r="CC40" s="746"/>
      <c r="CD40" s="746"/>
      <c r="CE40" s="746"/>
      <c r="CF40" s="746"/>
      <c r="CG40" s="74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1"/>
      <c r="DW40" s="762"/>
      <c r="DX40" s="762"/>
      <c r="DY40" s="762"/>
      <c r="DZ40" s="763"/>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1"/>
      <c r="AG41" s="736"/>
      <c r="AH41" s="736"/>
      <c r="AI41" s="736"/>
      <c r="AJ41" s="812"/>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197"/>
      <c r="BK41" s="197"/>
      <c r="BL41" s="197"/>
      <c r="BM41" s="197"/>
      <c r="BN41" s="197"/>
      <c r="BO41" s="210"/>
      <c r="BP41" s="210"/>
      <c r="BQ41" s="207">
        <v>35</v>
      </c>
      <c r="BR41" s="208"/>
      <c r="BS41" s="745"/>
      <c r="BT41" s="746"/>
      <c r="BU41" s="746"/>
      <c r="BV41" s="746"/>
      <c r="BW41" s="746"/>
      <c r="BX41" s="746"/>
      <c r="BY41" s="746"/>
      <c r="BZ41" s="746"/>
      <c r="CA41" s="746"/>
      <c r="CB41" s="746"/>
      <c r="CC41" s="746"/>
      <c r="CD41" s="746"/>
      <c r="CE41" s="746"/>
      <c r="CF41" s="746"/>
      <c r="CG41" s="74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1"/>
      <c r="DW41" s="762"/>
      <c r="DX41" s="762"/>
      <c r="DY41" s="762"/>
      <c r="DZ41" s="763"/>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1"/>
      <c r="AG42" s="736"/>
      <c r="AH42" s="736"/>
      <c r="AI42" s="736"/>
      <c r="AJ42" s="812"/>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197"/>
      <c r="BK42" s="197"/>
      <c r="BL42" s="197"/>
      <c r="BM42" s="197"/>
      <c r="BN42" s="197"/>
      <c r="BO42" s="210"/>
      <c r="BP42" s="210"/>
      <c r="BQ42" s="207">
        <v>36</v>
      </c>
      <c r="BR42" s="208"/>
      <c r="BS42" s="745"/>
      <c r="BT42" s="746"/>
      <c r="BU42" s="746"/>
      <c r="BV42" s="746"/>
      <c r="BW42" s="746"/>
      <c r="BX42" s="746"/>
      <c r="BY42" s="746"/>
      <c r="BZ42" s="746"/>
      <c r="CA42" s="746"/>
      <c r="CB42" s="746"/>
      <c r="CC42" s="746"/>
      <c r="CD42" s="746"/>
      <c r="CE42" s="746"/>
      <c r="CF42" s="746"/>
      <c r="CG42" s="74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1"/>
      <c r="DW42" s="762"/>
      <c r="DX42" s="762"/>
      <c r="DY42" s="762"/>
      <c r="DZ42" s="763"/>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1"/>
      <c r="AG43" s="736"/>
      <c r="AH43" s="736"/>
      <c r="AI43" s="736"/>
      <c r="AJ43" s="812"/>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197"/>
      <c r="BK43" s="197"/>
      <c r="BL43" s="197"/>
      <c r="BM43" s="197"/>
      <c r="BN43" s="197"/>
      <c r="BO43" s="210"/>
      <c r="BP43" s="210"/>
      <c r="BQ43" s="207">
        <v>37</v>
      </c>
      <c r="BR43" s="208"/>
      <c r="BS43" s="745"/>
      <c r="BT43" s="746"/>
      <c r="BU43" s="746"/>
      <c r="BV43" s="746"/>
      <c r="BW43" s="746"/>
      <c r="BX43" s="746"/>
      <c r="BY43" s="746"/>
      <c r="BZ43" s="746"/>
      <c r="CA43" s="746"/>
      <c r="CB43" s="746"/>
      <c r="CC43" s="746"/>
      <c r="CD43" s="746"/>
      <c r="CE43" s="746"/>
      <c r="CF43" s="746"/>
      <c r="CG43" s="74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1"/>
      <c r="DW43" s="762"/>
      <c r="DX43" s="762"/>
      <c r="DY43" s="762"/>
      <c r="DZ43" s="763"/>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1"/>
      <c r="AG44" s="736"/>
      <c r="AH44" s="736"/>
      <c r="AI44" s="736"/>
      <c r="AJ44" s="812"/>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197"/>
      <c r="BK44" s="197"/>
      <c r="BL44" s="197"/>
      <c r="BM44" s="197"/>
      <c r="BN44" s="197"/>
      <c r="BO44" s="210"/>
      <c r="BP44" s="210"/>
      <c r="BQ44" s="207">
        <v>38</v>
      </c>
      <c r="BR44" s="208"/>
      <c r="BS44" s="745"/>
      <c r="BT44" s="746"/>
      <c r="BU44" s="746"/>
      <c r="BV44" s="746"/>
      <c r="BW44" s="746"/>
      <c r="BX44" s="746"/>
      <c r="BY44" s="746"/>
      <c r="BZ44" s="746"/>
      <c r="CA44" s="746"/>
      <c r="CB44" s="746"/>
      <c r="CC44" s="746"/>
      <c r="CD44" s="746"/>
      <c r="CE44" s="746"/>
      <c r="CF44" s="746"/>
      <c r="CG44" s="74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1"/>
      <c r="DW44" s="762"/>
      <c r="DX44" s="762"/>
      <c r="DY44" s="762"/>
      <c r="DZ44" s="763"/>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1"/>
      <c r="AG45" s="736"/>
      <c r="AH45" s="736"/>
      <c r="AI45" s="736"/>
      <c r="AJ45" s="812"/>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197"/>
      <c r="BK45" s="197"/>
      <c r="BL45" s="197"/>
      <c r="BM45" s="197"/>
      <c r="BN45" s="197"/>
      <c r="BO45" s="210"/>
      <c r="BP45" s="210"/>
      <c r="BQ45" s="207">
        <v>39</v>
      </c>
      <c r="BR45" s="208"/>
      <c r="BS45" s="745"/>
      <c r="BT45" s="746"/>
      <c r="BU45" s="746"/>
      <c r="BV45" s="746"/>
      <c r="BW45" s="746"/>
      <c r="BX45" s="746"/>
      <c r="BY45" s="746"/>
      <c r="BZ45" s="746"/>
      <c r="CA45" s="746"/>
      <c r="CB45" s="746"/>
      <c r="CC45" s="746"/>
      <c r="CD45" s="746"/>
      <c r="CE45" s="746"/>
      <c r="CF45" s="746"/>
      <c r="CG45" s="74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1"/>
      <c r="DW45" s="762"/>
      <c r="DX45" s="762"/>
      <c r="DY45" s="762"/>
      <c r="DZ45" s="763"/>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1"/>
      <c r="AG46" s="736"/>
      <c r="AH46" s="736"/>
      <c r="AI46" s="736"/>
      <c r="AJ46" s="812"/>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197"/>
      <c r="BK46" s="197"/>
      <c r="BL46" s="197"/>
      <c r="BM46" s="197"/>
      <c r="BN46" s="197"/>
      <c r="BO46" s="210"/>
      <c r="BP46" s="210"/>
      <c r="BQ46" s="207">
        <v>40</v>
      </c>
      <c r="BR46" s="208"/>
      <c r="BS46" s="745"/>
      <c r="BT46" s="746"/>
      <c r="BU46" s="746"/>
      <c r="BV46" s="746"/>
      <c r="BW46" s="746"/>
      <c r="BX46" s="746"/>
      <c r="BY46" s="746"/>
      <c r="BZ46" s="746"/>
      <c r="CA46" s="746"/>
      <c r="CB46" s="746"/>
      <c r="CC46" s="746"/>
      <c r="CD46" s="746"/>
      <c r="CE46" s="746"/>
      <c r="CF46" s="746"/>
      <c r="CG46" s="74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1"/>
      <c r="DW46" s="762"/>
      <c r="DX46" s="762"/>
      <c r="DY46" s="762"/>
      <c r="DZ46" s="763"/>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1"/>
      <c r="AG47" s="736"/>
      <c r="AH47" s="736"/>
      <c r="AI47" s="736"/>
      <c r="AJ47" s="812"/>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197"/>
      <c r="BK47" s="197"/>
      <c r="BL47" s="197"/>
      <c r="BM47" s="197"/>
      <c r="BN47" s="197"/>
      <c r="BO47" s="210"/>
      <c r="BP47" s="210"/>
      <c r="BQ47" s="207">
        <v>41</v>
      </c>
      <c r="BR47" s="208"/>
      <c r="BS47" s="745"/>
      <c r="BT47" s="746"/>
      <c r="BU47" s="746"/>
      <c r="BV47" s="746"/>
      <c r="BW47" s="746"/>
      <c r="BX47" s="746"/>
      <c r="BY47" s="746"/>
      <c r="BZ47" s="746"/>
      <c r="CA47" s="746"/>
      <c r="CB47" s="746"/>
      <c r="CC47" s="746"/>
      <c r="CD47" s="746"/>
      <c r="CE47" s="746"/>
      <c r="CF47" s="746"/>
      <c r="CG47" s="74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1"/>
      <c r="DW47" s="762"/>
      <c r="DX47" s="762"/>
      <c r="DY47" s="762"/>
      <c r="DZ47" s="763"/>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1"/>
      <c r="AG48" s="736"/>
      <c r="AH48" s="736"/>
      <c r="AI48" s="736"/>
      <c r="AJ48" s="812"/>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197"/>
      <c r="BK48" s="197"/>
      <c r="BL48" s="197"/>
      <c r="BM48" s="197"/>
      <c r="BN48" s="197"/>
      <c r="BO48" s="210"/>
      <c r="BP48" s="210"/>
      <c r="BQ48" s="207">
        <v>42</v>
      </c>
      <c r="BR48" s="208"/>
      <c r="BS48" s="745"/>
      <c r="BT48" s="746"/>
      <c r="BU48" s="746"/>
      <c r="BV48" s="746"/>
      <c r="BW48" s="746"/>
      <c r="BX48" s="746"/>
      <c r="BY48" s="746"/>
      <c r="BZ48" s="746"/>
      <c r="CA48" s="746"/>
      <c r="CB48" s="746"/>
      <c r="CC48" s="746"/>
      <c r="CD48" s="746"/>
      <c r="CE48" s="746"/>
      <c r="CF48" s="746"/>
      <c r="CG48" s="74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1"/>
      <c r="DW48" s="762"/>
      <c r="DX48" s="762"/>
      <c r="DY48" s="762"/>
      <c r="DZ48" s="763"/>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1"/>
      <c r="AG49" s="736"/>
      <c r="AH49" s="736"/>
      <c r="AI49" s="736"/>
      <c r="AJ49" s="812"/>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197"/>
      <c r="BK49" s="197"/>
      <c r="BL49" s="197"/>
      <c r="BM49" s="197"/>
      <c r="BN49" s="197"/>
      <c r="BO49" s="210"/>
      <c r="BP49" s="210"/>
      <c r="BQ49" s="207">
        <v>43</v>
      </c>
      <c r="BR49" s="208"/>
      <c r="BS49" s="745"/>
      <c r="BT49" s="746"/>
      <c r="BU49" s="746"/>
      <c r="BV49" s="746"/>
      <c r="BW49" s="746"/>
      <c r="BX49" s="746"/>
      <c r="BY49" s="746"/>
      <c r="BZ49" s="746"/>
      <c r="CA49" s="746"/>
      <c r="CB49" s="746"/>
      <c r="CC49" s="746"/>
      <c r="CD49" s="746"/>
      <c r="CE49" s="746"/>
      <c r="CF49" s="746"/>
      <c r="CG49" s="74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1"/>
      <c r="DW49" s="762"/>
      <c r="DX49" s="762"/>
      <c r="DY49" s="762"/>
      <c r="DZ49" s="763"/>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18"/>
      <c r="R50" s="819"/>
      <c r="S50" s="819"/>
      <c r="T50" s="819"/>
      <c r="U50" s="819"/>
      <c r="V50" s="819"/>
      <c r="W50" s="819"/>
      <c r="X50" s="819"/>
      <c r="Y50" s="819"/>
      <c r="Z50" s="819"/>
      <c r="AA50" s="819"/>
      <c r="AB50" s="819"/>
      <c r="AC50" s="819"/>
      <c r="AD50" s="819"/>
      <c r="AE50" s="820"/>
      <c r="AF50" s="811"/>
      <c r="AG50" s="736"/>
      <c r="AH50" s="736"/>
      <c r="AI50" s="736"/>
      <c r="AJ50" s="812"/>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197"/>
      <c r="BK50" s="197"/>
      <c r="BL50" s="197"/>
      <c r="BM50" s="197"/>
      <c r="BN50" s="197"/>
      <c r="BO50" s="210"/>
      <c r="BP50" s="210"/>
      <c r="BQ50" s="207">
        <v>44</v>
      </c>
      <c r="BR50" s="208"/>
      <c r="BS50" s="745"/>
      <c r="BT50" s="746"/>
      <c r="BU50" s="746"/>
      <c r="BV50" s="746"/>
      <c r="BW50" s="746"/>
      <c r="BX50" s="746"/>
      <c r="BY50" s="746"/>
      <c r="BZ50" s="746"/>
      <c r="CA50" s="746"/>
      <c r="CB50" s="746"/>
      <c r="CC50" s="746"/>
      <c r="CD50" s="746"/>
      <c r="CE50" s="746"/>
      <c r="CF50" s="746"/>
      <c r="CG50" s="74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1"/>
      <c r="DW50" s="762"/>
      <c r="DX50" s="762"/>
      <c r="DY50" s="762"/>
      <c r="DZ50" s="763"/>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18"/>
      <c r="R51" s="819"/>
      <c r="S51" s="819"/>
      <c r="T51" s="819"/>
      <c r="U51" s="819"/>
      <c r="V51" s="819"/>
      <c r="W51" s="819"/>
      <c r="X51" s="819"/>
      <c r="Y51" s="819"/>
      <c r="Z51" s="819"/>
      <c r="AA51" s="819"/>
      <c r="AB51" s="819"/>
      <c r="AC51" s="819"/>
      <c r="AD51" s="819"/>
      <c r="AE51" s="820"/>
      <c r="AF51" s="811"/>
      <c r="AG51" s="736"/>
      <c r="AH51" s="736"/>
      <c r="AI51" s="736"/>
      <c r="AJ51" s="812"/>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197"/>
      <c r="BK51" s="197"/>
      <c r="BL51" s="197"/>
      <c r="BM51" s="197"/>
      <c r="BN51" s="197"/>
      <c r="BO51" s="210"/>
      <c r="BP51" s="210"/>
      <c r="BQ51" s="207">
        <v>45</v>
      </c>
      <c r="BR51" s="208"/>
      <c r="BS51" s="745"/>
      <c r="BT51" s="746"/>
      <c r="BU51" s="746"/>
      <c r="BV51" s="746"/>
      <c r="BW51" s="746"/>
      <c r="BX51" s="746"/>
      <c r="BY51" s="746"/>
      <c r="BZ51" s="746"/>
      <c r="CA51" s="746"/>
      <c r="CB51" s="746"/>
      <c r="CC51" s="746"/>
      <c r="CD51" s="746"/>
      <c r="CE51" s="746"/>
      <c r="CF51" s="746"/>
      <c r="CG51" s="74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1"/>
      <c r="DW51" s="762"/>
      <c r="DX51" s="762"/>
      <c r="DY51" s="762"/>
      <c r="DZ51" s="763"/>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18"/>
      <c r="R52" s="819"/>
      <c r="S52" s="819"/>
      <c r="T52" s="819"/>
      <c r="U52" s="819"/>
      <c r="V52" s="819"/>
      <c r="W52" s="819"/>
      <c r="X52" s="819"/>
      <c r="Y52" s="819"/>
      <c r="Z52" s="819"/>
      <c r="AA52" s="819"/>
      <c r="AB52" s="819"/>
      <c r="AC52" s="819"/>
      <c r="AD52" s="819"/>
      <c r="AE52" s="820"/>
      <c r="AF52" s="811"/>
      <c r="AG52" s="736"/>
      <c r="AH52" s="736"/>
      <c r="AI52" s="736"/>
      <c r="AJ52" s="812"/>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197"/>
      <c r="BK52" s="197"/>
      <c r="BL52" s="197"/>
      <c r="BM52" s="197"/>
      <c r="BN52" s="197"/>
      <c r="BO52" s="210"/>
      <c r="BP52" s="210"/>
      <c r="BQ52" s="207">
        <v>46</v>
      </c>
      <c r="BR52" s="208"/>
      <c r="BS52" s="745"/>
      <c r="BT52" s="746"/>
      <c r="BU52" s="746"/>
      <c r="BV52" s="746"/>
      <c r="BW52" s="746"/>
      <c r="BX52" s="746"/>
      <c r="BY52" s="746"/>
      <c r="BZ52" s="746"/>
      <c r="CA52" s="746"/>
      <c r="CB52" s="746"/>
      <c r="CC52" s="746"/>
      <c r="CD52" s="746"/>
      <c r="CE52" s="746"/>
      <c r="CF52" s="746"/>
      <c r="CG52" s="74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1"/>
      <c r="DW52" s="762"/>
      <c r="DX52" s="762"/>
      <c r="DY52" s="762"/>
      <c r="DZ52" s="763"/>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18"/>
      <c r="R53" s="819"/>
      <c r="S53" s="819"/>
      <c r="T53" s="819"/>
      <c r="U53" s="819"/>
      <c r="V53" s="819"/>
      <c r="W53" s="819"/>
      <c r="X53" s="819"/>
      <c r="Y53" s="819"/>
      <c r="Z53" s="819"/>
      <c r="AA53" s="819"/>
      <c r="AB53" s="819"/>
      <c r="AC53" s="819"/>
      <c r="AD53" s="819"/>
      <c r="AE53" s="820"/>
      <c r="AF53" s="811"/>
      <c r="AG53" s="736"/>
      <c r="AH53" s="736"/>
      <c r="AI53" s="736"/>
      <c r="AJ53" s="812"/>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197"/>
      <c r="BK53" s="197"/>
      <c r="BL53" s="197"/>
      <c r="BM53" s="197"/>
      <c r="BN53" s="197"/>
      <c r="BO53" s="210"/>
      <c r="BP53" s="210"/>
      <c r="BQ53" s="207">
        <v>47</v>
      </c>
      <c r="BR53" s="208"/>
      <c r="BS53" s="745"/>
      <c r="BT53" s="746"/>
      <c r="BU53" s="746"/>
      <c r="BV53" s="746"/>
      <c r="BW53" s="746"/>
      <c r="BX53" s="746"/>
      <c r="BY53" s="746"/>
      <c r="BZ53" s="746"/>
      <c r="CA53" s="746"/>
      <c r="CB53" s="746"/>
      <c r="CC53" s="746"/>
      <c r="CD53" s="746"/>
      <c r="CE53" s="746"/>
      <c r="CF53" s="746"/>
      <c r="CG53" s="74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1"/>
      <c r="DW53" s="762"/>
      <c r="DX53" s="762"/>
      <c r="DY53" s="762"/>
      <c r="DZ53" s="763"/>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18"/>
      <c r="R54" s="819"/>
      <c r="S54" s="819"/>
      <c r="T54" s="819"/>
      <c r="U54" s="819"/>
      <c r="V54" s="819"/>
      <c r="W54" s="819"/>
      <c r="X54" s="819"/>
      <c r="Y54" s="819"/>
      <c r="Z54" s="819"/>
      <c r="AA54" s="819"/>
      <c r="AB54" s="819"/>
      <c r="AC54" s="819"/>
      <c r="AD54" s="819"/>
      <c r="AE54" s="820"/>
      <c r="AF54" s="811"/>
      <c r="AG54" s="736"/>
      <c r="AH54" s="736"/>
      <c r="AI54" s="736"/>
      <c r="AJ54" s="812"/>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197"/>
      <c r="BK54" s="197"/>
      <c r="BL54" s="197"/>
      <c r="BM54" s="197"/>
      <c r="BN54" s="197"/>
      <c r="BO54" s="210"/>
      <c r="BP54" s="210"/>
      <c r="BQ54" s="207">
        <v>48</v>
      </c>
      <c r="BR54" s="208"/>
      <c r="BS54" s="745"/>
      <c r="BT54" s="746"/>
      <c r="BU54" s="746"/>
      <c r="BV54" s="746"/>
      <c r="BW54" s="746"/>
      <c r="BX54" s="746"/>
      <c r="BY54" s="746"/>
      <c r="BZ54" s="746"/>
      <c r="CA54" s="746"/>
      <c r="CB54" s="746"/>
      <c r="CC54" s="746"/>
      <c r="CD54" s="746"/>
      <c r="CE54" s="746"/>
      <c r="CF54" s="746"/>
      <c r="CG54" s="74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1"/>
      <c r="DW54" s="762"/>
      <c r="DX54" s="762"/>
      <c r="DY54" s="762"/>
      <c r="DZ54" s="763"/>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18"/>
      <c r="R55" s="819"/>
      <c r="S55" s="819"/>
      <c r="T55" s="819"/>
      <c r="U55" s="819"/>
      <c r="V55" s="819"/>
      <c r="W55" s="819"/>
      <c r="X55" s="819"/>
      <c r="Y55" s="819"/>
      <c r="Z55" s="819"/>
      <c r="AA55" s="819"/>
      <c r="AB55" s="819"/>
      <c r="AC55" s="819"/>
      <c r="AD55" s="819"/>
      <c r="AE55" s="820"/>
      <c r="AF55" s="811"/>
      <c r="AG55" s="736"/>
      <c r="AH55" s="736"/>
      <c r="AI55" s="736"/>
      <c r="AJ55" s="812"/>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197"/>
      <c r="BK55" s="197"/>
      <c r="BL55" s="197"/>
      <c r="BM55" s="197"/>
      <c r="BN55" s="197"/>
      <c r="BO55" s="210"/>
      <c r="BP55" s="210"/>
      <c r="BQ55" s="207">
        <v>49</v>
      </c>
      <c r="BR55" s="208"/>
      <c r="BS55" s="745"/>
      <c r="BT55" s="746"/>
      <c r="BU55" s="746"/>
      <c r="BV55" s="746"/>
      <c r="BW55" s="746"/>
      <c r="BX55" s="746"/>
      <c r="BY55" s="746"/>
      <c r="BZ55" s="746"/>
      <c r="CA55" s="746"/>
      <c r="CB55" s="746"/>
      <c r="CC55" s="746"/>
      <c r="CD55" s="746"/>
      <c r="CE55" s="746"/>
      <c r="CF55" s="746"/>
      <c r="CG55" s="74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1"/>
      <c r="DW55" s="762"/>
      <c r="DX55" s="762"/>
      <c r="DY55" s="762"/>
      <c r="DZ55" s="763"/>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18"/>
      <c r="R56" s="819"/>
      <c r="S56" s="819"/>
      <c r="T56" s="819"/>
      <c r="U56" s="819"/>
      <c r="V56" s="819"/>
      <c r="W56" s="819"/>
      <c r="X56" s="819"/>
      <c r="Y56" s="819"/>
      <c r="Z56" s="819"/>
      <c r="AA56" s="819"/>
      <c r="AB56" s="819"/>
      <c r="AC56" s="819"/>
      <c r="AD56" s="819"/>
      <c r="AE56" s="820"/>
      <c r="AF56" s="811"/>
      <c r="AG56" s="736"/>
      <c r="AH56" s="736"/>
      <c r="AI56" s="736"/>
      <c r="AJ56" s="812"/>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197"/>
      <c r="BK56" s="197"/>
      <c r="BL56" s="197"/>
      <c r="BM56" s="197"/>
      <c r="BN56" s="197"/>
      <c r="BO56" s="210"/>
      <c r="BP56" s="210"/>
      <c r="BQ56" s="207">
        <v>50</v>
      </c>
      <c r="BR56" s="208"/>
      <c r="BS56" s="745"/>
      <c r="BT56" s="746"/>
      <c r="BU56" s="746"/>
      <c r="BV56" s="746"/>
      <c r="BW56" s="746"/>
      <c r="BX56" s="746"/>
      <c r="BY56" s="746"/>
      <c r="BZ56" s="746"/>
      <c r="CA56" s="746"/>
      <c r="CB56" s="746"/>
      <c r="CC56" s="746"/>
      <c r="CD56" s="746"/>
      <c r="CE56" s="746"/>
      <c r="CF56" s="746"/>
      <c r="CG56" s="74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1"/>
      <c r="DW56" s="762"/>
      <c r="DX56" s="762"/>
      <c r="DY56" s="762"/>
      <c r="DZ56" s="763"/>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18"/>
      <c r="R57" s="819"/>
      <c r="S57" s="819"/>
      <c r="T57" s="819"/>
      <c r="U57" s="819"/>
      <c r="V57" s="819"/>
      <c r="W57" s="819"/>
      <c r="X57" s="819"/>
      <c r="Y57" s="819"/>
      <c r="Z57" s="819"/>
      <c r="AA57" s="819"/>
      <c r="AB57" s="819"/>
      <c r="AC57" s="819"/>
      <c r="AD57" s="819"/>
      <c r="AE57" s="820"/>
      <c r="AF57" s="811"/>
      <c r="AG57" s="736"/>
      <c r="AH57" s="736"/>
      <c r="AI57" s="736"/>
      <c r="AJ57" s="812"/>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197"/>
      <c r="BK57" s="197"/>
      <c r="BL57" s="197"/>
      <c r="BM57" s="197"/>
      <c r="BN57" s="197"/>
      <c r="BO57" s="210"/>
      <c r="BP57" s="210"/>
      <c r="BQ57" s="207">
        <v>51</v>
      </c>
      <c r="BR57" s="208"/>
      <c r="BS57" s="745"/>
      <c r="BT57" s="746"/>
      <c r="BU57" s="746"/>
      <c r="BV57" s="746"/>
      <c r="BW57" s="746"/>
      <c r="BX57" s="746"/>
      <c r="BY57" s="746"/>
      <c r="BZ57" s="746"/>
      <c r="CA57" s="746"/>
      <c r="CB57" s="746"/>
      <c r="CC57" s="746"/>
      <c r="CD57" s="746"/>
      <c r="CE57" s="746"/>
      <c r="CF57" s="746"/>
      <c r="CG57" s="74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1"/>
      <c r="DW57" s="762"/>
      <c r="DX57" s="762"/>
      <c r="DY57" s="762"/>
      <c r="DZ57" s="763"/>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18"/>
      <c r="R58" s="819"/>
      <c r="S58" s="819"/>
      <c r="T58" s="819"/>
      <c r="U58" s="819"/>
      <c r="V58" s="819"/>
      <c r="W58" s="819"/>
      <c r="X58" s="819"/>
      <c r="Y58" s="819"/>
      <c r="Z58" s="819"/>
      <c r="AA58" s="819"/>
      <c r="AB58" s="819"/>
      <c r="AC58" s="819"/>
      <c r="AD58" s="819"/>
      <c r="AE58" s="820"/>
      <c r="AF58" s="811"/>
      <c r="AG58" s="736"/>
      <c r="AH58" s="736"/>
      <c r="AI58" s="736"/>
      <c r="AJ58" s="812"/>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197"/>
      <c r="BK58" s="197"/>
      <c r="BL58" s="197"/>
      <c r="BM58" s="197"/>
      <c r="BN58" s="197"/>
      <c r="BO58" s="210"/>
      <c r="BP58" s="210"/>
      <c r="BQ58" s="207">
        <v>52</v>
      </c>
      <c r="BR58" s="208"/>
      <c r="BS58" s="745"/>
      <c r="BT58" s="746"/>
      <c r="BU58" s="746"/>
      <c r="BV58" s="746"/>
      <c r="BW58" s="746"/>
      <c r="BX58" s="746"/>
      <c r="BY58" s="746"/>
      <c r="BZ58" s="746"/>
      <c r="CA58" s="746"/>
      <c r="CB58" s="746"/>
      <c r="CC58" s="746"/>
      <c r="CD58" s="746"/>
      <c r="CE58" s="746"/>
      <c r="CF58" s="746"/>
      <c r="CG58" s="74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1"/>
      <c r="DW58" s="762"/>
      <c r="DX58" s="762"/>
      <c r="DY58" s="762"/>
      <c r="DZ58" s="763"/>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18"/>
      <c r="R59" s="819"/>
      <c r="S59" s="819"/>
      <c r="T59" s="819"/>
      <c r="U59" s="819"/>
      <c r="V59" s="819"/>
      <c r="W59" s="819"/>
      <c r="X59" s="819"/>
      <c r="Y59" s="819"/>
      <c r="Z59" s="819"/>
      <c r="AA59" s="819"/>
      <c r="AB59" s="819"/>
      <c r="AC59" s="819"/>
      <c r="AD59" s="819"/>
      <c r="AE59" s="820"/>
      <c r="AF59" s="811"/>
      <c r="AG59" s="736"/>
      <c r="AH59" s="736"/>
      <c r="AI59" s="736"/>
      <c r="AJ59" s="812"/>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197"/>
      <c r="BK59" s="197"/>
      <c r="BL59" s="197"/>
      <c r="BM59" s="197"/>
      <c r="BN59" s="197"/>
      <c r="BO59" s="210"/>
      <c r="BP59" s="210"/>
      <c r="BQ59" s="207">
        <v>53</v>
      </c>
      <c r="BR59" s="208"/>
      <c r="BS59" s="745"/>
      <c r="BT59" s="746"/>
      <c r="BU59" s="746"/>
      <c r="BV59" s="746"/>
      <c r="BW59" s="746"/>
      <c r="BX59" s="746"/>
      <c r="BY59" s="746"/>
      <c r="BZ59" s="746"/>
      <c r="CA59" s="746"/>
      <c r="CB59" s="746"/>
      <c r="CC59" s="746"/>
      <c r="CD59" s="746"/>
      <c r="CE59" s="746"/>
      <c r="CF59" s="746"/>
      <c r="CG59" s="74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1"/>
      <c r="DW59" s="762"/>
      <c r="DX59" s="762"/>
      <c r="DY59" s="762"/>
      <c r="DZ59" s="763"/>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18"/>
      <c r="R60" s="819"/>
      <c r="S60" s="819"/>
      <c r="T60" s="819"/>
      <c r="U60" s="819"/>
      <c r="V60" s="819"/>
      <c r="W60" s="819"/>
      <c r="X60" s="819"/>
      <c r="Y60" s="819"/>
      <c r="Z60" s="819"/>
      <c r="AA60" s="819"/>
      <c r="AB60" s="819"/>
      <c r="AC60" s="819"/>
      <c r="AD60" s="819"/>
      <c r="AE60" s="820"/>
      <c r="AF60" s="811"/>
      <c r="AG60" s="736"/>
      <c r="AH60" s="736"/>
      <c r="AI60" s="736"/>
      <c r="AJ60" s="812"/>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197"/>
      <c r="BK60" s="197"/>
      <c r="BL60" s="197"/>
      <c r="BM60" s="197"/>
      <c r="BN60" s="197"/>
      <c r="BO60" s="210"/>
      <c r="BP60" s="210"/>
      <c r="BQ60" s="207">
        <v>54</v>
      </c>
      <c r="BR60" s="208"/>
      <c r="BS60" s="745"/>
      <c r="BT60" s="746"/>
      <c r="BU60" s="746"/>
      <c r="BV60" s="746"/>
      <c r="BW60" s="746"/>
      <c r="BX60" s="746"/>
      <c r="BY60" s="746"/>
      <c r="BZ60" s="746"/>
      <c r="CA60" s="746"/>
      <c r="CB60" s="746"/>
      <c r="CC60" s="746"/>
      <c r="CD60" s="746"/>
      <c r="CE60" s="746"/>
      <c r="CF60" s="746"/>
      <c r="CG60" s="74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1"/>
      <c r="DW60" s="762"/>
      <c r="DX60" s="762"/>
      <c r="DY60" s="762"/>
      <c r="DZ60" s="763"/>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18"/>
      <c r="R61" s="819"/>
      <c r="S61" s="819"/>
      <c r="T61" s="819"/>
      <c r="U61" s="819"/>
      <c r="V61" s="819"/>
      <c r="W61" s="819"/>
      <c r="X61" s="819"/>
      <c r="Y61" s="819"/>
      <c r="Z61" s="819"/>
      <c r="AA61" s="819"/>
      <c r="AB61" s="819"/>
      <c r="AC61" s="819"/>
      <c r="AD61" s="819"/>
      <c r="AE61" s="820"/>
      <c r="AF61" s="811"/>
      <c r="AG61" s="736"/>
      <c r="AH61" s="736"/>
      <c r="AI61" s="736"/>
      <c r="AJ61" s="812"/>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197"/>
      <c r="BK61" s="197"/>
      <c r="BL61" s="197"/>
      <c r="BM61" s="197"/>
      <c r="BN61" s="197"/>
      <c r="BO61" s="210"/>
      <c r="BP61" s="210"/>
      <c r="BQ61" s="207">
        <v>55</v>
      </c>
      <c r="BR61" s="208"/>
      <c r="BS61" s="745"/>
      <c r="BT61" s="746"/>
      <c r="BU61" s="746"/>
      <c r="BV61" s="746"/>
      <c r="BW61" s="746"/>
      <c r="BX61" s="746"/>
      <c r="BY61" s="746"/>
      <c r="BZ61" s="746"/>
      <c r="CA61" s="746"/>
      <c r="CB61" s="746"/>
      <c r="CC61" s="746"/>
      <c r="CD61" s="746"/>
      <c r="CE61" s="746"/>
      <c r="CF61" s="746"/>
      <c r="CG61" s="74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1"/>
      <c r="DW61" s="762"/>
      <c r="DX61" s="762"/>
      <c r="DY61" s="762"/>
      <c r="DZ61" s="763"/>
      <c r="EA61" s="191"/>
    </row>
    <row r="62" spans="1:131" s="192" customFormat="1" ht="26.25" customHeight="1">
      <c r="A62" s="206">
        <v>35</v>
      </c>
      <c r="B62" s="833"/>
      <c r="C62" s="834"/>
      <c r="D62" s="834"/>
      <c r="E62" s="834"/>
      <c r="F62" s="834"/>
      <c r="G62" s="834"/>
      <c r="H62" s="834"/>
      <c r="I62" s="834"/>
      <c r="J62" s="834"/>
      <c r="K62" s="834"/>
      <c r="L62" s="834"/>
      <c r="M62" s="834"/>
      <c r="N62" s="834"/>
      <c r="O62" s="834"/>
      <c r="P62" s="835"/>
      <c r="Q62" s="818"/>
      <c r="R62" s="819"/>
      <c r="S62" s="819"/>
      <c r="T62" s="819"/>
      <c r="U62" s="819"/>
      <c r="V62" s="819"/>
      <c r="W62" s="819"/>
      <c r="X62" s="819"/>
      <c r="Y62" s="819"/>
      <c r="Z62" s="819"/>
      <c r="AA62" s="819"/>
      <c r="AB62" s="819"/>
      <c r="AC62" s="819"/>
      <c r="AD62" s="819"/>
      <c r="AE62" s="820"/>
      <c r="AF62" s="836"/>
      <c r="AG62" s="819"/>
      <c r="AH62" s="819"/>
      <c r="AI62" s="819"/>
      <c r="AJ62" s="837"/>
      <c r="AK62" s="821"/>
      <c r="AL62" s="819"/>
      <c r="AM62" s="819"/>
      <c r="AN62" s="819"/>
      <c r="AO62" s="819"/>
      <c r="AP62" s="819"/>
      <c r="AQ62" s="819"/>
      <c r="AR62" s="819"/>
      <c r="AS62" s="819"/>
      <c r="AT62" s="819"/>
      <c r="AU62" s="819"/>
      <c r="AV62" s="819"/>
      <c r="AW62" s="819"/>
      <c r="AX62" s="819"/>
      <c r="AY62" s="819"/>
      <c r="AZ62" s="822"/>
      <c r="BA62" s="822"/>
      <c r="BB62" s="822"/>
      <c r="BC62" s="822"/>
      <c r="BD62" s="822"/>
      <c r="BE62" s="830"/>
      <c r="BF62" s="830"/>
      <c r="BG62" s="830"/>
      <c r="BH62" s="830"/>
      <c r="BI62" s="831"/>
      <c r="BJ62" s="832" t="s">
        <v>365</v>
      </c>
      <c r="BK62" s="789"/>
      <c r="BL62" s="789"/>
      <c r="BM62" s="789"/>
      <c r="BN62" s="790"/>
      <c r="BO62" s="210"/>
      <c r="BP62" s="210"/>
      <c r="BQ62" s="207">
        <v>56</v>
      </c>
      <c r="BR62" s="208"/>
      <c r="BS62" s="745"/>
      <c r="BT62" s="746"/>
      <c r="BU62" s="746"/>
      <c r="BV62" s="746"/>
      <c r="BW62" s="746"/>
      <c r="BX62" s="746"/>
      <c r="BY62" s="746"/>
      <c r="BZ62" s="746"/>
      <c r="CA62" s="746"/>
      <c r="CB62" s="746"/>
      <c r="CC62" s="746"/>
      <c r="CD62" s="746"/>
      <c r="CE62" s="746"/>
      <c r="CF62" s="746"/>
      <c r="CG62" s="74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1"/>
      <c r="DW62" s="762"/>
      <c r="DX62" s="762"/>
      <c r="DY62" s="762"/>
      <c r="DZ62" s="763"/>
      <c r="EA62" s="191"/>
    </row>
    <row r="63" spans="1:131" s="192" customFormat="1" ht="26.25" customHeight="1" thickBot="1">
      <c r="A63" s="209" t="s">
        <v>343</v>
      </c>
      <c r="B63" s="773" t="s">
        <v>366</v>
      </c>
      <c r="C63" s="774"/>
      <c r="D63" s="774"/>
      <c r="E63" s="774"/>
      <c r="F63" s="774"/>
      <c r="G63" s="774"/>
      <c r="H63" s="774"/>
      <c r="I63" s="774"/>
      <c r="J63" s="774"/>
      <c r="K63" s="774"/>
      <c r="L63" s="774"/>
      <c r="M63" s="774"/>
      <c r="N63" s="774"/>
      <c r="O63" s="774"/>
      <c r="P63" s="775"/>
      <c r="Q63" s="823"/>
      <c r="R63" s="824"/>
      <c r="S63" s="824"/>
      <c r="T63" s="824"/>
      <c r="U63" s="824"/>
      <c r="V63" s="824"/>
      <c r="W63" s="824"/>
      <c r="X63" s="824"/>
      <c r="Y63" s="824"/>
      <c r="Z63" s="824"/>
      <c r="AA63" s="824"/>
      <c r="AB63" s="824"/>
      <c r="AC63" s="824"/>
      <c r="AD63" s="824"/>
      <c r="AE63" s="825"/>
      <c r="AF63" s="826">
        <v>14131</v>
      </c>
      <c r="AG63" s="827"/>
      <c r="AH63" s="827"/>
      <c r="AI63" s="827"/>
      <c r="AJ63" s="828"/>
      <c r="AK63" s="829"/>
      <c r="AL63" s="824"/>
      <c r="AM63" s="824"/>
      <c r="AN63" s="824"/>
      <c r="AO63" s="824"/>
      <c r="AP63" s="827">
        <v>52046</v>
      </c>
      <c r="AQ63" s="827"/>
      <c r="AR63" s="827"/>
      <c r="AS63" s="827"/>
      <c r="AT63" s="827"/>
      <c r="AU63" s="827">
        <v>21982</v>
      </c>
      <c r="AV63" s="827"/>
      <c r="AW63" s="827"/>
      <c r="AX63" s="827"/>
      <c r="AY63" s="827"/>
      <c r="AZ63" s="838"/>
      <c r="BA63" s="838"/>
      <c r="BB63" s="838"/>
      <c r="BC63" s="838"/>
      <c r="BD63" s="838"/>
      <c r="BE63" s="839"/>
      <c r="BF63" s="839"/>
      <c r="BG63" s="839"/>
      <c r="BH63" s="839"/>
      <c r="BI63" s="840"/>
      <c r="BJ63" s="841" t="s">
        <v>103</v>
      </c>
      <c r="BK63" s="842"/>
      <c r="BL63" s="842"/>
      <c r="BM63" s="842"/>
      <c r="BN63" s="843"/>
      <c r="BO63" s="210"/>
      <c r="BP63" s="210"/>
      <c r="BQ63" s="207">
        <v>57</v>
      </c>
      <c r="BR63" s="208"/>
      <c r="BS63" s="745"/>
      <c r="BT63" s="746"/>
      <c r="BU63" s="746"/>
      <c r="BV63" s="746"/>
      <c r="BW63" s="746"/>
      <c r="BX63" s="746"/>
      <c r="BY63" s="746"/>
      <c r="BZ63" s="746"/>
      <c r="CA63" s="746"/>
      <c r="CB63" s="746"/>
      <c r="CC63" s="746"/>
      <c r="CD63" s="746"/>
      <c r="CE63" s="746"/>
      <c r="CF63" s="746"/>
      <c r="CG63" s="74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1"/>
      <c r="DW63" s="762"/>
      <c r="DX63" s="762"/>
      <c r="DY63" s="762"/>
      <c r="DZ63" s="763"/>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45"/>
      <c r="BT64" s="746"/>
      <c r="BU64" s="746"/>
      <c r="BV64" s="746"/>
      <c r="BW64" s="746"/>
      <c r="BX64" s="746"/>
      <c r="BY64" s="746"/>
      <c r="BZ64" s="746"/>
      <c r="CA64" s="746"/>
      <c r="CB64" s="746"/>
      <c r="CC64" s="746"/>
      <c r="CD64" s="746"/>
      <c r="CE64" s="746"/>
      <c r="CF64" s="746"/>
      <c r="CG64" s="74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1"/>
      <c r="DW64" s="762"/>
      <c r="DX64" s="762"/>
      <c r="DY64" s="762"/>
      <c r="DZ64" s="763"/>
      <c r="EA64" s="191"/>
    </row>
    <row r="65" spans="1:131" s="192" customFormat="1" ht="26.25" customHeight="1" thickBot="1">
      <c r="A65" s="197" t="s">
        <v>367</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45"/>
      <c r="BT65" s="746"/>
      <c r="BU65" s="746"/>
      <c r="BV65" s="746"/>
      <c r="BW65" s="746"/>
      <c r="BX65" s="746"/>
      <c r="BY65" s="746"/>
      <c r="BZ65" s="746"/>
      <c r="CA65" s="746"/>
      <c r="CB65" s="746"/>
      <c r="CC65" s="746"/>
      <c r="CD65" s="746"/>
      <c r="CE65" s="746"/>
      <c r="CF65" s="746"/>
      <c r="CG65" s="74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1"/>
      <c r="DW65" s="762"/>
      <c r="DX65" s="762"/>
      <c r="DY65" s="762"/>
      <c r="DZ65" s="763"/>
      <c r="EA65" s="191"/>
    </row>
    <row r="66" spans="1:131" s="192" customFormat="1" ht="26.25" customHeight="1">
      <c r="A66" s="717" t="s">
        <v>368</v>
      </c>
      <c r="B66" s="718"/>
      <c r="C66" s="718"/>
      <c r="D66" s="718"/>
      <c r="E66" s="718"/>
      <c r="F66" s="718"/>
      <c r="G66" s="718"/>
      <c r="H66" s="718"/>
      <c r="I66" s="718"/>
      <c r="J66" s="718"/>
      <c r="K66" s="718"/>
      <c r="L66" s="718"/>
      <c r="M66" s="718"/>
      <c r="N66" s="718"/>
      <c r="O66" s="718"/>
      <c r="P66" s="719"/>
      <c r="Q66" s="694" t="s">
        <v>347</v>
      </c>
      <c r="R66" s="695"/>
      <c r="S66" s="695"/>
      <c r="T66" s="695"/>
      <c r="U66" s="696"/>
      <c r="V66" s="694" t="s">
        <v>348</v>
      </c>
      <c r="W66" s="695"/>
      <c r="X66" s="695"/>
      <c r="Y66" s="695"/>
      <c r="Z66" s="696"/>
      <c r="AA66" s="694" t="s">
        <v>349</v>
      </c>
      <c r="AB66" s="695"/>
      <c r="AC66" s="695"/>
      <c r="AD66" s="695"/>
      <c r="AE66" s="696"/>
      <c r="AF66" s="844" t="s">
        <v>350</v>
      </c>
      <c r="AG66" s="796"/>
      <c r="AH66" s="796"/>
      <c r="AI66" s="796"/>
      <c r="AJ66" s="845"/>
      <c r="AK66" s="694" t="s">
        <v>351</v>
      </c>
      <c r="AL66" s="718"/>
      <c r="AM66" s="718"/>
      <c r="AN66" s="718"/>
      <c r="AO66" s="719"/>
      <c r="AP66" s="694" t="s">
        <v>352</v>
      </c>
      <c r="AQ66" s="695"/>
      <c r="AR66" s="695"/>
      <c r="AS66" s="695"/>
      <c r="AT66" s="696"/>
      <c r="AU66" s="694" t="s">
        <v>369</v>
      </c>
      <c r="AV66" s="695"/>
      <c r="AW66" s="695"/>
      <c r="AX66" s="695"/>
      <c r="AY66" s="696"/>
      <c r="AZ66" s="694" t="s">
        <v>322</v>
      </c>
      <c r="BA66" s="695"/>
      <c r="BB66" s="695"/>
      <c r="BC66" s="695"/>
      <c r="BD66" s="706"/>
      <c r="BE66" s="210"/>
      <c r="BF66" s="210"/>
      <c r="BG66" s="210"/>
      <c r="BH66" s="210"/>
      <c r="BI66" s="210"/>
      <c r="BJ66" s="210"/>
      <c r="BK66" s="210"/>
      <c r="BL66" s="210"/>
      <c r="BM66" s="210"/>
      <c r="BN66" s="210"/>
      <c r="BO66" s="210"/>
      <c r="BP66" s="210"/>
      <c r="BQ66" s="207">
        <v>60</v>
      </c>
      <c r="BR66" s="212"/>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6"/>
      <c r="AG67" s="799"/>
      <c r="AH67" s="799"/>
      <c r="AI67" s="799"/>
      <c r="AJ67" s="847"/>
      <c r="AK67" s="848"/>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1"/>
    </row>
    <row r="68" spans="1:131" s="192" customFormat="1" ht="26.25" customHeight="1" thickTop="1">
      <c r="A68" s="203">
        <v>1</v>
      </c>
      <c r="B68" s="861" t="s">
        <v>510</v>
      </c>
      <c r="C68" s="862"/>
      <c r="D68" s="862"/>
      <c r="E68" s="862"/>
      <c r="F68" s="862"/>
      <c r="G68" s="862"/>
      <c r="H68" s="862"/>
      <c r="I68" s="862"/>
      <c r="J68" s="862"/>
      <c r="K68" s="862"/>
      <c r="L68" s="862"/>
      <c r="M68" s="862"/>
      <c r="N68" s="862"/>
      <c r="O68" s="862"/>
      <c r="P68" s="863"/>
      <c r="Q68" s="864">
        <v>4433</v>
      </c>
      <c r="R68" s="858"/>
      <c r="S68" s="858"/>
      <c r="T68" s="858"/>
      <c r="U68" s="858"/>
      <c r="V68" s="858">
        <v>4294</v>
      </c>
      <c r="W68" s="858"/>
      <c r="X68" s="858"/>
      <c r="Y68" s="858"/>
      <c r="Z68" s="858"/>
      <c r="AA68" s="858">
        <v>139</v>
      </c>
      <c r="AB68" s="858"/>
      <c r="AC68" s="858"/>
      <c r="AD68" s="858"/>
      <c r="AE68" s="858"/>
      <c r="AF68" s="858">
        <v>139</v>
      </c>
      <c r="AG68" s="858"/>
      <c r="AH68" s="858"/>
      <c r="AI68" s="858"/>
      <c r="AJ68" s="858"/>
      <c r="AK68" s="858">
        <v>305</v>
      </c>
      <c r="AL68" s="858"/>
      <c r="AM68" s="858"/>
      <c r="AN68" s="858"/>
      <c r="AO68" s="858"/>
      <c r="AP68" s="858">
        <v>15024</v>
      </c>
      <c r="AQ68" s="858"/>
      <c r="AR68" s="858"/>
      <c r="AS68" s="858"/>
      <c r="AT68" s="858"/>
      <c r="AU68" s="858">
        <v>2251</v>
      </c>
      <c r="AV68" s="858"/>
      <c r="AW68" s="858"/>
      <c r="AX68" s="858"/>
      <c r="AY68" s="858"/>
      <c r="AZ68" s="859"/>
      <c r="BA68" s="859"/>
      <c r="BB68" s="859"/>
      <c r="BC68" s="859"/>
      <c r="BD68" s="860"/>
      <c r="BE68" s="210"/>
      <c r="BF68" s="210"/>
      <c r="BG68" s="210"/>
      <c r="BH68" s="210"/>
      <c r="BI68" s="210"/>
      <c r="BJ68" s="210"/>
      <c r="BK68" s="210"/>
      <c r="BL68" s="210"/>
      <c r="BM68" s="210"/>
      <c r="BN68" s="210"/>
      <c r="BO68" s="210"/>
      <c r="BP68" s="210"/>
      <c r="BQ68" s="207">
        <v>62</v>
      </c>
      <c r="BR68" s="212"/>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1"/>
    </row>
    <row r="69" spans="1:131" s="192" customFormat="1" ht="26.25" customHeight="1">
      <c r="A69" s="206">
        <v>2</v>
      </c>
      <c r="B69" s="865" t="s">
        <v>511</v>
      </c>
      <c r="C69" s="866"/>
      <c r="D69" s="866"/>
      <c r="E69" s="866"/>
      <c r="F69" s="866"/>
      <c r="G69" s="866"/>
      <c r="H69" s="866"/>
      <c r="I69" s="866"/>
      <c r="J69" s="866"/>
      <c r="K69" s="866"/>
      <c r="L69" s="866"/>
      <c r="M69" s="866"/>
      <c r="N69" s="866"/>
      <c r="O69" s="866"/>
      <c r="P69" s="867"/>
      <c r="Q69" s="868">
        <v>3415</v>
      </c>
      <c r="R69" s="816"/>
      <c r="S69" s="816"/>
      <c r="T69" s="816"/>
      <c r="U69" s="816"/>
      <c r="V69" s="816">
        <v>3293</v>
      </c>
      <c r="W69" s="816"/>
      <c r="X69" s="816"/>
      <c r="Y69" s="816"/>
      <c r="Z69" s="816"/>
      <c r="AA69" s="816">
        <v>122</v>
      </c>
      <c r="AB69" s="816"/>
      <c r="AC69" s="816"/>
      <c r="AD69" s="816"/>
      <c r="AE69" s="816"/>
      <c r="AF69" s="816">
        <v>122</v>
      </c>
      <c r="AG69" s="816"/>
      <c r="AH69" s="816"/>
      <c r="AI69" s="816"/>
      <c r="AJ69" s="816"/>
      <c r="AK69" s="816" t="s">
        <v>457</v>
      </c>
      <c r="AL69" s="816"/>
      <c r="AM69" s="816"/>
      <c r="AN69" s="816"/>
      <c r="AO69" s="816"/>
      <c r="AP69" s="816">
        <v>9439</v>
      </c>
      <c r="AQ69" s="816"/>
      <c r="AR69" s="816"/>
      <c r="AS69" s="816"/>
      <c r="AT69" s="816"/>
      <c r="AU69" s="816">
        <v>2251</v>
      </c>
      <c r="AV69" s="816"/>
      <c r="AW69" s="816"/>
      <c r="AX69" s="816"/>
      <c r="AY69" s="816"/>
      <c r="AZ69" s="869"/>
      <c r="BA69" s="869"/>
      <c r="BB69" s="869"/>
      <c r="BC69" s="869"/>
      <c r="BD69" s="870"/>
      <c r="BE69" s="210"/>
      <c r="BF69" s="210"/>
      <c r="BG69" s="210"/>
      <c r="BH69" s="210"/>
      <c r="BI69" s="210"/>
      <c r="BJ69" s="210"/>
      <c r="BK69" s="210"/>
      <c r="BL69" s="210"/>
      <c r="BM69" s="210"/>
      <c r="BN69" s="210"/>
      <c r="BO69" s="210"/>
      <c r="BP69" s="210"/>
      <c r="BQ69" s="207">
        <v>63</v>
      </c>
      <c r="BR69" s="212"/>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1"/>
    </row>
    <row r="70" spans="1:131" s="192" customFormat="1" ht="26.25" customHeight="1">
      <c r="A70" s="206">
        <v>3</v>
      </c>
      <c r="B70" s="865" t="s">
        <v>512</v>
      </c>
      <c r="C70" s="866"/>
      <c r="D70" s="866"/>
      <c r="E70" s="866"/>
      <c r="F70" s="866"/>
      <c r="G70" s="866"/>
      <c r="H70" s="866"/>
      <c r="I70" s="866"/>
      <c r="J70" s="866"/>
      <c r="K70" s="866"/>
      <c r="L70" s="866"/>
      <c r="M70" s="866"/>
      <c r="N70" s="866"/>
      <c r="O70" s="866"/>
      <c r="P70" s="867"/>
      <c r="Q70" s="868">
        <v>1018</v>
      </c>
      <c r="R70" s="816"/>
      <c r="S70" s="816"/>
      <c r="T70" s="816"/>
      <c r="U70" s="816"/>
      <c r="V70" s="816">
        <v>1001</v>
      </c>
      <c r="W70" s="816"/>
      <c r="X70" s="816"/>
      <c r="Y70" s="816"/>
      <c r="Z70" s="816"/>
      <c r="AA70" s="816">
        <v>17</v>
      </c>
      <c r="AB70" s="816"/>
      <c r="AC70" s="816"/>
      <c r="AD70" s="816"/>
      <c r="AE70" s="816"/>
      <c r="AF70" s="816">
        <v>17</v>
      </c>
      <c r="AG70" s="816"/>
      <c r="AH70" s="816"/>
      <c r="AI70" s="816"/>
      <c r="AJ70" s="816"/>
      <c r="AK70" s="816">
        <v>305</v>
      </c>
      <c r="AL70" s="816"/>
      <c r="AM70" s="816"/>
      <c r="AN70" s="816"/>
      <c r="AO70" s="816"/>
      <c r="AP70" s="816">
        <v>5585</v>
      </c>
      <c r="AQ70" s="816"/>
      <c r="AR70" s="816"/>
      <c r="AS70" s="816"/>
      <c r="AT70" s="816"/>
      <c r="AU70" s="816" t="s">
        <v>457</v>
      </c>
      <c r="AV70" s="816"/>
      <c r="AW70" s="816"/>
      <c r="AX70" s="816"/>
      <c r="AY70" s="816"/>
      <c r="AZ70" s="869"/>
      <c r="BA70" s="869"/>
      <c r="BB70" s="869"/>
      <c r="BC70" s="869"/>
      <c r="BD70" s="870"/>
      <c r="BE70" s="210"/>
      <c r="BF70" s="210"/>
      <c r="BG70" s="210"/>
      <c r="BH70" s="210"/>
      <c r="BI70" s="210"/>
      <c r="BJ70" s="210"/>
      <c r="BK70" s="210"/>
      <c r="BL70" s="210"/>
      <c r="BM70" s="210"/>
      <c r="BN70" s="210"/>
      <c r="BO70" s="210"/>
      <c r="BP70" s="210"/>
      <c r="BQ70" s="207">
        <v>64</v>
      </c>
      <c r="BR70" s="212"/>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1"/>
    </row>
    <row r="71" spans="1:131" s="192" customFormat="1" ht="26.25" customHeight="1">
      <c r="A71" s="206">
        <v>4</v>
      </c>
      <c r="B71" s="865" t="s">
        <v>513</v>
      </c>
      <c r="C71" s="866"/>
      <c r="D71" s="866"/>
      <c r="E71" s="866"/>
      <c r="F71" s="866"/>
      <c r="G71" s="866"/>
      <c r="H71" s="866"/>
      <c r="I71" s="866"/>
      <c r="J71" s="866"/>
      <c r="K71" s="866"/>
      <c r="L71" s="866"/>
      <c r="M71" s="866"/>
      <c r="N71" s="866"/>
      <c r="O71" s="866"/>
      <c r="P71" s="867"/>
      <c r="Q71" s="868">
        <v>8439</v>
      </c>
      <c r="R71" s="816"/>
      <c r="S71" s="816"/>
      <c r="T71" s="816"/>
      <c r="U71" s="816"/>
      <c r="V71" s="816">
        <v>8646</v>
      </c>
      <c r="W71" s="816"/>
      <c r="X71" s="816"/>
      <c r="Y71" s="816"/>
      <c r="Z71" s="816"/>
      <c r="AA71" s="816">
        <v>-207</v>
      </c>
      <c r="AB71" s="816"/>
      <c r="AC71" s="816"/>
      <c r="AD71" s="816"/>
      <c r="AE71" s="816"/>
      <c r="AF71" s="816">
        <v>939</v>
      </c>
      <c r="AG71" s="816"/>
      <c r="AH71" s="816"/>
      <c r="AI71" s="816"/>
      <c r="AJ71" s="816"/>
      <c r="AK71" s="816">
        <v>13</v>
      </c>
      <c r="AL71" s="816"/>
      <c r="AM71" s="816"/>
      <c r="AN71" s="816"/>
      <c r="AO71" s="816"/>
      <c r="AP71" s="816">
        <v>2050</v>
      </c>
      <c r="AQ71" s="816"/>
      <c r="AR71" s="816"/>
      <c r="AS71" s="816"/>
      <c r="AT71" s="816"/>
      <c r="AU71" s="816">
        <v>215</v>
      </c>
      <c r="AV71" s="816"/>
      <c r="AW71" s="816"/>
      <c r="AX71" s="816"/>
      <c r="AY71" s="816"/>
      <c r="AZ71" s="869"/>
      <c r="BA71" s="869"/>
      <c r="BB71" s="869"/>
      <c r="BC71" s="869"/>
      <c r="BD71" s="870"/>
      <c r="BE71" s="210"/>
      <c r="BF71" s="210"/>
      <c r="BG71" s="210"/>
      <c r="BH71" s="210"/>
      <c r="BI71" s="210"/>
      <c r="BJ71" s="210"/>
      <c r="BK71" s="210"/>
      <c r="BL71" s="210"/>
      <c r="BM71" s="210"/>
      <c r="BN71" s="210"/>
      <c r="BO71" s="210"/>
      <c r="BP71" s="210"/>
      <c r="BQ71" s="207">
        <v>65</v>
      </c>
      <c r="BR71" s="212"/>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1"/>
    </row>
    <row r="72" spans="1:131" s="192" customFormat="1" ht="26.25" customHeight="1">
      <c r="A72" s="206">
        <v>5</v>
      </c>
      <c r="B72" s="865" t="s">
        <v>511</v>
      </c>
      <c r="C72" s="866"/>
      <c r="D72" s="866"/>
      <c r="E72" s="866"/>
      <c r="F72" s="866"/>
      <c r="G72" s="866"/>
      <c r="H72" s="866"/>
      <c r="I72" s="866"/>
      <c r="J72" s="866"/>
      <c r="K72" s="866"/>
      <c r="L72" s="866"/>
      <c r="M72" s="866"/>
      <c r="N72" s="866"/>
      <c r="O72" s="866"/>
      <c r="P72" s="867"/>
      <c r="Q72" s="868">
        <v>631</v>
      </c>
      <c r="R72" s="816"/>
      <c r="S72" s="816"/>
      <c r="T72" s="816"/>
      <c r="U72" s="816"/>
      <c r="V72" s="816">
        <v>625</v>
      </c>
      <c r="W72" s="816"/>
      <c r="X72" s="816"/>
      <c r="Y72" s="816"/>
      <c r="Z72" s="816"/>
      <c r="AA72" s="816">
        <v>6</v>
      </c>
      <c r="AB72" s="816"/>
      <c r="AC72" s="816"/>
      <c r="AD72" s="816"/>
      <c r="AE72" s="816"/>
      <c r="AF72" s="816">
        <v>6</v>
      </c>
      <c r="AG72" s="816"/>
      <c r="AH72" s="816"/>
      <c r="AI72" s="816"/>
      <c r="AJ72" s="816"/>
      <c r="AK72" s="816">
        <v>6</v>
      </c>
      <c r="AL72" s="816"/>
      <c r="AM72" s="816"/>
      <c r="AN72" s="816"/>
      <c r="AO72" s="816"/>
      <c r="AP72" s="816">
        <v>428</v>
      </c>
      <c r="AQ72" s="816"/>
      <c r="AR72" s="816"/>
      <c r="AS72" s="816"/>
      <c r="AT72" s="816"/>
      <c r="AU72" s="816" t="s">
        <v>457</v>
      </c>
      <c r="AV72" s="816"/>
      <c r="AW72" s="816"/>
      <c r="AX72" s="816"/>
      <c r="AY72" s="816"/>
      <c r="AZ72" s="869"/>
      <c r="BA72" s="869"/>
      <c r="BB72" s="869"/>
      <c r="BC72" s="869"/>
      <c r="BD72" s="870"/>
      <c r="BE72" s="210"/>
      <c r="BF72" s="210"/>
      <c r="BG72" s="210"/>
      <c r="BH72" s="210"/>
      <c r="BI72" s="210"/>
      <c r="BJ72" s="210"/>
      <c r="BK72" s="210"/>
      <c r="BL72" s="210"/>
      <c r="BM72" s="210"/>
      <c r="BN72" s="210"/>
      <c r="BO72" s="210"/>
      <c r="BP72" s="210"/>
      <c r="BQ72" s="207">
        <v>66</v>
      </c>
      <c r="BR72" s="212"/>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1"/>
    </row>
    <row r="73" spans="1:131" s="192" customFormat="1" ht="26.25" customHeight="1">
      <c r="A73" s="206">
        <v>6</v>
      </c>
      <c r="B73" s="865" t="s">
        <v>514</v>
      </c>
      <c r="C73" s="866"/>
      <c r="D73" s="866"/>
      <c r="E73" s="866"/>
      <c r="F73" s="866"/>
      <c r="G73" s="866"/>
      <c r="H73" s="866"/>
      <c r="I73" s="866"/>
      <c r="J73" s="866"/>
      <c r="K73" s="866"/>
      <c r="L73" s="866"/>
      <c r="M73" s="866"/>
      <c r="N73" s="866"/>
      <c r="O73" s="866"/>
      <c r="P73" s="867"/>
      <c r="Q73" s="868">
        <v>619</v>
      </c>
      <c r="R73" s="816"/>
      <c r="S73" s="816"/>
      <c r="T73" s="816"/>
      <c r="U73" s="816"/>
      <c r="V73" s="816">
        <v>619</v>
      </c>
      <c r="W73" s="816"/>
      <c r="X73" s="816"/>
      <c r="Y73" s="816"/>
      <c r="Z73" s="816"/>
      <c r="AA73" s="816">
        <v>0</v>
      </c>
      <c r="AB73" s="816"/>
      <c r="AC73" s="816"/>
      <c r="AD73" s="816"/>
      <c r="AE73" s="816"/>
      <c r="AF73" s="816">
        <v>0</v>
      </c>
      <c r="AG73" s="816"/>
      <c r="AH73" s="816"/>
      <c r="AI73" s="816"/>
      <c r="AJ73" s="816"/>
      <c r="AK73" s="816" t="s">
        <v>457</v>
      </c>
      <c r="AL73" s="816"/>
      <c r="AM73" s="816"/>
      <c r="AN73" s="816"/>
      <c r="AO73" s="816"/>
      <c r="AP73" s="816" t="s">
        <v>457</v>
      </c>
      <c r="AQ73" s="816"/>
      <c r="AR73" s="816"/>
      <c r="AS73" s="816"/>
      <c r="AT73" s="816"/>
      <c r="AU73" s="816" t="s">
        <v>457</v>
      </c>
      <c r="AV73" s="816"/>
      <c r="AW73" s="816"/>
      <c r="AX73" s="816"/>
      <c r="AY73" s="816"/>
      <c r="AZ73" s="869"/>
      <c r="BA73" s="869"/>
      <c r="BB73" s="869"/>
      <c r="BC73" s="869"/>
      <c r="BD73" s="870"/>
      <c r="BE73" s="210"/>
      <c r="BF73" s="210"/>
      <c r="BG73" s="210"/>
      <c r="BH73" s="210"/>
      <c r="BI73" s="210"/>
      <c r="BJ73" s="210"/>
      <c r="BK73" s="210"/>
      <c r="BL73" s="210"/>
      <c r="BM73" s="210"/>
      <c r="BN73" s="210"/>
      <c r="BO73" s="210"/>
      <c r="BP73" s="210"/>
      <c r="BQ73" s="207">
        <v>67</v>
      </c>
      <c r="BR73" s="212"/>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1"/>
    </row>
    <row r="74" spans="1:131" s="192" customFormat="1" ht="26.25" customHeight="1">
      <c r="A74" s="206">
        <v>7</v>
      </c>
      <c r="B74" s="865" t="s">
        <v>515</v>
      </c>
      <c r="C74" s="866"/>
      <c r="D74" s="866"/>
      <c r="E74" s="866"/>
      <c r="F74" s="866"/>
      <c r="G74" s="866"/>
      <c r="H74" s="866"/>
      <c r="I74" s="866"/>
      <c r="J74" s="866"/>
      <c r="K74" s="866"/>
      <c r="L74" s="866"/>
      <c r="M74" s="866"/>
      <c r="N74" s="866"/>
      <c r="O74" s="866"/>
      <c r="P74" s="867"/>
      <c r="Q74" s="868">
        <v>3354</v>
      </c>
      <c r="R74" s="816"/>
      <c r="S74" s="816"/>
      <c r="T74" s="816"/>
      <c r="U74" s="816"/>
      <c r="V74" s="816">
        <v>3268</v>
      </c>
      <c r="W74" s="816"/>
      <c r="X74" s="816"/>
      <c r="Y74" s="816"/>
      <c r="Z74" s="816"/>
      <c r="AA74" s="816">
        <v>86</v>
      </c>
      <c r="AB74" s="816"/>
      <c r="AC74" s="816"/>
      <c r="AD74" s="816"/>
      <c r="AE74" s="816"/>
      <c r="AF74" s="816">
        <v>86</v>
      </c>
      <c r="AG74" s="816"/>
      <c r="AH74" s="816"/>
      <c r="AI74" s="816"/>
      <c r="AJ74" s="816"/>
      <c r="AK74" s="816">
        <v>7</v>
      </c>
      <c r="AL74" s="816"/>
      <c r="AM74" s="816"/>
      <c r="AN74" s="816"/>
      <c r="AO74" s="816"/>
      <c r="AP74" s="816" t="s">
        <v>457</v>
      </c>
      <c r="AQ74" s="816"/>
      <c r="AR74" s="816"/>
      <c r="AS74" s="816"/>
      <c r="AT74" s="816"/>
      <c r="AU74" s="816" t="s">
        <v>457</v>
      </c>
      <c r="AV74" s="816"/>
      <c r="AW74" s="816"/>
      <c r="AX74" s="816"/>
      <c r="AY74" s="816"/>
      <c r="AZ74" s="869"/>
      <c r="BA74" s="869"/>
      <c r="BB74" s="869"/>
      <c r="BC74" s="869"/>
      <c r="BD74" s="870"/>
      <c r="BE74" s="210"/>
      <c r="BF74" s="210"/>
      <c r="BG74" s="210"/>
      <c r="BH74" s="210"/>
      <c r="BI74" s="210"/>
      <c r="BJ74" s="210"/>
      <c r="BK74" s="210"/>
      <c r="BL74" s="210"/>
      <c r="BM74" s="210"/>
      <c r="BN74" s="210"/>
      <c r="BO74" s="210"/>
      <c r="BP74" s="210"/>
      <c r="BQ74" s="207">
        <v>68</v>
      </c>
      <c r="BR74" s="212"/>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1"/>
    </row>
    <row r="75" spans="1:131" s="192" customFormat="1" ht="26.25" customHeight="1">
      <c r="A75" s="206">
        <v>8</v>
      </c>
      <c r="B75" s="865" t="s">
        <v>516</v>
      </c>
      <c r="C75" s="866"/>
      <c r="D75" s="866"/>
      <c r="E75" s="866"/>
      <c r="F75" s="866"/>
      <c r="G75" s="866"/>
      <c r="H75" s="866"/>
      <c r="I75" s="866"/>
      <c r="J75" s="866"/>
      <c r="K75" s="866"/>
      <c r="L75" s="866"/>
      <c r="M75" s="866"/>
      <c r="N75" s="866"/>
      <c r="O75" s="866"/>
      <c r="P75" s="867"/>
      <c r="Q75" s="871">
        <v>3022</v>
      </c>
      <c r="R75" s="872"/>
      <c r="S75" s="872"/>
      <c r="T75" s="872"/>
      <c r="U75" s="815"/>
      <c r="V75" s="873">
        <v>3285</v>
      </c>
      <c r="W75" s="872"/>
      <c r="X75" s="872"/>
      <c r="Y75" s="872"/>
      <c r="Z75" s="815"/>
      <c r="AA75" s="873">
        <v>-263</v>
      </c>
      <c r="AB75" s="872"/>
      <c r="AC75" s="872"/>
      <c r="AD75" s="872"/>
      <c r="AE75" s="815"/>
      <c r="AF75" s="873">
        <v>743</v>
      </c>
      <c r="AG75" s="872"/>
      <c r="AH75" s="872"/>
      <c r="AI75" s="872"/>
      <c r="AJ75" s="815"/>
      <c r="AK75" s="873" t="s">
        <v>457</v>
      </c>
      <c r="AL75" s="872"/>
      <c r="AM75" s="872"/>
      <c r="AN75" s="872"/>
      <c r="AO75" s="815"/>
      <c r="AP75" s="873">
        <v>1120</v>
      </c>
      <c r="AQ75" s="872"/>
      <c r="AR75" s="872"/>
      <c r="AS75" s="872"/>
      <c r="AT75" s="815"/>
      <c r="AU75" s="873">
        <v>147</v>
      </c>
      <c r="AV75" s="872"/>
      <c r="AW75" s="872"/>
      <c r="AX75" s="872"/>
      <c r="AY75" s="815"/>
      <c r="AZ75" s="869" t="s">
        <v>518</v>
      </c>
      <c r="BA75" s="869"/>
      <c r="BB75" s="869"/>
      <c r="BC75" s="869"/>
      <c r="BD75" s="870"/>
      <c r="BE75" s="210"/>
      <c r="BF75" s="210"/>
      <c r="BG75" s="210"/>
      <c r="BH75" s="210"/>
      <c r="BI75" s="210"/>
      <c r="BJ75" s="210"/>
      <c r="BK75" s="210"/>
      <c r="BL75" s="210"/>
      <c r="BM75" s="210"/>
      <c r="BN75" s="210"/>
      <c r="BO75" s="210"/>
      <c r="BP75" s="210"/>
      <c r="BQ75" s="207">
        <v>69</v>
      </c>
      <c r="BR75" s="212"/>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1"/>
    </row>
    <row r="76" spans="1:131" s="192" customFormat="1" ht="26.25" customHeight="1">
      <c r="A76" s="206">
        <v>9</v>
      </c>
      <c r="B76" s="865" t="s">
        <v>517</v>
      </c>
      <c r="C76" s="866"/>
      <c r="D76" s="866"/>
      <c r="E76" s="866"/>
      <c r="F76" s="866"/>
      <c r="G76" s="866"/>
      <c r="H76" s="866"/>
      <c r="I76" s="866"/>
      <c r="J76" s="866"/>
      <c r="K76" s="866"/>
      <c r="L76" s="866"/>
      <c r="M76" s="866"/>
      <c r="N76" s="866"/>
      <c r="O76" s="866"/>
      <c r="P76" s="867"/>
      <c r="Q76" s="871">
        <v>813</v>
      </c>
      <c r="R76" s="872"/>
      <c r="S76" s="872"/>
      <c r="T76" s="872"/>
      <c r="U76" s="815"/>
      <c r="V76" s="873">
        <v>849</v>
      </c>
      <c r="W76" s="872"/>
      <c r="X76" s="872"/>
      <c r="Y76" s="872"/>
      <c r="Z76" s="815"/>
      <c r="AA76" s="873">
        <v>-36</v>
      </c>
      <c r="AB76" s="872"/>
      <c r="AC76" s="872"/>
      <c r="AD76" s="872"/>
      <c r="AE76" s="815"/>
      <c r="AF76" s="873">
        <v>104</v>
      </c>
      <c r="AG76" s="872"/>
      <c r="AH76" s="872"/>
      <c r="AI76" s="872"/>
      <c r="AJ76" s="815"/>
      <c r="AK76" s="873" t="s">
        <v>457</v>
      </c>
      <c r="AL76" s="872"/>
      <c r="AM76" s="872"/>
      <c r="AN76" s="872"/>
      <c r="AO76" s="815"/>
      <c r="AP76" s="873">
        <v>502</v>
      </c>
      <c r="AQ76" s="872"/>
      <c r="AR76" s="872"/>
      <c r="AS76" s="872"/>
      <c r="AT76" s="815"/>
      <c r="AU76" s="873">
        <v>68</v>
      </c>
      <c r="AV76" s="872"/>
      <c r="AW76" s="872"/>
      <c r="AX76" s="872"/>
      <c r="AY76" s="815"/>
      <c r="AZ76" s="869" t="s">
        <v>518</v>
      </c>
      <c r="BA76" s="869"/>
      <c r="BB76" s="869"/>
      <c r="BC76" s="869"/>
      <c r="BD76" s="870"/>
      <c r="BE76" s="210"/>
      <c r="BF76" s="210"/>
      <c r="BG76" s="210"/>
      <c r="BH76" s="210"/>
      <c r="BI76" s="210"/>
      <c r="BJ76" s="210"/>
      <c r="BK76" s="210"/>
      <c r="BL76" s="210"/>
      <c r="BM76" s="210"/>
      <c r="BN76" s="210"/>
      <c r="BO76" s="210"/>
      <c r="BP76" s="210"/>
      <c r="BQ76" s="207">
        <v>70</v>
      </c>
      <c r="BR76" s="212"/>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1"/>
    </row>
    <row r="77" spans="1:131" s="192" customFormat="1" ht="26.25" customHeight="1">
      <c r="A77" s="206">
        <v>10</v>
      </c>
      <c r="B77" s="865"/>
      <c r="C77" s="866"/>
      <c r="D77" s="866"/>
      <c r="E77" s="866"/>
      <c r="F77" s="866"/>
      <c r="G77" s="866"/>
      <c r="H77" s="866"/>
      <c r="I77" s="866"/>
      <c r="J77" s="866"/>
      <c r="K77" s="866"/>
      <c r="L77" s="866"/>
      <c r="M77" s="866"/>
      <c r="N77" s="866"/>
      <c r="O77" s="866"/>
      <c r="P77" s="867"/>
      <c r="Q77" s="871"/>
      <c r="R77" s="872"/>
      <c r="S77" s="872"/>
      <c r="T77" s="872"/>
      <c r="U77" s="815"/>
      <c r="V77" s="873"/>
      <c r="W77" s="872"/>
      <c r="X77" s="872"/>
      <c r="Y77" s="872"/>
      <c r="Z77" s="815"/>
      <c r="AA77" s="873"/>
      <c r="AB77" s="872"/>
      <c r="AC77" s="872"/>
      <c r="AD77" s="872"/>
      <c r="AE77" s="815"/>
      <c r="AF77" s="873"/>
      <c r="AG77" s="872"/>
      <c r="AH77" s="872"/>
      <c r="AI77" s="872"/>
      <c r="AJ77" s="815"/>
      <c r="AK77" s="873"/>
      <c r="AL77" s="872"/>
      <c r="AM77" s="872"/>
      <c r="AN77" s="872"/>
      <c r="AO77" s="815"/>
      <c r="AP77" s="873"/>
      <c r="AQ77" s="872"/>
      <c r="AR77" s="872"/>
      <c r="AS77" s="872"/>
      <c r="AT77" s="815"/>
      <c r="AU77" s="873"/>
      <c r="AV77" s="872"/>
      <c r="AW77" s="872"/>
      <c r="AX77" s="872"/>
      <c r="AY77" s="815"/>
      <c r="AZ77" s="869"/>
      <c r="BA77" s="869"/>
      <c r="BB77" s="869"/>
      <c r="BC77" s="869"/>
      <c r="BD77" s="870"/>
      <c r="BE77" s="210"/>
      <c r="BF77" s="210"/>
      <c r="BG77" s="210"/>
      <c r="BH77" s="210"/>
      <c r="BI77" s="210"/>
      <c r="BJ77" s="210"/>
      <c r="BK77" s="210"/>
      <c r="BL77" s="210"/>
      <c r="BM77" s="210"/>
      <c r="BN77" s="210"/>
      <c r="BO77" s="210"/>
      <c r="BP77" s="210"/>
      <c r="BQ77" s="207">
        <v>71</v>
      </c>
      <c r="BR77" s="212"/>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1"/>
    </row>
    <row r="78" spans="1:131" s="192" customFormat="1" ht="26.25" customHeight="1">
      <c r="A78" s="206">
        <v>11</v>
      </c>
      <c r="B78" s="865"/>
      <c r="C78" s="866"/>
      <c r="D78" s="866"/>
      <c r="E78" s="866"/>
      <c r="F78" s="866"/>
      <c r="G78" s="866"/>
      <c r="H78" s="866"/>
      <c r="I78" s="866"/>
      <c r="J78" s="866"/>
      <c r="K78" s="866"/>
      <c r="L78" s="866"/>
      <c r="M78" s="866"/>
      <c r="N78" s="866"/>
      <c r="O78" s="866"/>
      <c r="P78" s="867"/>
      <c r="Q78" s="868"/>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9"/>
      <c r="BA78" s="869"/>
      <c r="BB78" s="869"/>
      <c r="BC78" s="869"/>
      <c r="BD78" s="870"/>
      <c r="BE78" s="210"/>
      <c r="BF78" s="210"/>
      <c r="BG78" s="210"/>
      <c r="BH78" s="210"/>
      <c r="BI78" s="210"/>
      <c r="BJ78" s="213"/>
      <c r="BK78" s="213"/>
      <c r="BL78" s="213"/>
      <c r="BM78" s="213"/>
      <c r="BN78" s="213"/>
      <c r="BO78" s="210"/>
      <c r="BP78" s="210"/>
      <c r="BQ78" s="207">
        <v>72</v>
      </c>
      <c r="BR78" s="212"/>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1"/>
    </row>
    <row r="79" spans="1:131" s="192" customFormat="1" ht="26.25" customHeight="1">
      <c r="A79" s="206">
        <v>12</v>
      </c>
      <c r="B79" s="865"/>
      <c r="C79" s="866"/>
      <c r="D79" s="866"/>
      <c r="E79" s="866"/>
      <c r="F79" s="866"/>
      <c r="G79" s="866"/>
      <c r="H79" s="866"/>
      <c r="I79" s="866"/>
      <c r="J79" s="866"/>
      <c r="K79" s="866"/>
      <c r="L79" s="866"/>
      <c r="M79" s="866"/>
      <c r="N79" s="866"/>
      <c r="O79" s="866"/>
      <c r="P79" s="867"/>
      <c r="Q79" s="868"/>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9"/>
      <c r="BA79" s="869"/>
      <c r="BB79" s="869"/>
      <c r="BC79" s="869"/>
      <c r="BD79" s="870"/>
      <c r="BE79" s="210"/>
      <c r="BF79" s="210"/>
      <c r="BG79" s="210"/>
      <c r="BH79" s="210"/>
      <c r="BI79" s="210"/>
      <c r="BJ79" s="213"/>
      <c r="BK79" s="213"/>
      <c r="BL79" s="213"/>
      <c r="BM79" s="213"/>
      <c r="BN79" s="213"/>
      <c r="BO79" s="210"/>
      <c r="BP79" s="210"/>
      <c r="BQ79" s="207">
        <v>73</v>
      </c>
      <c r="BR79" s="212"/>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1"/>
    </row>
    <row r="80" spans="1:131" s="192" customFormat="1" ht="26.25" customHeight="1">
      <c r="A80" s="206">
        <v>13</v>
      </c>
      <c r="B80" s="865"/>
      <c r="C80" s="866"/>
      <c r="D80" s="866"/>
      <c r="E80" s="866"/>
      <c r="F80" s="866"/>
      <c r="G80" s="866"/>
      <c r="H80" s="866"/>
      <c r="I80" s="866"/>
      <c r="J80" s="866"/>
      <c r="K80" s="866"/>
      <c r="L80" s="866"/>
      <c r="M80" s="866"/>
      <c r="N80" s="866"/>
      <c r="O80" s="866"/>
      <c r="P80" s="867"/>
      <c r="Q80" s="868"/>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9"/>
      <c r="BA80" s="869"/>
      <c r="BB80" s="869"/>
      <c r="BC80" s="869"/>
      <c r="BD80" s="870"/>
      <c r="BE80" s="210"/>
      <c r="BF80" s="210"/>
      <c r="BG80" s="210"/>
      <c r="BH80" s="210"/>
      <c r="BI80" s="210"/>
      <c r="BJ80" s="210"/>
      <c r="BK80" s="210"/>
      <c r="BL80" s="210"/>
      <c r="BM80" s="210"/>
      <c r="BN80" s="210"/>
      <c r="BO80" s="210"/>
      <c r="BP80" s="210"/>
      <c r="BQ80" s="207">
        <v>74</v>
      </c>
      <c r="BR80" s="212"/>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1"/>
    </row>
    <row r="81" spans="1:131" s="192" customFormat="1" ht="26.25" customHeight="1">
      <c r="A81" s="206">
        <v>14</v>
      </c>
      <c r="B81" s="865"/>
      <c r="C81" s="866"/>
      <c r="D81" s="866"/>
      <c r="E81" s="866"/>
      <c r="F81" s="866"/>
      <c r="G81" s="866"/>
      <c r="H81" s="866"/>
      <c r="I81" s="866"/>
      <c r="J81" s="866"/>
      <c r="K81" s="866"/>
      <c r="L81" s="866"/>
      <c r="M81" s="866"/>
      <c r="N81" s="866"/>
      <c r="O81" s="866"/>
      <c r="P81" s="867"/>
      <c r="Q81" s="868"/>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9"/>
      <c r="BA81" s="869"/>
      <c r="BB81" s="869"/>
      <c r="BC81" s="869"/>
      <c r="BD81" s="870"/>
      <c r="BE81" s="210"/>
      <c r="BF81" s="210"/>
      <c r="BG81" s="210"/>
      <c r="BH81" s="210"/>
      <c r="BI81" s="210"/>
      <c r="BJ81" s="210"/>
      <c r="BK81" s="210"/>
      <c r="BL81" s="210"/>
      <c r="BM81" s="210"/>
      <c r="BN81" s="210"/>
      <c r="BO81" s="210"/>
      <c r="BP81" s="210"/>
      <c r="BQ81" s="207">
        <v>75</v>
      </c>
      <c r="BR81" s="212"/>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1"/>
    </row>
    <row r="82" spans="1:131" s="192" customFormat="1" ht="26.25" customHeight="1">
      <c r="A82" s="206">
        <v>15</v>
      </c>
      <c r="B82" s="865"/>
      <c r="C82" s="866"/>
      <c r="D82" s="866"/>
      <c r="E82" s="866"/>
      <c r="F82" s="866"/>
      <c r="G82" s="866"/>
      <c r="H82" s="866"/>
      <c r="I82" s="866"/>
      <c r="J82" s="866"/>
      <c r="K82" s="866"/>
      <c r="L82" s="866"/>
      <c r="M82" s="866"/>
      <c r="N82" s="866"/>
      <c r="O82" s="866"/>
      <c r="P82" s="867"/>
      <c r="Q82" s="868"/>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9"/>
      <c r="BA82" s="869"/>
      <c r="BB82" s="869"/>
      <c r="BC82" s="869"/>
      <c r="BD82" s="870"/>
      <c r="BE82" s="210"/>
      <c r="BF82" s="210"/>
      <c r="BG82" s="210"/>
      <c r="BH82" s="210"/>
      <c r="BI82" s="210"/>
      <c r="BJ82" s="210"/>
      <c r="BK82" s="210"/>
      <c r="BL82" s="210"/>
      <c r="BM82" s="210"/>
      <c r="BN82" s="210"/>
      <c r="BO82" s="210"/>
      <c r="BP82" s="210"/>
      <c r="BQ82" s="207">
        <v>76</v>
      </c>
      <c r="BR82" s="212"/>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1"/>
    </row>
    <row r="83" spans="1:131" s="192" customFormat="1" ht="26.25" customHeight="1">
      <c r="A83" s="206">
        <v>16</v>
      </c>
      <c r="B83" s="865"/>
      <c r="C83" s="866"/>
      <c r="D83" s="866"/>
      <c r="E83" s="866"/>
      <c r="F83" s="866"/>
      <c r="G83" s="866"/>
      <c r="H83" s="866"/>
      <c r="I83" s="866"/>
      <c r="J83" s="866"/>
      <c r="K83" s="866"/>
      <c r="L83" s="866"/>
      <c r="M83" s="866"/>
      <c r="N83" s="866"/>
      <c r="O83" s="866"/>
      <c r="P83" s="867"/>
      <c r="Q83" s="868"/>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9"/>
      <c r="BA83" s="869"/>
      <c r="BB83" s="869"/>
      <c r="BC83" s="869"/>
      <c r="BD83" s="870"/>
      <c r="BE83" s="210"/>
      <c r="BF83" s="210"/>
      <c r="BG83" s="210"/>
      <c r="BH83" s="210"/>
      <c r="BI83" s="210"/>
      <c r="BJ83" s="210"/>
      <c r="BK83" s="210"/>
      <c r="BL83" s="210"/>
      <c r="BM83" s="210"/>
      <c r="BN83" s="210"/>
      <c r="BO83" s="210"/>
      <c r="BP83" s="210"/>
      <c r="BQ83" s="207">
        <v>77</v>
      </c>
      <c r="BR83" s="212"/>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1"/>
    </row>
    <row r="84" spans="1:131" s="192" customFormat="1" ht="26.25" customHeight="1">
      <c r="A84" s="206">
        <v>17</v>
      </c>
      <c r="B84" s="865"/>
      <c r="C84" s="866"/>
      <c r="D84" s="866"/>
      <c r="E84" s="866"/>
      <c r="F84" s="866"/>
      <c r="G84" s="866"/>
      <c r="H84" s="866"/>
      <c r="I84" s="866"/>
      <c r="J84" s="866"/>
      <c r="K84" s="866"/>
      <c r="L84" s="866"/>
      <c r="M84" s="866"/>
      <c r="N84" s="866"/>
      <c r="O84" s="866"/>
      <c r="P84" s="867"/>
      <c r="Q84" s="868"/>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9"/>
      <c r="BA84" s="869"/>
      <c r="BB84" s="869"/>
      <c r="BC84" s="869"/>
      <c r="BD84" s="870"/>
      <c r="BE84" s="210"/>
      <c r="BF84" s="210"/>
      <c r="BG84" s="210"/>
      <c r="BH84" s="210"/>
      <c r="BI84" s="210"/>
      <c r="BJ84" s="210"/>
      <c r="BK84" s="210"/>
      <c r="BL84" s="210"/>
      <c r="BM84" s="210"/>
      <c r="BN84" s="210"/>
      <c r="BO84" s="210"/>
      <c r="BP84" s="210"/>
      <c r="BQ84" s="207">
        <v>78</v>
      </c>
      <c r="BR84" s="212"/>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1"/>
    </row>
    <row r="85" spans="1:131" s="192" customFormat="1" ht="26.25" customHeight="1">
      <c r="A85" s="206">
        <v>18</v>
      </c>
      <c r="B85" s="865"/>
      <c r="C85" s="866"/>
      <c r="D85" s="866"/>
      <c r="E85" s="866"/>
      <c r="F85" s="866"/>
      <c r="G85" s="866"/>
      <c r="H85" s="866"/>
      <c r="I85" s="866"/>
      <c r="J85" s="866"/>
      <c r="K85" s="866"/>
      <c r="L85" s="866"/>
      <c r="M85" s="866"/>
      <c r="N85" s="866"/>
      <c r="O85" s="866"/>
      <c r="P85" s="867"/>
      <c r="Q85" s="868"/>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9"/>
      <c r="BA85" s="869"/>
      <c r="BB85" s="869"/>
      <c r="BC85" s="869"/>
      <c r="BD85" s="870"/>
      <c r="BE85" s="210"/>
      <c r="BF85" s="210"/>
      <c r="BG85" s="210"/>
      <c r="BH85" s="210"/>
      <c r="BI85" s="210"/>
      <c r="BJ85" s="210"/>
      <c r="BK85" s="210"/>
      <c r="BL85" s="210"/>
      <c r="BM85" s="210"/>
      <c r="BN85" s="210"/>
      <c r="BO85" s="210"/>
      <c r="BP85" s="210"/>
      <c r="BQ85" s="207">
        <v>79</v>
      </c>
      <c r="BR85" s="212"/>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1"/>
    </row>
    <row r="86" spans="1:131" s="192" customFormat="1" ht="26.25" customHeight="1">
      <c r="A86" s="206">
        <v>19</v>
      </c>
      <c r="B86" s="865"/>
      <c r="C86" s="866"/>
      <c r="D86" s="866"/>
      <c r="E86" s="866"/>
      <c r="F86" s="866"/>
      <c r="G86" s="866"/>
      <c r="H86" s="866"/>
      <c r="I86" s="866"/>
      <c r="J86" s="866"/>
      <c r="K86" s="866"/>
      <c r="L86" s="866"/>
      <c r="M86" s="866"/>
      <c r="N86" s="866"/>
      <c r="O86" s="866"/>
      <c r="P86" s="867"/>
      <c r="Q86" s="868"/>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9"/>
      <c r="BA86" s="869"/>
      <c r="BB86" s="869"/>
      <c r="BC86" s="869"/>
      <c r="BD86" s="870"/>
      <c r="BE86" s="210"/>
      <c r="BF86" s="210"/>
      <c r="BG86" s="210"/>
      <c r="BH86" s="210"/>
      <c r="BI86" s="210"/>
      <c r="BJ86" s="210"/>
      <c r="BK86" s="210"/>
      <c r="BL86" s="210"/>
      <c r="BM86" s="210"/>
      <c r="BN86" s="210"/>
      <c r="BO86" s="210"/>
      <c r="BP86" s="210"/>
      <c r="BQ86" s="207">
        <v>80</v>
      </c>
      <c r="BR86" s="212"/>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1"/>
    </row>
    <row r="87" spans="1:131" s="192" customFormat="1" ht="26.25" customHeight="1">
      <c r="A87" s="214">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0"/>
      <c r="BF87" s="210"/>
      <c r="BG87" s="210"/>
      <c r="BH87" s="210"/>
      <c r="BI87" s="210"/>
      <c r="BJ87" s="210"/>
      <c r="BK87" s="210"/>
      <c r="BL87" s="210"/>
      <c r="BM87" s="210"/>
      <c r="BN87" s="210"/>
      <c r="BO87" s="210"/>
      <c r="BP87" s="210"/>
      <c r="BQ87" s="207">
        <v>81</v>
      </c>
      <c r="BR87" s="212"/>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1"/>
    </row>
    <row r="88" spans="1:131" s="192" customFormat="1" ht="26.25" customHeight="1" thickBot="1">
      <c r="A88" s="209" t="s">
        <v>343</v>
      </c>
      <c r="B88" s="773" t="s">
        <v>370</v>
      </c>
      <c r="C88" s="774"/>
      <c r="D88" s="774"/>
      <c r="E88" s="774"/>
      <c r="F88" s="774"/>
      <c r="G88" s="774"/>
      <c r="H88" s="774"/>
      <c r="I88" s="774"/>
      <c r="J88" s="774"/>
      <c r="K88" s="774"/>
      <c r="L88" s="774"/>
      <c r="M88" s="774"/>
      <c r="N88" s="774"/>
      <c r="O88" s="774"/>
      <c r="P88" s="775"/>
      <c r="Q88" s="823"/>
      <c r="R88" s="824"/>
      <c r="S88" s="824"/>
      <c r="T88" s="824"/>
      <c r="U88" s="824"/>
      <c r="V88" s="824"/>
      <c r="W88" s="824"/>
      <c r="X88" s="824"/>
      <c r="Y88" s="824"/>
      <c r="Z88" s="824"/>
      <c r="AA88" s="824"/>
      <c r="AB88" s="824"/>
      <c r="AC88" s="824"/>
      <c r="AD88" s="824"/>
      <c r="AE88" s="824"/>
      <c r="AF88" s="827">
        <v>1078</v>
      </c>
      <c r="AG88" s="827"/>
      <c r="AH88" s="827"/>
      <c r="AI88" s="827"/>
      <c r="AJ88" s="827"/>
      <c r="AK88" s="824"/>
      <c r="AL88" s="824"/>
      <c r="AM88" s="824"/>
      <c r="AN88" s="824"/>
      <c r="AO88" s="824"/>
      <c r="AP88" s="827">
        <v>17074</v>
      </c>
      <c r="AQ88" s="827"/>
      <c r="AR88" s="827"/>
      <c r="AS88" s="827"/>
      <c r="AT88" s="827"/>
      <c r="AU88" s="827">
        <v>2466</v>
      </c>
      <c r="AV88" s="827"/>
      <c r="AW88" s="827"/>
      <c r="AX88" s="827"/>
      <c r="AY88" s="827"/>
      <c r="AZ88" s="839"/>
      <c r="BA88" s="839"/>
      <c r="BB88" s="839"/>
      <c r="BC88" s="839"/>
      <c r="BD88" s="840"/>
      <c r="BE88" s="210"/>
      <c r="BF88" s="210"/>
      <c r="BG88" s="210"/>
      <c r="BH88" s="210"/>
      <c r="BI88" s="210"/>
      <c r="BJ88" s="210"/>
      <c r="BK88" s="210"/>
      <c r="BL88" s="210"/>
      <c r="BM88" s="210"/>
      <c r="BN88" s="210"/>
      <c r="BO88" s="210"/>
      <c r="BP88" s="210"/>
      <c r="BQ88" s="207">
        <v>82</v>
      </c>
      <c r="BR88" s="212"/>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773" t="s">
        <v>371</v>
      </c>
      <c r="BS102" s="774"/>
      <c r="BT102" s="774"/>
      <c r="BU102" s="774"/>
      <c r="BV102" s="774"/>
      <c r="BW102" s="774"/>
      <c r="BX102" s="774"/>
      <c r="BY102" s="774"/>
      <c r="BZ102" s="774"/>
      <c r="CA102" s="774"/>
      <c r="CB102" s="774"/>
      <c r="CC102" s="774"/>
      <c r="CD102" s="774"/>
      <c r="CE102" s="774"/>
      <c r="CF102" s="774"/>
      <c r="CG102" s="775"/>
      <c r="CH102" s="881"/>
      <c r="CI102" s="882"/>
      <c r="CJ102" s="882"/>
      <c r="CK102" s="882"/>
      <c r="CL102" s="883"/>
      <c r="CM102" s="881"/>
      <c r="CN102" s="882"/>
      <c r="CO102" s="882"/>
      <c r="CP102" s="882"/>
      <c r="CQ102" s="883"/>
      <c r="CR102" s="884">
        <v>20072</v>
      </c>
      <c r="CS102" s="842"/>
      <c r="CT102" s="842"/>
      <c r="CU102" s="842"/>
      <c r="CV102" s="885"/>
      <c r="CW102" s="884">
        <v>3891</v>
      </c>
      <c r="CX102" s="842"/>
      <c r="CY102" s="842"/>
      <c r="CZ102" s="842"/>
      <c r="DA102" s="885"/>
      <c r="DB102" s="884">
        <v>36810</v>
      </c>
      <c r="DC102" s="842"/>
      <c r="DD102" s="842"/>
      <c r="DE102" s="842"/>
      <c r="DF102" s="885"/>
      <c r="DG102" s="884">
        <v>4298</v>
      </c>
      <c r="DH102" s="842"/>
      <c r="DI102" s="842"/>
      <c r="DJ102" s="842"/>
      <c r="DK102" s="885"/>
      <c r="DL102" s="884">
        <v>22259</v>
      </c>
      <c r="DM102" s="842"/>
      <c r="DN102" s="842"/>
      <c r="DO102" s="842"/>
      <c r="DP102" s="885"/>
      <c r="DQ102" s="884">
        <v>20653</v>
      </c>
      <c r="DR102" s="842"/>
      <c r="DS102" s="842"/>
      <c r="DT102" s="842"/>
      <c r="DU102" s="885"/>
      <c r="DV102" s="908"/>
      <c r="DW102" s="909"/>
      <c r="DX102" s="909"/>
      <c r="DY102" s="909"/>
      <c r="DZ102" s="910"/>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1" t="s">
        <v>372</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2" t="s">
        <v>373</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374</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375</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3" t="s">
        <v>376</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377</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1" customFormat="1" ht="26.25" customHeight="1">
      <c r="A109" s="906" t="s">
        <v>378</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379</v>
      </c>
      <c r="AB109" s="887"/>
      <c r="AC109" s="887"/>
      <c r="AD109" s="887"/>
      <c r="AE109" s="888"/>
      <c r="AF109" s="886" t="s">
        <v>277</v>
      </c>
      <c r="AG109" s="887"/>
      <c r="AH109" s="887"/>
      <c r="AI109" s="887"/>
      <c r="AJ109" s="888"/>
      <c r="AK109" s="886" t="s">
        <v>276</v>
      </c>
      <c r="AL109" s="887"/>
      <c r="AM109" s="887"/>
      <c r="AN109" s="887"/>
      <c r="AO109" s="888"/>
      <c r="AP109" s="886" t="s">
        <v>380</v>
      </c>
      <c r="AQ109" s="887"/>
      <c r="AR109" s="887"/>
      <c r="AS109" s="887"/>
      <c r="AT109" s="889"/>
      <c r="AU109" s="906" t="s">
        <v>378</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379</v>
      </c>
      <c r="BR109" s="887"/>
      <c r="BS109" s="887"/>
      <c r="BT109" s="887"/>
      <c r="BU109" s="888"/>
      <c r="BV109" s="886" t="s">
        <v>277</v>
      </c>
      <c r="BW109" s="887"/>
      <c r="BX109" s="887"/>
      <c r="BY109" s="887"/>
      <c r="BZ109" s="888"/>
      <c r="CA109" s="886" t="s">
        <v>276</v>
      </c>
      <c r="CB109" s="887"/>
      <c r="CC109" s="887"/>
      <c r="CD109" s="887"/>
      <c r="CE109" s="888"/>
      <c r="CF109" s="907" t="s">
        <v>380</v>
      </c>
      <c r="CG109" s="907"/>
      <c r="CH109" s="907"/>
      <c r="CI109" s="907"/>
      <c r="CJ109" s="907"/>
      <c r="CK109" s="886" t="s">
        <v>381</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379</v>
      </c>
      <c r="DH109" s="887"/>
      <c r="DI109" s="887"/>
      <c r="DJ109" s="887"/>
      <c r="DK109" s="888"/>
      <c r="DL109" s="886" t="s">
        <v>277</v>
      </c>
      <c r="DM109" s="887"/>
      <c r="DN109" s="887"/>
      <c r="DO109" s="887"/>
      <c r="DP109" s="888"/>
      <c r="DQ109" s="886" t="s">
        <v>276</v>
      </c>
      <c r="DR109" s="887"/>
      <c r="DS109" s="887"/>
      <c r="DT109" s="887"/>
      <c r="DU109" s="888"/>
      <c r="DV109" s="886" t="s">
        <v>380</v>
      </c>
      <c r="DW109" s="887"/>
      <c r="DX109" s="887"/>
      <c r="DY109" s="887"/>
      <c r="DZ109" s="889"/>
    </row>
    <row r="110" spans="1:131" s="191" customFormat="1" ht="26.25" customHeight="1">
      <c r="A110" s="890" t="s">
        <v>382</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84507122</v>
      </c>
      <c r="AB110" s="894"/>
      <c r="AC110" s="894"/>
      <c r="AD110" s="894"/>
      <c r="AE110" s="895"/>
      <c r="AF110" s="896">
        <v>71817278</v>
      </c>
      <c r="AG110" s="894"/>
      <c r="AH110" s="894"/>
      <c r="AI110" s="894"/>
      <c r="AJ110" s="895"/>
      <c r="AK110" s="896">
        <v>66681649</v>
      </c>
      <c r="AL110" s="894"/>
      <c r="AM110" s="894"/>
      <c r="AN110" s="894"/>
      <c r="AO110" s="895"/>
      <c r="AP110" s="897">
        <v>30.7</v>
      </c>
      <c r="AQ110" s="898"/>
      <c r="AR110" s="898"/>
      <c r="AS110" s="898"/>
      <c r="AT110" s="899"/>
      <c r="AU110" s="900" t="s">
        <v>59</v>
      </c>
      <c r="AV110" s="901"/>
      <c r="AW110" s="901"/>
      <c r="AX110" s="901"/>
      <c r="AY110" s="901"/>
      <c r="AZ110" s="942" t="s">
        <v>383</v>
      </c>
      <c r="BA110" s="891"/>
      <c r="BB110" s="891"/>
      <c r="BC110" s="891"/>
      <c r="BD110" s="891"/>
      <c r="BE110" s="891"/>
      <c r="BF110" s="891"/>
      <c r="BG110" s="891"/>
      <c r="BH110" s="891"/>
      <c r="BI110" s="891"/>
      <c r="BJ110" s="891"/>
      <c r="BK110" s="891"/>
      <c r="BL110" s="891"/>
      <c r="BM110" s="891"/>
      <c r="BN110" s="891"/>
      <c r="BO110" s="891"/>
      <c r="BP110" s="892"/>
      <c r="BQ110" s="928">
        <v>1022190442</v>
      </c>
      <c r="BR110" s="929"/>
      <c r="BS110" s="929"/>
      <c r="BT110" s="929"/>
      <c r="BU110" s="929"/>
      <c r="BV110" s="929">
        <v>1008691995</v>
      </c>
      <c r="BW110" s="929"/>
      <c r="BX110" s="929"/>
      <c r="BY110" s="929"/>
      <c r="BZ110" s="929"/>
      <c r="CA110" s="929">
        <v>997256741</v>
      </c>
      <c r="CB110" s="929"/>
      <c r="CC110" s="929"/>
      <c r="CD110" s="929"/>
      <c r="CE110" s="929"/>
      <c r="CF110" s="943">
        <v>458.9</v>
      </c>
      <c r="CG110" s="944"/>
      <c r="CH110" s="944"/>
      <c r="CI110" s="944"/>
      <c r="CJ110" s="944"/>
      <c r="CK110" s="945" t="s">
        <v>384</v>
      </c>
      <c r="CL110" s="946"/>
      <c r="CM110" s="925" t="s">
        <v>385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v>505984</v>
      </c>
      <c r="DH110" s="929"/>
      <c r="DI110" s="929"/>
      <c r="DJ110" s="929"/>
      <c r="DK110" s="929"/>
      <c r="DL110" s="929">
        <v>449715</v>
      </c>
      <c r="DM110" s="929"/>
      <c r="DN110" s="929"/>
      <c r="DO110" s="929"/>
      <c r="DP110" s="929"/>
      <c r="DQ110" s="929">
        <v>390991</v>
      </c>
      <c r="DR110" s="929"/>
      <c r="DS110" s="929"/>
      <c r="DT110" s="929"/>
      <c r="DU110" s="929"/>
      <c r="DV110" s="930">
        <v>0.2</v>
      </c>
      <c r="DW110" s="930"/>
      <c r="DX110" s="930"/>
      <c r="DY110" s="930"/>
      <c r="DZ110" s="931"/>
    </row>
    <row r="111" spans="1:131" s="191" customFormat="1" ht="26.25" customHeight="1">
      <c r="A111" s="932" t="s">
        <v>386</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103</v>
      </c>
      <c r="AB111" s="936"/>
      <c r="AC111" s="936"/>
      <c r="AD111" s="936"/>
      <c r="AE111" s="937"/>
      <c r="AF111" s="938" t="s">
        <v>103</v>
      </c>
      <c r="AG111" s="936"/>
      <c r="AH111" s="936"/>
      <c r="AI111" s="936"/>
      <c r="AJ111" s="937"/>
      <c r="AK111" s="938" t="s">
        <v>103</v>
      </c>
      <c r="AL111" s="936"/>
      <c r="AM111" s="936"/>
      <c r="AN111" s="936"/>
      <c r="AO111" s="937"/>
      <c r="AP111" s="939" t="s">
        <v>103</v>
      </c>
      <c r="AQ111" s="940"/>
      <c r="AR111" s="940"/>
      <c r="AS111" s="940"/>
      <c r="AT111" s="941"/>
      <c r="AU111" s="902"/>
      <c r="AV111" s="903"/>
      <c r="AW111" s="903"/>
      <c r="AX111" s="903"/>
      <c r="AY111" s="903"/>
      <c r="AZ111" s="951" t="s">
        <v>387</v>
      </c>
      <c r="BA111" s="952"/>
      <c r="BB111" s="952"/>
      <c r="BC111" s="952"/>
      <c r="BD111" s="952"/>
      <c r="BE111" s="952"/>
      <c r="BF111" s="952"/>
      <c r="BG111" s="952"/>
      <c r="BH111" s="952"/>
      <c r="BI111" s="952"/>
      <c r="BJ111" s="952"/>
      <c r="BK111" s="952"/>
      <c r="BL111" s="952"/>
      <c r="BM111" s="952"/>
      <c r="BN111" s="952"/>
      <c r="BO111" s="952"/>
      <c r="BP111" s="953"/>
      <c r="BQ111" s="921">
        <v>9442261</v>
      </c>
      <c r="BR111" s="922"/>
      <c r="BS111" s="922"/>
      <c r="BT111" s="922"/>
      <c r="BU111" s="922"/>
      <c r="BV111" s="922">
        <v>8441086</v>
      </c>
      <c r="BW111" s="922"/>
      <c r="BX111" s="922"/>
      <c r="BY111" s="922"/>
      <c r="BZ111" s="922"/>
      <c r="CA111" s="922">
        <v>7461934</v>
      </c>
      <c r="CB111" s="922"/>
      <c r="CC111" s="922"/>
      <c r="CD111" s="922"/>
      <c r="CE111" s="922"/>
      <c r="CF111" s="916">
        <v>3.4</v>
      </c>
      <c r="CG111" s="917"/>
      <c r="CH111" s="917"/>
      <c r="CI111" s="917"/>
      <c r="CJ111" s="917"/>
      <c r="CK111" s="947"/>
      <c r="CL111" s="948"/>
      <c r="CM111" s="918" t="s">
        <v>388</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103</v>
      </c>
      <c r="DH111" s="922"/>
      <c r="DI111" s="922"/>
      <c r="DJ111" s="922"/>
      <c r="DK111" s="922"/>
      <c r="DL111" s="922" t="s">
        <v>103</v>
      </c>
      <c r="DM111" s="922"/>
      <c r="DN111" s="922"/>
      <c r="DO111" s="922"/>
      <c r="DP111" s="922"/>
      <c r="DQ111" s="922" t="s">
        <v>103</v>
      </c>
      <c r="DR111" s="922"/>
      <c r="DS111" s="922"/>
      <c r="DT111" s="922"/>
      <c r="DU111" s="922"/>
      <c r="DV111" s="923" t="s">
        <v>103</v>
      </c>
      <c r="DW111" s="923"/>
      <c r="DX111" s="923"/>
      <c r="DY111" s="923"/>
      <c r="DZ111" s="924"/>
    </row>
    <row r="112" spans="1:131" s="191" customFormat="1" ht="26.25" customHeight="1">
      <c r="A112" s="961" t="s">
        <v>389</v>
      </c>
      <c r="B112" s="962"/>
      <c r="C112" s="952" t="s">
        <v>390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54">
        <v>5009680</v>
      </c>
      <c r="AB112" s="955"/>
      <c r="AC112" s="955"/>
      <c r="AD112" s="955"/>
      <c r="AE112" s="956"/>
      <c r="AF112" s="957">
        <v>6123586</v>
      </c>
      <c r="AG112" s="955"/>
      <c r="AH112" s="955"/>
      <c r="AI112" s="955"/>
      <c r="AJ112" s="956"/>
      <c r="AK112" s="957">
        <v>7131487</v>
      </c>
      <c r="AL112" s="955"/>
      <c r="AM112" s="955"/>
      <c r="AN112" s="955"/>
      <c r="AO112" s="956"/>
      <c r="AP112" s="958">
        <v>3.3</v>
      </c>
      <c r="AQ112" s="959"/>
      <c r="AR112" s="959"/>
      <c r="AS112" s="959"/>
      <c r="AT112" s="960"/>
      <c r="AU112" s="902"/>
      <c r="AV112" s="903"/>
      <c r="AW112" s="903"/>
      <c r="AX112" s="903"/>
      <c r="AY112" s="903"/>
      <c r="AZ112" s="951" t="s">
        <v>391</v>
      </c>
      <c r="BA112" s="952"/>
      <c r="BB112" s="952"/>
      <c r="BC112" s="952"/>
      <c r="BD112" s="952"/>
      <c r="BE112" s="952"/>
      <c r="BF112" s="952"/>
      <c r="BG112" s="952"/>
      <c r="BH112" s="952"/>
      <c r="BI112" s="952"/>
      <c r="BJ112" s="952"/>
      <c r="BK112" s="952"/>
      <c r="BL112" s="952"/>
      <c r="BM112" s="952"/>
      <c r="BN112" s="952"/>
      <c r="BO112" s="952"/>
      <c r="BP112" s="953"/>
      <c r="BQ112" s="921">
        <v>25243634</v>
      </c>
      <c r="BR112" s="922"/>
      <c r="BS112" s="922"/>
      <c r="BT112" s="922"/>
      <c r="BU112" s="922"/>
      <c r="BV112" s="922">
        <v>23629999</v>
      </c>
      <c r="BW112" s="922"/>
      <c r="BX112" s="922"/>
      <c r="BY112" s="922"/>
      <c r="BZ112" s="922"/>
      <c r="CA112" s="922">
        <v>21981948</v>
      </c>
      <c r="CB112" s="922"/>
      <c r="CC112" s="922"/>
      <c r="CD112" s="922"/>
      <c r="CE112" s="922"/>
      <c r="CF112" s="916">
        <v>10.1</v>
      </c>
      <c r="CG112" s="917"/>
      <c r="CH112" s="917"/>
      <c r="CI112" s="917"/>
      <c r="CJ112" s="917"/>
      <c r="CK112" s="947"/>
      <c r="CL112" s="948"/>
      <c r="CM112" s="918" t="s">
        <v>392</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103</v>
      </c>
      <c r="DH112" s="922"/>
      <c r="DI112" s="922"/>
      <c r="DJ112" s="922"/>
      <c r="DK112" s="922"/>
      <c r="DL112" s="922" t="s">
        <v>103</v>
      </c>
      <c r="DM112" s="922"/>
      <c r="DN112" s="922"/>
      <c r="DO112" s="922"/>
      <c r="DP112" s="922"/>
      <c r="DQ112" s="922" t="s">
        <v>103</v>
      </c>
      <c r="DR112" s="922"/>
      <c r="DS112" s="922"/>
      <c r="DT112" s="922"/>
      <c r="DU112" s="922"/>
      <c r="DV112" s="923" t="s">
        <v>103</v>
      </c>
      <c r="DW112" s="923"/>
      <c r="DX112" s="923"/>
      <c r="DY112" s="923"/>
      <c r="DZ112" s="924"/>
    </row>
    <row r="113" spans="1:130" s="191" customFormat="1" ht="26.25" customHeight="1">
      <c r="A113" s="963"/>
      <c r="B113" s="964"/>
      <c r="C113" s="952" t="s">
        <v>393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54">
        <v>2369462</v>
      </c>
      <c r="AB113" s="955"/>
      <c r="AC113" s="955"/>
      <c r="AD113" s="955"/>
      <c r="AE113" s="956"/>
      <c r="AF113" s="957">
        <v>2576006</v>
      </c>
      <c r="AG113" s="955"/>
      <c r="AH113" s="955"/>
      <c r="AI113" s="955"/>
      <c r="AJ113" s="956"/>
      <c r="AK113" s="957">
        <v>2558800</v>
      </c>
      <c r="AL113" s="955"/>
      <c r="AM113" s="955"/>
      <c r="AN113" s="955"/>
      <c r="AO113" s="956"/>
      <c r="AP113" s="958">
        <v>1.2</v>
      </c>
      <c r="AQ113" s="959"/>
      <c r="AR113" s="959"/>
      <c r="AS113" s="959"/>
      <c r="AT113" s="960"/>
      <c r="AU113" s="902"/>
      <c r="AV113" s="903"/>
      <c r="AW113" s="903"/>
      <c r="AX113" s="903"/>
      <c r="AY113" s="903"/>
      <c r="AZ113" s="951" t="s">
        <v>394</v>
      </c>
      <c r="BA113" s="952"/>
      <c r="BB113" s="952"/>
      <c r="BC113" s="952"/>
      <c r="BD113" s="952"/>
      <c r="BE113" s="952"/>
      <c r="BF113" s="952"/>
      <c r="BG113" s="952"/>
      <c r="BH113" s="952"/>
      <c r="BI113" s="952"/>
      <c r="BJ113" s="952"/>
      <c r="BK113" s="952"/>
      <c r="BL113" s="952"/>
      <c r="BM113" s="952"/>
      <c r="BN113" s="952"/>
      <c r="BO113" s="952"/>
      <c r="BP113" s="953"/>
      <c r="BQ113" s="921">
        <v>3095019</v>
      </c>
      <c r="BR113" s="922"/>
      <c r="BS113" s="922"/>
      <c r="BT113" s="922"/>
      <c r="BU113" s="922"/>
      <c r="BV113" s="922">
        <v>2775373</v>
      </c>
      <c r="BW113" s="922"/>
      <c r="BX113" s="922"/>
      <c r="BY113" s="922"/>
      <c r="BZ113" s="922"/>
      <c r="CA113" s="922">
        <v>2465815</v>
      </c>
      <c r="CB113" s="922"/>
      <c r="CC113" s="922"/>
      <c r="CD113" s="922"/>
      <c r="CE113" s="922"/>
      <c r="CF113" s="916">
        <v>1.1000000000000001</v>
      </c>
      <c r="CG113" s="917"/>
      <c r="CH113" s="917"/>
      <c r="CI113" s="917"/>
      <c r="CJ113" s="917"/>
      <c r="CK113" s="947"/>
      <c r="CL113" s="948"/>
      <c r="CM113" s="918" t="s">
        <v>395</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21">
        <v>2203719</v>
      </c>
      <c r="DH113" s="922"/>
      <c r="DI113" s="922"/>
      <c r="DJ113" s="922"/>
      <c r="DK113" s="922"/>
      <c r="DL113" s="922">
        <v>1976056</v>
      </c>
      <c r="DM113" s="922"/>
      <c r="DN113" s="922"/>
      <c r="DO113" s="922"/>
      <c r="DP113" s="922"/>
      <c r="DQ113" s="922">
        <v>1751160</v>
      </c>
      <c r="DR113" s="922"/>
      <c r="DS113" s="922"/>
      <c r="DT113" s="922"/>
      <c r="DU113" s="922"/>
      <c r="DV113" s="923">
        <v>0.8</v>
      </c>
      <c r="DW113" s="923"/>
      <c r="DX113" s="923"/>
      <c r="DY113" s="923"/>
      <c r="DZ113" s="924"/>
    </row>
    <row r="114" spans="1:130" s="191" customFormat="1" ht="26.25" customHeight="1">
      <c r="A114" s="963"/>
      <c r="B114" s="964"/>
      <c r="C114" s="952" t="s">
        <v>396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54">
        <v>498168</v>
      </c>
      <c r="AB114" s="955"/>
      <c r="AC114" s="955"/>
      <c r="AD114" s="955"/>
      <c r="AE114" s="956"/>
      <c r="AF114" s="957">
        <v>470573</v>
      </c>
      <c r="AG114" s="955"/>
      <c r="AH114" s="955"/>
      <c r="AI114" s="955"/>
      <c r="AJ114" s="956"/>
      <c r="AK114" s="957">
        <v>457162</v>
      </c>
      <c r="AL114" s="955"/>
      <c r="AM114" s="955"/>
      <c r="AN114" s="955"/>
      <c r="AO114" s="956"/>
      <c r="AP114" s="958">
        <v>0.2</v>
      </c>
      <c r="AQ114" s="959"/>
      <c r="AR114" s="959"/>
      <c r="AS114" s="959"/>
      <c r="AT114" s="960"/>
      <c r="AU114" s="902"/>
      <c r="AV114" s="903"/>
      <c r="AW114" s="903"/>
      <c r="AX114" s="903"/>
      <c r="AY114" s="903"/>
      <c r="AZ114" s="951" t="s">
        <v>397</v>
      </c>
      <c r="BA114" s="952"/>
      <c r="BB114" s="952"/>
      <c r="BC114" s="952"/>
      <c r="BD114" s="952"/>
      <c r="BE114" s="952"/>
      <c r="BF114" s="952"/>
      <c r="BG114" s="952"/>
      <c r="BH114" s="952"/>
      <c r="BI114" s="952"/>
      <c r="BJ114" s="952"/>
      <c r="BK114" s="952"/>
      <c r="BL114" s="952"/>
      <c r="BM114" s="952"/>
      <c r="BN114" s="952"/>
      <c r="BO114" s="952"/>
      <c r="BP114" s="953"/>
      <c r="BQ114" s="921">
        <v>122050165</v>
      </c>
      <c r="BR114" s="922"/>
      <c r="BS114" s="922"/>
      <c r="BT114" s="922"/>
      <c r="BU114" s="922"/>
      <c r="BV114" s="922">
        <v>117016399</v>
      </c>
      <c r="BW114" s="922"/>
      <c r="BX114" s="922"/>
      <c r="BY114" s="922"/>
      <c r="BZ114" s="922"/>
      <c r="CA114" s="922">
        <v>115076526</v>
      </c>
      <c r="CB114" s="922"/>
      <c r="CC114" s="922"/>
      <c r="CD114" s="922"/>
      <c r="CE114" s="922"/>
      <c r="CF114" s="916">
        <v>53</v>
      </c>
      <c r="CG114" s="917"/>
      <c r="CH114" s="917"/>
      <c r="CI114" s="917"/>
      <c r="CJ114" s="917"/>
      <c r="CK114" s="947"/>
      <c r="CL114" s="948"/>
      <c r="CM114" s="918" t="s">
        <v>398</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21">
        <v>116032</v>
      </c>
      <c r="DH114" s="922"/>
      <c r="DI114" s="922"/>
      <c r="DJ114" s="922"/>
      <c r="DK114" s="922"/>
      <c r="DL114" s="922">
        <v>83473</v>
      </c>
      <c r="DM114" s="922"/>
      <c r="DN114" s="922"/>
      <c r="DO114" s="922"/>
      <c r="DP114" s="922"/>
      <c r="DQ114" s="922">
        <v>20872</v>
      </c>
      <c r="DR114" s="922"/>
      <c r="DS114" s="922"/>
      <c r="DT114" s="922"/>
      <c r="DU114" s="922"/>
      <c r="DV114" s="923">
        <v>0</v>
      </c>
      <c r="DW114" s="923"/>
      <c r="DX114" s="923"/>
      <c r="DY114" s="923"/>
      <c r="DZ114" s="924"/>
    </row>
    <row r="115" spans="1:130" s="191" customFormat="1" ht="26.25" customHeight="1">
      <c r="A115" s="963"/>
      <c r="B115" s="964"/>
      <c r="C115" s="952" t="s">
        <v>399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54">
        <v>992356</v>
      </c>
      <c r="AB115" s="955"/>
      <c r="AC115" s="955"/>
      <c r="AD115" s="955"/>
      <c r="AE115" s="956"/>
      <c r="AF115" s="957">
        <v>989128</v>
      </c>
      <c r="AG115" s="955"/>
      <c r="AH115" s="955"/>
      <c r="AI115" s="955"/>
      <c r="AJ115" s="956"/>
      <c r="AK115" s="957">
        <v>929021</v>
      </c>
      <c r="AL115" s="955"/>
      <c r="AM115" s="955"/>
      <c r="AN115" s="955"/>
      <c r="AO115" s="956"/>
      <c r="AP115" s="958">
        <v>0.4</v>
      </c>
      <c r="AQ115" s="959"/>
      <c r="AR115" s="959"/>
      <c r="AS115" s="959"/>
      <c r="AT115" s="960"/>
      <c r="AU115" s="902"/>
      <c r="AV115" s="903"/>
      <c r="AW115" s="903"/>
      <c r="AX115" s="903"/>
      <c r="AY115" s="903"/>
      <c r="AZ115" s="951" t="s">
        <v>400</v>
      </c>
      <c r="BA115" s="952"/>
      <c r="BB115" s="952"/>
      <c r="BC115" s="952"/>
      <c r="BD115" s="952"/>
      <c r="BE115" s="952"/>
      <c r="BF115" s="952"/>
      <c r="BG115" s="952"/>
      <c r="BH115" s="952"/>
      <c r="BI115" s="952"/>
      <c r="BJ115" s="952"/>
      <c r="BK115" s="952"/>
      <c r="BL115" s="952"/>
      <c r="BM115" s="952"/>
      <c r="BN115" s="952"/>
      <c r="BO115" s="952"/>
      <c r="BP115" s="953"/>
      <c r="BQ115" s="921">
        <v>25631891</v>
      </c>
      <c r="BR115" s="922"/>
      <c r="BS115" s="922"/>
      <c r="BT115" s="922"/>
      <c r="BU115" s="922"/>
      <c r="BV115" s="922">
        <v>26038006</v>
      </c>
      <c r="BW115" s="922"/>
      <c r="BX115" s="922"/>
      <c r="BY115" s="922"/>
      <c r="BZ115" s="922"/>
      <c r="CA115" s="922">
        <v>24770418</v>
      </c>
      <c r="CB115" s="922"/>
      <c r="CC115" s="922"/>
      <c r="CD115" s="922"/>
      <c r="CE115" s="922"/>
      <c r="CF115" s="916">
        <v>11.4</v>
      </c>
      <c r="CG115" s="917"/>
      <c r="CH115" s="917"/>
      <c r="CI115" s="917"/>
      <c r="CJ115" s="917"/>
      <c r="CK115" s="947"/>
      <c r="CL115" s="948"/>
      <c r="CM115" s="951" t="s">
        <v>401</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21">
        <v>321306</v>
      </c>
      <c r="DH115" s="922"/>
      <c r="DI115" s="922"/>
      <c r="DJ115" s="922"/>
      <c r="DK115" s="922"/>
      <c r="DL115" s="922" t="s">
        <v>103</v>
      </c>
      <c r="DM115" s="922"/>
      <c r="DN115" s="922"/>
      <c r="DO115" s="922"/>
      <c r="DP115" s="922"/>
      <c r="DQ115" s="922" t="s">
        <v>103</v>
      </c>
      <c r="DR115" s="922"/>
      <c r="DS115" s="922"/>
      <c r="DT115" s="922"/>
      <c r="DU115" s="922"/>
      <c r="DV115" s="923" t="s">
        <v>103</v>
      </c>
      <c r="DW115" s="923"/>
      <c r="DX115" s="923"/>
      <c r="DY115" s="923"/>
      <c r="DZ115" s="924"/>
    </row>
    <row r="116" spans="1:130" s="191" customFormat="1" ht="26.25" customHeight="1">
      <c r="A116" s="965"/>
      <c r="B116" s="966"/>
      <c r="C116" s="967" t="s">
        <v>402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54">
        <v>16078</v>
      </c>
      <c r="AB116" s="955"/>
      <c r="AC116" s="955"/>
      <c r="AD116" s="955"/>
      <c r="AE116" s="956"/>
      <c r="AF116" s="957">
        <v>1878</v>
      </c>
      <c r="AG116" s="955"/>
      <c r="AH116" s="955"/>
      <c r="AI116" s="955"/>
      <c r="AJ116" s="956"/>
      <c r="AK116" s="957">
        <v>293</v>
      </c>
      <c r="AL116" s="955"/>
      <c r="AM116" s="955"/>
      <c r="AN116" s="955"/>
      <c r="AO116" s="956"/>
      <c r="AP116" s="958">
        <v>0</v>
      </c>
      <c r="AQ116" s="959"/>
      <c r="AR116" s="959"/>
      <c r="AS116" s="959"/>
      <c r="AT116" s="960"/>
      <c r="AU116" s="902"/>
      <c r="AV116" s="903"/>
      <c r="AW116" s="903"/>
      <c r="AX116" s="903"/>
      <c r="AY116" s="903"/>
      <c r="AZ116" s="969" t="s">
        <v>403</v>
      </c>
      <c r="BA116" s="970"/>
      <c r="BB116" s="970"/>
      <c r="BC116" s="970"/>
      <c r="BD116" s="970"/>
      <c r="BE116" s="970"/>
      <c r="BF116" s="970"/>
      <c r="BG116" s="970"/>
      <c r="BH116" s="970"/>
      <c r="BI116" s="970"/>
      <c r="BJ116" s="970"/>
      <c r="BK116" s="970"/>
      <c r="BL116" s="970"/>
      <c r="BM116" s="970"/>
      <c r="BN116" s="970"/>
      <c r="BO116" s="970"/>
      <c r="BP116" s="971"/>
      <c r="BQ116" s="921" t="s">
        <v>103</v>
      </c>
      <c r="BR116" s="922"/>
      <c r="BS116" s="922"/>
      <c r="BT116" s="922"/>
      <c r="BU116" s="922"/>
      <c r="BV116" s="922" t="s">
        <v>103</v>
      </c>
      <c r="BW116" s="922"/>
      <c r="BX116" s="922"/>
      <c r="BY116" s="922"/>
      <c r="BZ116" s="922"/>
      <c r="CA116" s="922" t="s">
        <v>103</v>
      </c>
      <c r="CB116" s="922"/>
      <c r="CC116" s="922"/>
      <c r="CD116" s="922"/>
      <c r="CE116" s="922"/>
      <c r="CF116" s="916" t="s">
        <v>103</v>
      </c>
      <c r="CG116" s="917"/>
      <c r="CH116" s="917"/>
      <c r="CI116" s="917"/>
      <c r="CJ116" s="917"/>
      <c r="CK116" s="947"/>
      <c r="CL116" s="948"/>
      <c r="CM116" s="918" t="s">
        <v>404</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21">
        <v>4263389</v>
      </c>
      <c r="DH116" s="922"/>
      <c r="DI116" s="922"/>
      <c r="DJ116" s="922"/>
      <c r="DK116" s="922"/>
      <c r="DL116" s="922">
        <v>3778755</v>
      </c>
      <c r="DM116" s="922"/>
      <c r="DN116" s="922"/>
      <c r="DO116" s="922"/>
      <c r="DP116" s="922"/>
      <c r="DQ116" s="922">
        <v>3464370</v>
      </c>
      <c r="DR116" s="922"/>
      <c r="DS116" s="922"/>
      <c r="DT116" s="922"/>
      <c r="DU116" s="922"/>
      <c r="DV116" s="923">
        <v>1.6</v>
      </c>
      <c r="DW116" s="923"/>
      <c r="DX116" s="923"/>
      <c r="DY116" s="923"/>
      <c r="DZ116" s="924"/>
    </row>
    <row r="117" spans="1:130" s="191" customFormat="1" ht="26.25" customHeight="1">
      <c r="A117" s="906" t="s">
        <v>138</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405</v>
      </c>
      <c r="Z117" s="888"/>
      <c r="AA117" s="978">
        <v>93392866</v>
      </c>
      <c r="AB117" s="979"/>
      <c r="AC117" s="979"/>
      <c r="AD117" s="979"/>
      <c r="AE117" s="980"/>
      <c r="AF117" s="981">
        <v>81978449</v>
      </c>
      <c r="AG117" s="979"/>
      <c r="AH117" s="979"/>
      <c r="AI117" s="979"/>
      <c r="AJ117" s="980"/>
      <c r="AK117" s="981">
        <v>77758412</v>
      </c>
      <c r="AL117" s="979"/>
      <c r="AM117" s="979"/>
      <c r="AN117" s="979"/>
      <c r="AO117" s="980"/>
      <c r="AP117" s="982"/>
      <c r="AQ117" s="983"/>
      <c r="AR117" s="983"/>
      <c r="AS117" s="983"/>
      <c r="AT117" s="984"/>
      <c r="AU117" s="902"/>
      <c r="AV117" s="903"/>
      <c r="AW117" s="903"/>
      <c r="AX117" s="903"/>
      <c r="AY117" s="903"/>
      <c r="AZ117" s="951" t="s">
        <v>406</v>
      </c>
      <c r="BA117" s="952"/>
      <c r="BB117" s="952"/>
      <c r="BC117" s="952"/>
      <c r="BD117" s="952"/>
      <c r="BE117" s="952"/>
      <c r="BF117" s="952"/>
      <c r="BG117" s="952"/>
      <c r="BH117" s="952"/>
      <c r="BI117" s="952"/>
      <c r="BJ117" s="952"/>
      <c r="BK117" s="952"/>
      <c r="BL117" s="952"/>
      <c r="BM117" s="952"/>
      <c r="BN117" s="952"/>
      <c r="BO117" s="952"/>
      <c r="BP117" s="953"/>
      <c r="BQ117" s="921" t="s">
        <v>103</v>
      </c>
      <c r="BR117" s="922"/>
      <c r="BS117" s="922"/>
      <c r="BT117" s="922"/>
      <c r="BU117" s="922"/>
      <c r="BV117" s="922" t="s">
        <v>103</v>
      </c>
      <c r="BW117" s="922"/>
      <c r="BX117" s="922"/>
      <c r="BY117" s="922"/>
      <c r="BZ117" s="922"/>
      <c r="CA117" s="922" t="s">
        <v>103</v>
      </c>
      <c r="CB117" s="922"/>
      <c r="CC117" s="922"/>
      <c r="CD117" s="922"/>
      <c r="CE117" s="922"/>
      <c r="CF117" s="916" t="s">
        <v>103</v>
      </c>
      <c r="CG117" s="917"/>
      <c r="CH117" s="917"/>
      <c r="CI117" s="917"/>
      <c r="CJ117" s="917"/>
      <c r="CK117" s="947"/>
      <c r="CL117" s="948"/>
      <c r="CM117" s="918" t="s">
        <v>407</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21" t="s">
        <v>103</v>
      </c>
      <c r="DH117" s="922"/>
      <c r="DI117" s="922"/>
      <c r="DJ117" s="922"/>
      <c r="DK117" s="922"/>
      <c r="DL117" s="922" t="s">
        <v>103</v>
      </c>
      <c r="DM117" s="922"/>
      <c r="DN117" s="922"/>
      <c r="DO117" s="922"/>
      <c r="DP117" s="922"/>
      <c r="DQ117" s="922" t="s">
        <v>103</v>
      </c>
      <c r="DR117" s="922"/>
      <c r="DS117" s="922"/>
      <c r="DT117" s="922"/>
      <c r="DU117" s="922"/>
      <c r="DV117" s="923" t="s">
        <v>103</v>
      </c>
      <c r="DW117" s="923"/>
      <c r="DX117" s="923"/>
      <c r="DY117" s="923"/>
      <c r="DZ117" s="924"/>
    </row>
    <row r="118" spans="1:130" s="191" customFormat="1" ht="26.25" customHeight="1">
      <c r="A118" s="906" t="s">
        <v>381</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379</v>
      </c>
      <c r="AB118" s="887"/>
      <c r="AC118" s="887"/>
      <c r="AD118" s="887"/>
      <c r="AE118" s="888"/>
      <c r="AF118" s="886" t="s">
        <v>277</v>
      </c>
      <c r="AG118" s="887"/>
      <c r="AH118" s="887"/>
      <c r="AI118" s="887"/>
      <c r="AJ118" s="888"/>
      <c r="AK118" s="886" t="s">
        <v>276</v>
      </c>
      <c r="AL118" s="887"/>
      <c r="AM118" s="887"/>
      <c r="AN118" s="887"/>
      <c r="AO118" s="888"/>
      <c r="AP118" s="973" t="s">
        <v>380</v>
      </c>
      <c r="AQ118" s="974"/>
      <c r="AR118" s="974"/>
      <c r="AS118" s="974"/>
      <c r="AT118" s="975"/>
      <c r="AU118" s="902"/>
      <c r="AV118" s="903"/>
      <c r="AW118" s="903"/>
      <c r="AX118" s="903"/>
      <c r="AY118" s="903"/>
      <c r="AZ118" s="976" t="s">
        <v>408</v>
      </c>
      <c r="BA118" s="967"/>
      <c r="BB118" s="967"/>
      <c r="BC118" s="967"/>
      <c r="BD118" s="967"/>
      <c r="BE118" s="967"/>
      <c r="BF118" s="967"/>
      <c r="BG118" s="967"/>
      <c r="BH118" s="967"/>
      <c r="BI118" s="967"/>
      <c r="BJ118" s="967"/>
      <c r="BK118" s="967"/>
      <c r="BL118" s="967"/>
      <c r="BM118" s="967"/>
      <c r="BN118" s="967"/>
      <c r="BO118" s="967"/>
      <c r="BP118" s="968"/>
      <c r="BQ118" s="993" t="s">
        <v>103</v>
      </c>
      <c r="BR118" s="994"/>
      <c r="BS118" s="994"/>
      <c r="BT118" s="994"/>
      <c r="BU118" s="994"/>
      <c r="BV118" s="994" t="s">
        <v>103</v>
      </c>
      <c r="BW118" s="994"/>
      <c r="BX118" s="994"/>
      <c r="BY118" s="994"/>
      <c r="BZ118" s="994"/>
      <c r="CA118" s="994" t="s">
        <v>103</v>
      </c>
      <c r="CB118" s="994"/>
      <c r="CC118" s="994"/>
      <c r="CD118" s="994"/>
      <c r="CE118" s="994"/>
      <c r="CF118" s="916" t="s">
        <v>103</v>
      </c>
      <c r="CG118" s="917"/>
      <c r="CH118" s="917"/>
      <c r="CI118" s="917"/>
      <c r="CJ118" s="917"/>
      <c r="CK118" s="947"/>
      <c r="CL118" s="948"/>
      <c r="CM118" s="918" t="s">
        <v>409</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21" t="s">
        <v>103</v>
      </c>
      <c r="DH118" s="922"/>
      <c r="DI118" s="922"/>
      <c r="DJ118" s="922"/>
      <c r="DK118" s="922"/>
      <c r="DL118" s="922" t="s">
        <v>103</v>
      </c>
      <c r="DM118" s="922"/>
      <c r="DN118" s="922"/>
      <c r="DO118" s="922"/>
      <c r="DP118" s="922"/>
      <c r="DQ118" s="922" t="s">
        <v>103</v>
      </c>
      <c r="DR118" s="922"/>
      <c r="DS118" s="922"/>
      <c r="DT118" s="922"/>
      <c r="DU118" s="922"/>
      <c r="DV118" s="923" t="s">
        <v>103</v>
      </c>
      <c r="DW118" s="923"/>
      <c r="DX118" s="923"/>
      <c r="DY118" s="923"/>
      <c r="DZ118" s="924"/>
    </row>
    <row r="119" spans="1:130" s="191" customFormat="1" ht="26.25" customHeight="1">
      <c r="A119" s="1058" t="s">
        <v>384</v>
      </c>
      <c r="B119" s="946"/>
      <c r="C119" s="925" t="s">
        <v>385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v>77106</v>
      </c>
      <c r="AB119" s="894"/>
      <c r="AC119" s="894"/>
      <c r="AD119" s="894"/>
      <c r="AE119" s="895"/>
      <c r="AF119" s="896">
        <v>77106</v>
      </c>
      <c r="AG119" s="894"/>
      <c r="AH119" s="894"/>
      <c r="AI119" s="894"/>
      <c r="AJ119" s="895"/>
      <c r="AK119" s="896">
        <v>77106</v>
      </c>
      <c r="AL119" s="894"/>
      <c r="AM119" s="894"/>
      <c r="AN119" s="894"/>
      <c r="AO119" s="895"/>
      <c r="AP119" s="897">
        <v>0</v>
      </c>
      <c r="AQ119" s="898"/>
      <c r="AR119" s="898"/>
      <c r="AS119" s="898"/>
      <c r="AT119" s="899"/>
      <c r="AU119" s="904"/>
      <c r="AV119" s="905"/>
      <c r="AW119" s="905"/>
      <c r="AX119" s="905"/>
      <c r="AY119" s="905"/>
      <c r="AZ119" s="222" t="s">
        <v>138</v>
      </c>
      <c r="BA119" s="222"/>
      <c r="BB119" s="222"/>
      <c r="BC119" s="222"/>
      <c r="BD119" s="222"/>
      <c r="BE119" s="222"/>
      <c r="BF119" s="222"/>
      <c r="BG119" s="222"/>
      <c r="BH119" s="222"/>
      <c r="BI119" s="222"/>
      <c r="BJ119" s="222"/>
      <c r="BK119" s="222"/>
      <c r="BL119" s="222"/>
      <c r="BM119" s="222"/>
      <c r="BN119" s="222"/>
      <c r="BO119" s="977" t="s">
        <v>410</v>
      </c>
      <c r="BP119" s="1001"/>
      <c r="BQ119" s="993">
        <v>1207653412</v>
      </c>
      <c r="BR119" s="994"/>
      <c r="BS119" s="994"/>
      <c r="BT119" s="994"/>
      <c r="BU119" s="994"/>
      <c r="BV119" s="994">
        <v>1186592858</v>
      </c>
      <c r="BW119" s="994"/>
      <c r="BX119" s="994"/>
      <c r="BY119" s="994"/>
      <c r="BZ119" s="994"/>
      <c r="CA119" s="994">
        <v>1169013382</v>
      </c>
      <c r="CB119" s="994"/>
      <c r="CC119" s="994"/>
      <c r="CD119" s="994"/>
      <c r="CE119" s="994"/>
      <c r="CF119" s="995"/>
      <c r="CG119" s="996"/>
      <c r="CH119" s="996"/>
      <c r="CI119" s="996"/>
      <c r="CJ119" s="997"/>
      <c r="CK119" s="949"/>
      <c r="CL119" s="950"/>
      <c r="CM119" s="998" t="s">
        <v>411</v>
      </c>
      <c r="CN119" s="999"/>
      <c r="CO119" s="999"/>
      <c r="CP119" s="999"/>
      <c r="CQ119" s="999"/>
      <c r="CR119" s="999"/>
      <c r="CS119" s="999"/>
      <c r="CT119" s="999"/>
      <c r="CU119" s="999"/>
      <c r="CV119" s="999"/>
      <c r="CW119" s="999"/>
      <c r="CX119" s="999"/>
      <c r="CY119" s="999"/>
      <c r="CZ119" s="999"/>
      <c r="DA119" s="999"/>
      <c r="DB119" s="999"/>
      <c r="DC119" s="999"/>
      <c r="DD119" s="999"/>
      <c r="DE119" s="999"/>
      <c r="DF119" s="1000"/>
      <c r="DG119" s="921">
        <v>2031831</v>
      </c>
      <c r="DH119" s="922"/>
      <c r="DI119" s="922"/>
      <c r="DJ119" s="922"/>
      <c r="DK119" s="922"/>
      <c r="DL119" s="922">
        <v>2153087</v>
      </c>
      <c r="DM119" s="922"/>
      <c r="DN119" s="922"/>
      <c r="DO119" s="922"/>
      <c r="DP119" s="922"/>
      <c r="DQ119" s="922">
        <v>1834541</v>
      </c>
      <c r="DR119" s="922"/>
      <c r="DS119" s="922"/>
      <c r="DT119" s="922"/>
      <c r="DU119" s="922"/>
      <c r="DV119" s="923">
        <v>0.8</v>
      </c>
      <c r="DW119" s="923"/>
      <c r="DX119" s="923"/>
      <c r="DY119" s="923"/>
      <c r="DZ119" s="924"/>
    </row>
    <row r="120" spans="1:130" s="191" customFormat="1" ht="26.25" customHeight="1">
      <c r="A120" s="1059"/>
      <c r="B120" s="948"/>
      <c r="C120" s="918" t="s">
        <v>388</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103</v>
      </c>
      <c r="AB120" s="955"/>
      <c r="AC120" s="955"/>
      <c r="AD120" s="955"/>
      <c r="AE120" s="956"/>
      <c r="AF120" s="957" t="s">
        <v>103</v>
      </c>
      <c r="AG120" s="955"/>
      <c r="AH120" s="955"/>
      <c r="AI120" s="955"/>
      <c r="AJ120" s="956"/>
      <c r="AK120" s="957" t="s">
        <v>103</v>
      </c>
      <c r="AL120" s="955"/>
      <c r="AM120" s="955"/>
      <c r="AN120" s="955"/>
      <c r="AO120" s="956"/>
      <c r="AP120" s="958" t="s">
        <v>103</v>
      </c>
      <c r="AQ120" s="959"/>
      <c r="AR120" s="959"/>
      <c r="AS120" s="959"/>
      <c r="AT120" s="960"/>
      <c r="AU120" s="985" t="s">
        <v>412</v>
      </c>
      <c r="AV120" s="986"/>
      <c r="AW120" s="986"/>
      <c r="AX120" s="986"/>
      <c r="AY120" s="987"/>
      <c r="AZ120" s="942" t="s">
        <v>413</v>
      </c>
      <c r="BA120" s="891"/>
      <c r="BB120" s="891"/>
      <c r="BC120" s="891"/>
      <c r="BD120" s="891"/>
      <c r="BE120" s="891"/>
      <c r="BF120" s="891"/>
      <c r="BG120" s="891"/>
      <c r="BH120" s="891"/>
      <c r="BI120" s="891"/>
      <c r="BJ120" s="891"/>
      <c r="BK120" s="891"/>
      <c r="BL120" s="891"/>
      <c r="BM120" s="891"/>
      <c r="BN120" s="891"/>
      <c r="BO120" s="891"/>
      <c r="BP120" s="892"/>
      <c r="BQ120" s="928">
        <v>76290208</v>
      </c>
      <c r="BR120" s="929"/>
      <c r="BS120" s="929"/>
      <c r="BT120" s="929"/>
      <c r="BU120" s="929"/>
      <c r="BV120" s="929">
        <v>75433233</v>
      </c>
      <c r="BW120" s="929"/>
      <c r="BX120" s="929"/>
      <c r="BY120" s="929"/>
      <c r="BZ120" s="929"/>
      <c r="CA120" s="929">
        <v>73839302</v>
      </c>
      <c r="CB120" s="929"/>
      <c r="CC120" s="929"/>
      <c r="CD120" s="929"/>
      <c r="CE120" s="929"/>
      <c r="CF120" s="943">
        <v>34</v>
      </c>
      <c r="CG120" s="944"/>
      <c r="CH120" s="944"/>
      <c r="CI120" s="944"/>
      <c r="CJ120" s="944"/>
      <c r="CK120" s="1002" t="s">
        <v>414</v>
      </c>
      <c r="CL120" s="1003"/>
      <c r="CM120" s="1003"/>
      <c r="CN120" s="1003"/>
      <c r="CO120" s="1004"/>
      <c r="CP120" s="1010" t="s">
        <v>359</v>
      </c>
      <c r="CQ120" s="1011"/>
      <c r="CR120" s="1011"/>
      <c r="CS120" s="1011"/>
      <c r="CT120" s="1011"/>
      <c r="CU120" s="1011"/>
      <c r="CV120" s="1011"/>
      <c r="CW120" s="1011"/>
      <c r="CX120" s="1011"/>
      <c r="CY120" s="1011"/>
      <c r="CZ120" s="1011"/>
      <c r="DA120" s="1011"/>
      <c r="DB120" s="1011"/>
      <c r="DC120" s="1011"/>
      <c r="DD120" s="1011"/>
      <c r="DE120" s="1011"/>
      <c r="DF120" s="1012"/>
      <c r="DG120" s="928">
        <v>17222021</v>
      </c>
      <c r="DH120" s="929"/>
      <c r="DI120" s="929"/>
      <c r="DJ120" s="929"/>
      <c r="DK120" s="929"/>
      <c r="DL120" s="929">
        <v>15838842</v>
      </c>
      <c r="DM120" s="929"/>
      <c r="DN120" s="929"/>
      <c r="DO120" s="929"/>
      <c r="DP120" s="929"/>
      <c r="DQ120" s="929">
        <v>14573701</v>
      </c>
      <c r="DR120" s="929"/>
      <c r="DS120" s="929"/>
      <c r="DT120" s="929"/>
      <c r="DU120" s="929"/>
      <c r="DV120" s="930">
        <v>6.7</v>
      </c>
      <c r="DW120" s="930"/>
      <c r="DX120" s="930"/>
      <c r="DY120" s="930"/>
      <c r="DZ120" s="931"/>
    </row>
    <row r="121" spans="1:130" s="191" customFormat="1" ht="26.25" customHeight="1">
      <c r="A121" s="1059"/>
      <c r="B121" s="948"/>
      <c r="C121" s="969" t="s">
        <v>415</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4">
        <v>266668</v>
      </c>
      <c r="AB121" s="955"/>
      <c r="AC121" s="955"/>
      <c r="AD121" s="955"/>
      <c r="AE121" s="956"/>
      <c r="AF121" s="957">
        <v>260700</v>
      </c>
      <c r="AG121" s="955"/>
      <c r="AH121" s="955"/>
      <c r="AI121" s="955"/>
      <c r="AJ121" s="956"/>
      <c r="AK121" s="957">
        <v>253148</v>
      </c>
      <c r="AL121" s="955"/>
      <c r="AM121" s="955"/>
      <c r="AN121" s="955"/>
      <c r="AO121" s="956"/>
      <c r="AP121" s="958">
        <v>0.1</v>
      </c>
      <c r="AQ121" s="959"/>
      <c r="AR121" s="959"/>
      <c r="AS121" s="959"/>
      <c r="AT121" s="960"/>
      <c r="AU121" s="988"/>
      <c r="AV121" s="989"/>
      <c r="AW121" s="989"/>
      <c r="AX121" s="989"/>
      <c r="AY121" s="990"/>
      <c r="AZ121" s="951" t="s">
        <v>416</v>
      </c>
      <c r="BA121" s="952"/>
      <c r="BB121" s="952"/>
      <c r="BC121" s="952"/>
      <c r="BD121" s="952"/>
      <c r="BE121" s="952"/>
      <c r="BF121" s="952"/>
      <c r="BG121" s="952"/>
      <c r="BH121" s="952"/>
      <c r="BI121" s="952"/>
      <c r="BJ121" s="952"/>
      <c r="BK121" s="952"/>
      <c r="BL121" s="952"/>
      <c r="BM121" s="952"/>
      <c r="BN121" s="952"/>
      <c r="BO121" s="952"/>
      <c r="BP121" s="953"/>
      <c r="BQ121" s="921">
        <v>12508046</v>
      </c>
      <c r="BR121" s="922"/>
      <c r="BS121" s="922"/>
      <c r="BT121" s="922"/>
      <c r="BU121" s="922"/>
      <c r="BV121" s="922">
        <v>12075347</v>
      </c>
      <c r="BW121" s="922"/>
      <c r="BX121" s="922"/>
      <c r="BY121" s="922"/>
      <c r="BZ121" s="922"/>
      <c r="CA121" s="922">
        <v>11209744</v>
      </c>
      <c r="CB121" s="922"/>
      <c r="CC121" s="922"/>
      <c r="CD121" s="922"/>
      <c r="CE121" s="922"/>
      <c r="CF121" s="916">
        <v>5.2</v>
      </c>
      <c r="CG121" s="917"/>
      <c r="CH121" s="917"/>
      <c r="CI121" s="917"/>
      <c r="CJ121" s="917"/>
      <c r="CK121" s="1005"/>
      <c r="CL121" s="1006"/>
      <c r="CM121" s="1006"/>
      <c r="CN121" s="1006"/>
      <c r="CO121" s="1007"/>
      <c r="CP121" s="1015" t="s">
        <v>363</v>
      </c>
      <c r="CQ121" s="1016"/>
      <c r="CR121" s="1016"/>
      <c r="CS121" s="1016"/>
      <c r="CT121" s="1016"/>
      <c r="CU121" s="1016"/>
      <c r="CV121" s="1016"/>
      <c r="CW121" s="1016"/>
      <c r="CX121" s="1016"/>
      <c r="CY121" s="1016"/>
      <c r="CZ121" s="1016"/>
      <c r="DA121" s="1016"/>
      <c r="DB121" s="1016"/>
      <c r="DC121" s="1016"/>
      <c r="DD121" s="1016"/>
      <c r="DE121" s="1016"/>
      <c r="DF121" s="1017"/>
      <c r="DG121" s="921">
        <v>5632516</v>
      </c>
      <c r="DH121" s="922"/>
      <c r="DI121" s="922"/>
      <c r="DJ121" s="922"/>
      <c r="DK121" s="922"/>
      <c r="DL121" s="922">
        <v>5565715</v>
      </c>
      <c r="DM121" s="922"/>
      <c r="DN121" s="922"/>
      <c r="DO121" s="922"/>
      <c r="DP121" s="922"/>
      <c r="DQ121" s="922">
        <v>5438033</v>
      </c>
      <c r="DR121" s="922"/>
      <c r="DS121" s="922"/>
      <c r="DT121" s="922"/>
      <c r="DU121" s="922"/>
      <c r="DV121" s="923">
        <v>2.5</v>
      </c>
      <c r="DW121" s="923"/>
      <c r="DX121" s="923"/>
      <c r="DY121" s="923"/>
      <c r="DZ121" s="924"/>
    </row>
    <row r="122" spans="1:130" s="191" customFormat="1" ht="26.25" customHeight="1">
      <c r="A122" s="1059"/>
      <c r="B122" s="948"/>
      <c r="C122" s="918" t="s">
        <v>398</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v>6910</v>
      </c>
      <c r="AB122" s="955"/>
      <c r="AC122" s="955"/>
      <c r="AD122" s="955"/>
      <c r="AE122" s="956"/>
      <c r="AF122" s="957">
        <v>6910</v>
      </c>
      <c r="AG122" s="955"/>
      <c r="AH122" s="955"/>
      <c r="AI122" s="955"/>
      <c r="AJ122" s="956"/>
      <c r="AK122" s="957">
        <v>6910</v>
      </c>
      <c r="AL122" s="955"/>
      <c r="AM122" s="955"/>
      <c r="AN122" s="955"/>
      <c r="AO122" s="956"/>
      <c r="AP122" s="958">
        <v>0</v>
      </c>
      <c r="AQ122" s="959"/>
      <c r="AR122" s="959"/>
      <c r="AS122" s="959"/>
      <c r="AT122" s="960"/>
      <c r="AU122" s="988"/>
      <c r="AV122" s="989"/>
      <c r="AW122" s="989"/>
      <c r="AX122" s="989"/>
      <c r="AY122" s="990"/>
      <c r="AZ122" s="976" t="s">
        <v>417</v>
      </c>
      <c r="BA122" s="967"/>
      <c r="BB122" s="967"/>
      <c r="BC122" s="967"/>
      <c r="BD122" s="967"/>
      <c r="BE122" s="967"/>
      <c r="BF122" s="967"/>
      <c r="BG122" s="967"/>
      <c r="BH122" s="967"/>
      <c r="BI122" s="967"/>
      <c r="BJ122" s="967"/>
      <c r="BK122" s="967"/>
      <c r="BL122" s="967"/>
      <c r="BM122" s="967"/>
      <c r="BN122" s="967"/>
      <c r="BO122" s="967"/>
      <c r="BP122" s="968"/>
      <c r="BQ122" s="993">
        <v>733303595</v>
      </c>
      <c r="BR122" s="994"/>
      <c r="BS122" s="994"/>
      <c r="BT122" s="994"/>
      <c r="BU122" s="994"/>
      <c r="BV122" s="994">
        <v>722998860</v>
      </c>
      <c r="BW122" s="994"/>
      <c r="BX122" s="994"/>
      <c r="BY122" s="994"/>
      <c r="BZ122" s="994"/>
      <c r="CA122" s="994">
        <v>704800732</v>
      </c>
      <c r="CB122" s="994"/>
      <c r="CC122" s="994"/>
      <c r="CD122" s="994"/>
      <c r="CE122" s="994"/>
      <c r="CF122" s="1013">
        <v>324.3</v>
      </c>
      <c r="CG122" s="1014"/>
      <c r="CH122" s="1014"/>
      <c r="CI122" s="1014"/>
      <c r="CJ122" s="1014"/>
      <c r="CK122" s="1005"/>
      <c r="CL122" s="1006"/>
      <c r="CM122" s="1006"/>
      <c r="CN122" s="1006"/>
      <c r="CO122" s="1007"/>
      <c r="CP122" s="1015" t="s">
        <v>364</v>
      </c>
      <c r="CQ122" s="1016"/>
      <c r="CR122" s="1016"/>
      <c r="CS122" s="1016"/>
      <c r="CT122" s="1016"/>
      <c r="CU122" s="1016"/>
      <c r="CV122" s="1016"/>
      <c r="CW122" s="1016"/>
      <c r="CX122" s="1016"/>
      <c r="CY122" s="1016"/>
      <c r="CZ122" s="1016"/>
      <c r="DA122" s="1016"/>
      <c r="DB122" s="1016"/>
      <c r="DC122" s="1016"/>
      <c r="DD122" s="1016"/>
      <c r="DE122" s="1016"/>
      <c r="DF122" s="1017"/>
      <c r="DG122" s="921">
        <v>1011595</v>
      </c>
      <c r="DH122" s="922"/>
      <c r="DI122" s="922"/>
      <c r="DJ122" s="922"/>
      <c r="DK122" s="922"/>
      <c r="DL122" s="922">
        <v>1014252</v>
      </c>
      <c r="DM122" s="922"/>
      <c r="DN122" s="922"/>
      <c r="DO122" s="922"/>
      <c r="DP122" s="922"/>
      <c r="DQ122" s="922">
        <v>1016416</v>
      </c>
      <c r="DR122" s="922"/>
      <c r="DS122" s="922"/>
      <c r="DT122" s="922"/>
      <c r="DU122" s="922"/>
      <c r="DV122" s="923">
        <v>0.5</v>
      </c>
      <c r="DW122" s="923"/>
      <c r="DX122" s="923"/>
      <c r="DY122" s="923"/>
      <c r="DZ122" s="924"/>
    </row>
    <row r="123" spans="1:130" s="191" customFormat="1" ht="26.25" customHeight="1">
      <c r="A123" s="1059"/>
      <c r="B123" s="948"/>
      <c r="C123" s="918" t="s">
        <v>404</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v>502826</v>
      </c>
      <c r="AB123" s="955"/>
      <c r="AC123" s="955"/>
      <c r="AD123" s="955"/>
      <c r="AE123" s="956"/>
      <c r="AF123" s="957">
        <v>471807</v>
      </c>
      <c r="AG123" s="955"/>
      <c r="AH123" s="955"/>
      <c r="AI123" s="955"/>
      <c r="AJ123" s="956"/>
      <c r="AK123" s="957">
        <v>409817</v>
      </c>
      <c r="AL123" s="955"/>
      <c r="AM123" s="955"/>
      <c r="AN123" s="955"/>
      <c r="AO123" s="956"/>
      <c r="AP123" s="958">
        <v>0.2</v>
      </c>
      <c r="AQ123" s="959"/>
      <c r="AR123" s="959"/>
      <c r="AS123" s="959"/>
      <c r="AT123" s="960"/>
      <c r="AU123" s="991"/>
      <c r="AV123" s="992"/>
      <c r="AW123" s="992"/>
      <c r="AX123" s="992"/>
      <c r="AY123" s="992"/>
      <c r="AZ123" s="222" t="s">
        <v>138</v>
      </c>
      <c r="BA123" s="222"/>
      <c r="BB123" s="222"/>
      <c r="BC123" s="222"/>
      <c r="BD123" s="222"/>
      <c r="BE123" s="222"/>
      <c r="BF123" s="222"/>
      <c r="BG123" s="222"/>
      <c r="BH123" s="222"/>
      <c r="BI123" s="222"/>
      <c r="BJ123" s="222"/>
      <c r="BK123" s="222"/>
      <c r="BL123" s="222"/>
      <c r="BM123" s="222"/>
      <c r="BN123" s="222"/>
      <c r="BO123" s="977" t="s">
        <v>418</v>
      </c>
      <c r="BP123" s="1001"/>
      <c r="BQ123" s="1065">
        <v>822101849</v>
      </c>
      <c r="BR123" s="1066"/>
      <c r="BS123" s="1066"/>
      <c r="BT123" s="1066"/>
      <c r="BU123" s="1066"/>
      <c r="BV123" s="1066">
        <v>810507440</v>
      </c>
      <c r="BW123" s="1066"/>
      <c r="BX123" s="1066"/>
      <c r="BY123" s="1066"/>
      <c r="BZ123" s="1066"/>
      <c r="CA123" s="1066">
        <v>789849778</v>
      </c>
      <c r="CB123" s="1066"/>
      <c r="CC123" s="1066"/>
      <c r="CD123" s="1066"/>
      <c r="CE123" s="1066"/>
      <c r="CF123" s="995"/>
      <c r="CG123" s="996"/>
      <c r="CH123" s="996"/>
      <c r="CI123" s="996"/>
      <c r="CJ123" s="997"/>
      <c r="CK123" s="1005"/>
      <c r="CL123" s="1006"/>
      <c r="CM123" s="1006"/>
      <c r="CN123" s="1006"/>
      <c r="CO123" s="1007"/>
      <c r="CP123" s="1015" t="s">
        <v>419</v>
      </c>
      <c r="CQ123" s="1016"/>
      <c r="CR123" s="1016"/>
      <c r="CS123" s="1016"/>
      <c r="CT123" s="1016"/>
      <c r="CU123" s="1016"/>
      <c r="CV123" s="1016"/>
      <c r="CW123" s="1016"/>
      <c r="CX123" s="1016"/>
      <c r="CY123" s="1016"/>
      <c r="CZ123" s="1016"/>
      <c r="DA123" s="1016"/>
      <c r="DB123" s="1016"/>
      <c r="DC123" s="1016"/>
      <c r="DD123" s="1016"/>
      <c r="DE123" s="1016"/>
      <c r="DF123" s="1017"/>
      <c r="DG123" s="921">
        <v>774485</v>
      </c>
      <c r="DH123" s="922"/>
      <c r="DI123" s="922"/>
      <c r="DJ123" s="922"/>
      <c r="DK123" s="922"/>
      <c r="DL123" s="922">
        <v>804141</v>
      </c>
      <c r="DM123" s="922"/>
      <c r="DN123" s="922"/>
      <c r="DO123" s="922"/>
      <c r="DP123" s="922"/>
      <c r="DQ123" s="922">
        <v>787095</v>
      </c>
      <c r="DR123" s="922"/>
      <c r="DS123" s="922"/>
      <c r="DT123" s="922"/>
      <c r="DU123" s="922"/>
      <c r="DV123" s="923">
        <v>0.4</v>
      </c>
      <c r="DW123" s="923"/>
      <c r="DX123" s="923"/>
      <c r="DY123" s="923"/>
      <c r="DZ123" s="924"/>
    </row>
    <row r="124" spans="1:130" s="191" customFormat="1" ht="26.25" customHeight="1" thickBot="1">
      <c r="A124" s="1059"/>
      <c r="B124" s="948"/>
      <c r="C124" s="918" t="s">
        <v>407</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420</v>
      </c>
      <c r="AB124" s="955"/>
      <c r="AC124" s="955"/>
      <c r="AD124" s="955"/>
      <c r="AE124" s="956"/>
      <c r="AF124" s="957" t="s">
        <v>420</v>
      </c>
      <c r="AG124" s="955"/>
      <c r="AH124" s="955"/>
      <c r="AI124" s="955"/>
      <c r="AJ124" s="956"/>
      <c r="AK124" s="957" t="s">
        <v>420</v>
      </c>
      <c r="AL124" s="955"/>
      <c r="AM124" s="955"/>
      <c r="AN124" s="955"/>
      <c r="AO124" s="956"/>
      <c r="AP124" s="958" t="s">
        <v>420</v>
      </c>
      <c r="AQ124" s="959"/>
      <c r="AR124" s="959"/>
      <c r="AS124" s="959"/>
      <c r="AT124" s="960"/>
      <c r="AU124" s="1061" t="s">
        <v>421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177.3</v>
      </c>
      <c r="BR124" s="1025"/>
      <c r="BS124" s="1025"/>
      <c r="BT124" s="1025"/>
      <c r="BU124" s="1025"/>
      <c r="BV124" s="1025">
        <v>168.8</v>
      </c>
      <c r="BW124" s="1025"/>
      <c r="BX124" s="1025"/>
      <c r="BY124" s="1025"/>
      <c r="BZ124" s="1025"/>
      <c r="CA124" s="1025">
        <v>174.4</v>
      </c>
      <c r="CB124" s="1025"/>
      <c r="CC124" s="1025"/>
      <c r="CD124" s="1025"/>
      <c r="CE124" s="1025"/>
      <c r="CF124" s="1026"/>
      <c r="CG124" s="1027"/>
      <c r="CH124" s="1027"/>
      <c r="CI124" s="1027"/>
      <c r="CJ124" s="1028"/>
      <c r="CK124" s="1008"/>
      <c r="CL124" s="1008"/>
      <c r="CM124" s="1008"/>
      <c r="CN124" s="1008"/>
      <c r="CO124" s="1009"/>
      <c r="CP124" s="1029" t="s">
        <v>422</v>
      </c>
      <c r="CQ124" s="1030"/>
      <c r="CR124" s="1030"/>
      <c r="CS124" s="1030"/>
      <c r="CT124" s="1030"/>
      <c r="CU124" s="1030"/>
      <c r="CV124" s="1030"/>
      <c r="CW124" s="1030"/>
      <c r="CX124" s="1030"/>
      <c r="CY124" s="1030"/>
      <c r="CZ124" s="1030"/>
      <c r="DA124" s="1030"/>
      <c r="DB124" s="1030"/>
      <c r="DC124" s="1030"/>
      <c r="DD124" s="1030"/>
      <c r="DE124" s="1030"/>
      <c r="DF124" s="1031"/>
      <c r="DG124" s="993">
        <v>603017</v>
      </c>
      <c r="DH124" s="994"/>
      <c r="DI124" s="994"/>
      <c r="DJ124" s="994"/>
      <c r="DK124" s="994"/>
      <c r="DL124" s="994">
        <v>407049</v>
      </c>
      <c r="DM124" s="994"/>
      <c r="DN124" s="994"/>
      <c r="DO124" s="994"/>
      <c r="DP124" s="994"/>
      <c r="DQ124" s="994">
        <v>166703</v>
      </c>
      <c r="DR124" s="994"/>
      <c r="DS124" s="994"/>
      <c r="DT124" s="994"/>
      <c r="DU124" s="994"/>
      <c r="DV124" s="1018">
        <v>0.1</v>
      </c>
      <c r="DW124" s="1018"/>
      <c r="DX124" s="1018"/>
      <c r="DY124" s="1018"/>
      <c r="DZ124" s="1019"/>
    </row>
    <row r="125" spans="1:130" s="191" customFormat="1" ht="26.25" customHeight="1">
      <c r="A125" s="1059"/>
      <c r="B125" s="948"/>
      <c r="C125" s="918" t="s">
        <v>409</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103</v>
      </c>
      <c r="AB125" s="955"/>
      <c r="AC125" s="955"/>
      <c r="AD125" s="955"/>
      <c r="AE125" s="956"/>
      <c r="AF125" s="957" t="s">
        <v>103</v>
      </c>
      <c r="AG125" s="955"/>
      <c r="AH125" s="955"/>
      <c r="AI125" s="955"/>
      <c r="AJ125" s="956"/>
      <c r="AK125" s="957" t="s">
        <v>103</v>
      </c>
      <c r="AL125" s="955"/>
      <c r="AM125" s="955"/>
      <c r="AN125" s="955"/>
      <c r="AO125" s="956"/>
      <c r="AP125" s="958" t="s">
        <v>103</v>
      </c>
      <c r="AQ125" s="959"/>
      <c r="AR125" s="959"/>
      <c r="AS125" s="959"/>
      <c r="AT125" s="960"/>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0" t="s">
        <v>423</v>
      </c>
      <c r="CL125" s="1003"/>
      <c r="CM125" s="1003"/>
      <c r="CN125" s="1003"/>
      <c r="CO125" s="1004"/>
      <c r="CP125" s="942" t="s">
        <v>424</v>
      </c>
      <c r="CQ125" s="891"/>
      <c r="CR125" s="891"/>
      <c r="CS125" s="891"/>
      <c r="CT125" s="891"/>
      <c r="CU125" s="891"/>
      <c r="CV125" s="891"/>
      <c r="CW125" s="891"/>
      <c r="CX125" s="891"/>
      <c r="CY125" s="891"/>
      <c r="CZ125" s="891"/>
      <c r="DA125" s="891"/>
      <c r="DB125" s="891"/>
      <c r="DC125" s="891"/>
      <c r="DD125" s="891"/>
      <c r="DE125" s="891"/>
      <c r="DF125" s="892"/>
      <c r="DG125" s="928" t="s">
        <v>103</v>
      </c>
      <c r="DH125" s="929"/>
      <c r="DI125" s="929"/>
      <c r="DJ125" s="929"/>
      <c r="DK125" s="929"/>
      <c r="DL125" s="929" t="s">
        <v>103</v>
      </c>
      <c r="DM125" s="929"/>
      <c r="DN125" s="929"/>
      <c r="DO125" s="929"/>
      <c r="DP125" s="929"/>
      <c r="DQ125" s="929" t="s">
        <v>103</v>
      </c>
      <c r="DR125" s="929"/>
      <c r="DS125" s="929"/>
      <c r="DT125" s="929"/>
      <c r="DU125" s="929"/>
      <c r="DV125" s="930" t="s">
        <v>103</v>
      </c>
      <c r="DW125" s="930"/>
      <c r="DX125" s="930"/>
      <c r="DY125" s="930"/>
      <c r="DZ125" s="931"/>
    </row>
    <row r="126" spans="1:130" s="191" customFormat="1" ht="26.25" customHeight="1" thickBot="1">
      <c r="A126" s="1059"/>
      <c r="B126" s="948"/>
      <c r="C126" s="918" t="s">
        <v>411</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3963</v>
      </c>
      <c r="AB126" s="955"/>
      <c r="AC126" s="955"/>
      <c r="AD126" s="955"/>
      <c r="AE126" s="956"/>
      <c r="AF126" s="957">
        <v>3596</v>
      </c>
      <c r="AG126" s="955"/>
      <c r="AH126" s="955"/>
      <c r="AI126" s="955"/>
      <c r="AJ126" s="956"/>
      <c r="AK126" s="957" t="s">
        <v>103</v>
      </c>
      <c r="AL126" s="955"/>
      <c r="AM126" s="955"/>
      <c r="AN126" s="955"/>
      <c r="AO126" s="956"/>
      <c r="AP126" s="958" t="s">
        <v>103</v>
      </c>
      <c r="AQ126" s="959"/>
      <c r="AR126" s="959"/>
      <c r="AS126" s="959"/>
      <c r="AT126" s="960"/>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1"/>
      <c r="CL126" s="1006"/>
      <c r="CM126" s="1006"/>
      <c r="CN126" s="1006"/>
      <c r="CO126" s="1007"/>
      <c r="CP126" s="951" t="s">
        <v>425</v>
      </c>
      <c r="CQ126" s="952"/>
      <c r="CR126" s="952"/>
      <c r="CS126" s="952"/>
      <c r="CT126" s="952"/>
      <c r="CU126" s="952"/>
      <c r="CV126" s="952"/>
      <c r="CW126" s="952"/>
      <c r="CX126" s="952"/>
      <c r="CY126" s="952"/>
      <c r="CZ126" s="952"/>
      <c r="DA126" s="952"/>
      <c r="DB126" s="952"/>
      <c r="DC126" s="952"/>
      <c r="DD126" s="952"/>
      <c r="DE126" s="952"/>
      <c r="DF126" s="953"/>
      <c r="DG126" s="921">
        <v>1962434</v>
      </c>
      <c r="DH126" s="922"/>
      <c r="DI126" s="922"/>
      <c r="DJ126" s="922"/>
      <c r="DK126" s="922"/>
      <c r="DL126" s="922">
        <v>1740857</v>
      </c>
      <c r="DM126" s="922"/>
      <c r="DN126" s="922"/>
      <c r="DO126" s="922"/>
      <c r="DP126" s="922"/>
      <c r="DQ126" s="922">
        <v>1744273</v>
      </c>
      <c r="DR126" s="922"/>
      <c r="DS126" s="922"/>
      <c r="DT126" s="922"/>
      <c r="DU126" s="922"/>
      <c r="DV126" s="923">
        <v>0.8</v>
      </c>
      <c r="DW126" s="923"/>
      <c r="DX126" s="923"/>
      <c r="DY126" s="923"/>
      <c r="DZ126" s="924"/>
    </row>
    <row r="127" spans="1:130" s="191" customFormat="1" ht="26.25" customHeight="1">
      <c r="A127" s="1060"/>
      <c r="B127" s="950"/>
      <c r="C127" s="998" t="s">
        <v>426</v>
      </c>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1000"/>
      <c r="AA127" s="954">
        <v>134883</v>
      </c>
      <c r="AB127" s="955"/>
      <c r="AC127" s="955"/>
      <c r="AD127" s="955"/>
      <c r="AE127" s="956"/>
      <c r="AF127" s="957">
        <v>169009</v>
      </c>
      <c r="AG127" s="955"/>
      <c r="AH127" s="955"/>
      <c r="AI127" s="955"/>
      <c r="AJ127" s="956"/>
      <c r="AK127" s="957">
        <v>182040</v>
      </c>
      <c r="AL127" s="955"/>
      <c r="AM127" s="955"/>
      <c r="AN127" s="955"/>
      <c r="AO127" s="956"/>
      <c r="AP127" s="958">
        <v>0.1</v>
      </c>
      <c r="AQ127" s="959"/>
      <c r="AR127" s="959"/>
      <c r="AS127" s="959"/>
      <c r="AT127" s="960"/>
      <c r="AU127" s="227"/>
      <c r="AV127" s="227"/>
      <c r="AW127" s="227"/>
      <c r="AX127" s="1032" t="s">
        <v>427</v>
      </c>
      <c r="AY127" s="1033"/>
      <c r="AZ127" s="1033"/>
      <c r="BA127" s="1033"/>
      <c r="BB127" s="1033"/>
      <c r="BC127" s="1033"/>
      <c r="BD127" s="1033"/>
      <c r="BE127" s="1034"/>
      <c r="BF127" s="1035" t="s">
        <v>428</v>
      </c>
      <c r="BG127" s="1033"/>
      <c r="BH127" s="1033"/>
      <c r="BI127" s="1033"/>
      <c r="BJ127" s="1033"/>
      <c r="BK127" s="1033"/>
      <c r="BL127" s="1034"/>
      <c r="BM127" s="1035" t="s">
        <v>429</v>
      </c>
      <c r="BN127" s="1033"/>
      <c r="BO127" s="1033"/>
      <c r="BP127" s="1033"/>
      <c r="BQ127" s="1033"/>
      <c r="BR127" s="1033"/>
      <c r="BS127" s="1034"/>
      <c r="BT127" s="1035" t="s">
        <v>430</v>
      </c>
      <c r="BU127" s="1033"/>
      <c r="BV127" s="1033"/>
      <c r="BW127" s="1033"/>
      <c r="BX127" s="1033"/>
      <c r="BY127" s="1033"/>
      <c r="BZ127" s="1057"/>
      <c r="CA127" s="227"/>
      <c r="CB127" s="227"/>
      <c r="CC127" s="227"/>
      <c r="CD127" s="228"/>
      <c r="CE127" s="228"/>
      <c r="CF127" s="228"/>
      <c r="CG127" s="225"/>
      <c r="CH127" s="225"/>
      <c r="CI127" s="225"/>
      <c r="CJ127" s="226"/>
      <c r="CK127" s="1021"/>
      <c r="CL127" s="1006"/>
      <c r="CM127" s="1006"/>
      <c r="CN127" s="1006"/>
      <c r="CO127" s="1007"/>
      <c r="CP127" s="951" t="s">
        <v>431</v>
      </c>
      <c r="CQ127" s="952"/>
      <c r="CR127" s="952"/>
      <c r="CS127" s="952"/>
      <c r="CT127" s="952"/>
      <c r="CU127" s="952"/>
      <c r="CV127" s="952"/>
      <c r="CW127" s="952"/>
      <c r="CX127" s="952"/>
      <c r="CY127" s="952"/>
      <c r="CZ127" s="952"/>
      <c r="DA127" s="952"/>
      <c r="DB127" s="952"/>
      <c r="DC127" s="952"/>
      <c r="DD127" s="952"/>
      <c r="DE127" s="952"/>
      <c r="DF127" s="953"/>
      <c r="DG127" s="921" t="s">
        <v>103</v>
      </c>
      <c r="DH127" s="922"/>
      <c r="DI127" s="922"/>
      <c r="DJ127" s="922"/>
      <c r="DK127" s="922"/>
      <c r="DL127" s="922" t="s">
        <v>103</v>
      </c>
      <c r="DM127" s="922"/>
      <c r="DN127" s="922"/>
      <c r="DO127" s="922"/>
      <c r="DP127" s="922"/>
      <c r="DQ127" s="922" t="s">
        <v>103</v>
      </c>
      <c r="DR127" s="922"/>
      <c r="DS127" s="922"/>
      <c r="DT127" s="922"/>
      <c r="DU127" s="922"/>
      <c r="DV127" s="923" t="s">
        <v>103</v>
      </c>
      <c r="DW127" s="923"/>
      <c r="DX127" s="923"/>
      <c r="DY127" s="923"/>
      <c r="DZ127" s="924"/>
    </row>
    <row r="128" spans="1:130" s="191" customFormat="1" ht="26.25" customHeight="1" thickBot="1">
      <c r="A128" s="1043" t="s">
        <v>432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433</v>
      </c>
      <c r="X128" s="1045"/>
      <c r="Y128" s="1045"/>
      <c r="Z128" s="1046"/>
      <c r="AA128" s="1047">
        <v>1425531</v>
      </c>
      <c r="AB128" s="1048"/>
      <c r="AC128" s="1048"/>
      <c r="AD128" s="1048"/>
      <c r="AE128" s="1049"/>
      <c r="AF128" s="1050">
        <v>1183049</v>
      </c>
      <c r="AG128" s="1048"/>
      <c r="AH128" s="1048"/>
      <c r="AI128" s="1048"/>
      <c r="AJ128" s="1049"/>
      <c r="AK128" s="1050">
        <v>1269367</v>
      </c>
      <c r="AL128" s="1048"/>
      <c r="AM128" s="1048"/>
      <c r="AN128" s="1048"/>
      <c r="AO128" s="1049"/>
      <c r="AP128" s="1051"/>
      <c r="AQ128" s="1052"/>
      <c r="AR128" s="1052"/>
      <c r="AS128" s="1052"/>
      <c r="AT128" s="1053"/>
      <c r="AU128" s="227"/>
      <c r="AV128" s="227"/>
      <c r="AW128" s="227"/>
      <c r="AX128" s="890" t="s">
        <v>434</v>
      </c>
      <c r="AY128" s="891"/>
      <c r="AZ128" s="891"/>
      <c r="BA128" s="891"/>
      <c r="BB128" s="891"/>
      <c r="BC128" s="891"/>
      <c r="BD128" s="891"/>
      <c r="BE128" s="892"/>
      <c r="BF128" s="1054" t="s">
        <v>103</v>
      </c>
      <c r="BG128" s="1055"/>
      <c r="BH128" s="1055"/>
      <c r="BI128" s="1055"/>
      <c r="BJ128" s="1055"/>
      <c r="BK128" s="1055"/>
      <c r="BL128" s="1056"/>
      <c r="BM128" s="1054">
        <v>3.75</v>
      </c>
      <c r="BN128" s="1055"/>
      <c r="BO128" s="1055"/>
      <c r="BP128" s="1055"/>
      <c r="BQ128" s="1055"/>
      <c r="BR128" s="1055"/>
      <c r="BS128" s="1056"/>
      <c r="BT128" s="1054">
        <v>5</v>
      </c>
      <c r="BU128" s="1055"/>
      <c r="BV128" s="1055"/>
      <c r="BW128" s="1055"/>
      <c r="BX128" s="1055"/>
      <c r="BY128" s="1055"/>
      <c r="BZ128" s="1079"/>
      <c r="CA128" s="228"/>
      <c r="CB128" s="228"/>
      <c r="CC128" s="228"/>
      <c r="CD128" s="228"/>
      <c r="CE128" s="228"/>
      <c r="CF128" s="228"/>
      <c r="CG128" s="225"/>
      <c r="CH128" s="225"/>
      <c r="CI128" s="225"/>
      <c r="CJ128" s="226"/>
      <c r="CK128" s="1022"/>
      <c r="CL128" s="1023"/>
      <c r="CM128" s="1023"/>
      <c r="CN128" s="1023"/>
      <c r="CO128" s="1024"/>
      <c r="CP128" s="1036" t="s">
        <v>435</v>
      </c>
      <c r="CQ128" s="1037"/>
      <c r="CR128" s="1037"/>
      <c r="CS128" s="1037"/>
      <c r="CT128" s="1037"/>
      <c r="CU128" s="1037"/>
      <c r="CV128" s="1037"/>
      <c r="CW128" s="1037"/>
      <c r="CX128" s="1037"/>
      <c r="CY128" s="1037"/>
      <c r="CZ128" s="1037"/>
      <c r="DA128" s="1037"/>
      <c r="DB128" s="1037"/>
      <c r="DC128" s="1037"/>
      <c r="DD128" s="1037"/>
      <c r="DE128" s="1037"/>
      <c r="DF128" s="1038"/>
      <c r="DG128" s="1039">
        <v>23669457</v>
      </c>
      <c r="DH128" s="1040"/>
      <c r="DI128" s="1040"/>
      <c r="DJ128" s="1040"/>
      <c r="DK128" s="1040"/>
      <c r="DL128" s="1040">
        <v>24297149</v>
      </c>
      <c r="DM128" s="1040"/>
      <c r="DN128" s="1040"/>
      <c r="DO128" s="1040"/>
      <c r="DP128" s="1040"/>
      <c r="DQ128" s="1040">
        <v>23026145</v>
      </c>
      <c r="DR128" s="1040"/>
      <c r="DS128" s="1040"/>
      <c r="DT128" s="1040"/>
      <c r="DU128" s="1040"/>
      <c r="DV128" s="1041">
        <v>10.6</v>
      </c>
      <c r="DW128" s="1041"/>
      <c r="DX128" s="1041"/>
      <c r="DY128" s="1041"/>
      <c r="DZ128" s="1042"/>
    </row>
    <row r="129" spans="1:131" s="191" customFormat="1" ht="26.25" customHeight="1">
      <c r="A129" s="932" t="s">
        <v>85</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3" t="s">
        <v>436</v>
      </c>
      <c r="X129" s="1074"/>
      <c r="Y129" s="1074"/>
      <c r="Z129" s="1075"/>
      <c r="AA129" s="954">
        <v>283522681</v>
      </c>
      <c r="AB129" s="955"/>
      <c r="AC129" s="955"/>
      <c r="AD129" s="955"/>
      <c r="AE129" s="956"/>
      <c r="AF129" s="957">
        <v>289303463</v>
      </c>
      <c r="AG129" s="955"/>
      <c r="AH129" s="955"/>
      <c r="AI129" s="955"/>
      <c r="AJ129" s="956"/>
      <c r="AK129" s="957">
        <v>283770859</v>
      </c>
      <c r="AL129" s="955"/>
      <c r="AM129" s="955"/>
      <c r="AN129" s="955"/>
      <c r="AO129" s="956"/>
      <c r="AP129" s="1076"/>
      <c r="AQ129" s="1077"/>
      <c r="AR129" s="1077"/>
      <c r="AS129" s="1077"/>
      <c r="AT129" s="1078"/>
      <c r="AU129" s="229"/>
      <c r="AV129" s="229"/>
      <c r="AW129" s="229"/>
      <c r="AX129" s="1067" t="s">
        <v>437</v>
      </c>
      <c r="AY129" s="952"/>
      <c r="AZ129" s="952"/>
      <c r="BA129" s="952"/>
      <c r="BB129" s="952"/>
      <c r="BC129" s="952"/>
      <c r="BD129" s="952"/>
      <c r="BE129" s="953"/>
      <c r="BF129" s="1068" t="s">
        <v>103</v>
      </c>
      <c r="BG129" s="1069"/>
      <c r="BH129" s="1069"/>
      <c r="BI129" s="1069"/>
      <c r="BJ129" s="1069"/>
      <c r="BK129" s="1069"/>
      <c r="BL129" s="1070"/>
      <c r="BM129" s="1068">
        <v>8.75</v>
      </c>
      <c r="BN129" s="1069"/>
      <c r="BO129" s="1069"/>
      <c r="BP129" s="1069"/>
      <c r="BQ129" s="1069"/>
      <c r="BR129" s="1069"/>
      <c r="BS129" s="1070"/>
      <c r="BT129" s="1068">
        <v>15</v>
      </c>
      <c r="BU129" s="1071"/>
      <c r="BV129" s="1071"/>
      <c r="BW129" s="1071"/>
      <c r="BX129" s="1071"/>
      <c r="BY129" s="1071"/>
      <c r="BZ129" s="1072"/>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2" t="s">
        <v>438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3" t="s">
        <v>439</v>
      </c>
      <c r="X130" s="1074"/>
      <c r="Y130" s="1074"/>
      <c r="Z130" s="1075"/>
      <c r="AA130" s="954">
        <v>66078906</v>
      </c>
      <c r="AB130" s="955"/>
      <c r="AC130" s="955"/>
      <c r="AD130" s="955"/>
      <c r="AE130" s="956"/>
      <c r="AF130" s="957">
        <v>66630711</v>
      </c>
      <c r="AG130" s="955"/>
      <c r="AH130" s="955"/>
      <c r="AI130" s="955"/>
      <c r="AJ130" s="956"/>
      <c r="AK130" s="957">
        <v>66443149</v>
      </c>
      <c r="AL130" s="955"/>
      <c r="AM130" s="955"/>
      <c r="AN130" s="955"/>
      <c r="AO130" s="956"/>
      <c r="AP130" s="1076"/>
      <c r="AQ130" s="1077"/>
      <c r="AR130" s="1077"/>
      <c r="AS130" s="1077"/>
      <c r="AT130" s="1078"/>
      <c r="AU130" s="229"/>
      <c r="AV130" s="229"/>
      <c r="AW130" s="229"/>
      <c r="AX130" s="1067" t="s">
        <v>440</v>
      </c>
      <c r="AY130" s="952"/>
      <c r="AZ130" s="952"/>
      <c r="BA130" s="952"/>
      <c r="BB130" s="952"/>
      <c r="BC130" s="952"/>
      <c r="BD130" s="952"/>
      <c r="BE130" s="953"/>
      <c r="BF130" s="1104">
        <v>7.6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441</v>
      </c>
      <c r="X131" s="1112"/>
      <c r="Y131" s="1112"/>
      <c r="Z131" s="1113"/>
      <c r="AA131" s="1114">
        <v>217443775</v>
      </c>
      <c r="AB131" s="1115"/>
      <c r="AC131" s="1115"/>
      <c r="AD131" s="1115"/>
      <c r="AE131" s="1116"/>
      <c r="AF131" s="1117">
        <v>222672752</v>
      </c>
      <c r="AG131" s="1115"/>
      <c r="AH131" s="1115"/>
      <c r="AI131" s="1115"/>
      <c r="AJ131" s="1116"/>
      <c r="AK131" s="1117">
        <v>217327710</v>
      </c>
      <c r="AL131" s="1115"/>
      <c r="AM131" s="1115"/>
      <c r="AN131" s="1115"/>
      <c r="AO131" s="1116"/>
      <c r="AP131" s="1118"/>
      <c r="AQ131" s="1119"/>
      <c r="AR131" s="1119"/>
      <c r="AS131" s="1119"/>
      <c r="AT131" s="1120"/>
      <c r="AU131" s="229"/>
      <c r="AV131" s="229"/>
      <c r="AW131" s="229"/>
      <c r="AX131" s="1086" t="s">
        <v>442</v>
      </c>
      <c r="AY131" s="1037"/>
      <c r="AZ131" s="1037"/>
      <c r="BA131" s="1037"/>
      <c r="BB131" s="1037"/>
      <c r="BC131" s="1037"/>
      <c r="BD131" s="1037"/>
      <c r="BE131" s="1038"/>
      <c r="BF131" s="1087">
        <v>174.4</v>
      </c>
      <c r="BG131" s="1088"/>
      <c r="BH131" s="1088"/>
      <c r="BI131" s="1088"/>
      <c r="BJ131" s="1088"/>
      <c r="BK131" s="1088"/>
      <c r="BL131" s="1089"/>
      <c r="BM131" s="1087">
        <v>400</v>
      </c>
      <c r="BN131" s="1088"/>
      <c r="BO131" s="1088"/>
      <c r="BP131" s="1088"/>
      <c r="BQ131" s="1088"/>
      <c r="BR131" s="1088"/>
      <c r="BS131" s="1089"/>
      <c r="BT131" s="1090"/>
      <c r="BU131" s="1091"/>
      <c r="BV131" s="1091"/>
      <c r="BW131" s="1091"/>
      <c r="BX131" s="1091"/>
      <c r="BY131" s="1091"/>
      <c r="BZ131" s="1092"/>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3" t="s">
        <v>443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444</v>
      </c>
      <c r="W132" s="1097"/>
      <c r="X132" s="1097"/>
      <c r="Y132" s="1097"/>
      <c r="Z132" s="1098"/>
      <c r="AA132" s="1099">
        <v>11.9058037</v>
      </c>
      <c r="AB132" s="1100"/>
      <c r="AC132" s="1100"/>
      <c r="AD132" s="1100"/>
      <c r="AE132" s="1101"/>
      <c r="AF132" s="1102">
        <v>6.3612132780000001</v>
      </c>
      <c r="AG132" s="1100"/>
      <c r="AH132" s="1100"/>
      <c r="AI132" s="1100"/>
      <c r="AJ132" s="1101"/>
      <c r="AK132" s="1102">
        <v>4.622464388</v>
      </c>
      <c r="AL132" s="1100"/>
      <c r="AM132" s="1100"/>
      <c r="AN132" s="1100"/>
      <c r="AO132" s="1101"/>
      <c r="AP132" s="995"/>
      <c r="AQ132" s="996"/>
      <c r="AR132" s="996"/>
      <c r="AS132" s="996"/>
      <c r="AT132" s="110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445</v>
      </c>
      <c r="W133" s="1080"/>
      <c r="X133" s="1080"/>
      <c r="Y133" s="1080"/>
      <c r="Z133" s="1081"/>
      <c r="AA133" s="1082">
        <v>12.6</v>
      </c>
      <c r="AB133" s="1083"/>
      <c r="AC133" s="1083"/>
      <c r="AD133" s="1083"/>
      <c r="AE133" s="1084"/>
      <c r="AF133" s="1082">
        <v>10.5</v>
      </c>
      <c r="AG133" s="1083"/>
      <c r="AH133" s="1083"/>
      <c r="AI133" s="1083"/>
      <c r="AJ133" s="1084"/>
      <c r="AK133" s="1082">
        <v>7.6</v>
      </c>
      <c r="AL133" s="1083"/>
      <c r="AM133" s="1083"/>
      <c r="AN133" s="1083"/>
      <c r="AO133" s="1084"/>
      <c r="AP133" s="1026"/>
      <c r="AQ133" s="1027"/>
      <c r="AR133" s="1027"/>
      <c r="AS133" s="1027"/>
      <c r="AT133" s="1085"/>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446</v>
      </c>
      <c r="B5" s="240"/>
      <c r="C5" s="240"/>
      <c r="D5" s="240"/>
      <c r="E5" s="240"/>
      <c r="F5" s="240"/>
      <c r="G5" s="240"/>
      <c r="H5" s="240"/>
      <c r="I5" s="240"/>
      <c r="J5" s="240"/>
      <c r="K5" s="240"/>
      <c r="L5" s="240"/>
      <c r="M5" s="240"/>
      <c r="N5" s="240"/>
      <c r="O5" s="241"/>
    </row>
    <row r="6" spans="1:16" ht="13.2">
      <c r="A6" s="242"/>
      <c r="B6" s="238"/>
      <c r="C6" s="238"/>
      <c r="D6" s="238"/>
      <c r="E6" s="238"/>
      <c r="F6" s="238"/>
      <c r="G6" s="243" t="s">
        <v>447</v>
      </c>
      <c r="H6" s="243"/>
      <c r="I6" s="243"/>
      <c r="J6" s="243"/>
      <c r="K6" s="238"/>
      <c r="L6" s="238"/>
      <c r="M6" s="238"/>
      <c r="N6" s="238"/>
    </row>
    <row r="7" spans="1:16" ht="13.2">
      <c r="A7" s="242"/>
      <c r="B7" s="238"/>
      <c r="C7" s="238"/>
      <c r="D7" s="238"/>
      <c r="E7" s="238"/>
      <c r="F7" s="238"/>
      <c r="G7" s="245"/>
      <c r="H7" s="246"/>
      <c r="I7" s="246"/>
      <c r="J7" s="247"/>
      <c r="K7" s="1121" t="s">
        <v>448</v>
      </c>
      <c r="L7" s="248"/>
      <c r="M7" s="249" t="s">
        <v>449</v>
      </c>
      <c r="N7" s="250"/>
    </row>
    <row r="8" spans="1:16" ht="13.2">
      <c r="A8" s="242"/>
      <c r="B8" s="238"/>
      <c r="C8" s="238"/>
      <c r="D8" s="238"/>
      <c r="E8" s="238"/>
      <c r="F8" s="238"/>
      <c r="G8" s="251"/>
      <c r="H8" s="252"/>
      <c r="I8" s="252"/>
      <c r="J8" s="253"/>
      <c r="K8" s="1122"/>
      <c r="L8" s="254" t="s">
        <v>450</v>
      </c>
      <c r="M8" s="255" t="s">
        <v>451</v>
      </c>
      <c r="N8" s="256" t="s">
        <v>452</v>
      </c>
    </row>
    <row r="9" spans="1:16" ht="13.2">
      <c r="A9" s="242"/>
      <c r="B9" s="238"/>
      <c r="C9" s="238"/>
      <c r="D9" s="238"/>
      <c r="E9" s="238"/>
      <c r="F9" s="238"/>
      <c r="G9" s="1123" t="s">
        <v>453</v>
      </c>
      <c r="H9" s="1124"/>
      <c r="I9" s="1124"/>
      <c r="J9" s="1125"/>
      <c r="K9" s="257">
        <v>117551662</v>
      </c>
      <c r="L9" s="258">
        <v>168803</v>
      </c>
      <c r="M9" s="259">
        <v>161345</v>
      </c>
      <c r="N9" s="260">
        <v>4.5999999999999996</v>
      </c>
    </row>
    <row r="10" spans="1:16" ht="13.2">
      <c r="A10" s="242"/>
      <c r="B10" s="238"/>
      <c r="C10" s="238"/>
      <c r="D10" s="238"/>
      <c r="E10" s="238"/>
      <c r="F10" s="238"/>
      <c r="G10" s="1123" t="s">
        <v>454</v>
      </c>
      <c r="H10" s="1124"/>
      <c r="I10" s="1124"/>
      <c r="J10" s="1125"/>
      <c r="K10" s="257">
        <v>450678</v>
      </c>
      <c r="L10" s="258">
        <v>647</v>
      </c>
      <c r="M10" s="259">
        <v>699</v>
      </c>
      <c r="N10" s="260">
        <v>-7.4</v>
      </c>
    </row>
    <row r="11" spans="1:16" ht="13.5" customHeight="1">
      <c r="A11" s="242"/>
      <c r="B11" s="238"/>
      <c r="C11" s="238"/>
      <c r="D11" s="238"/>
      <c r="E11" s="238"/>
      <c r="F11" s="238"/>
      <c r="G11" s="1123" t="s">
        <v>455</v>
      </c>
      <c r="H11" s="1124"/>
      <c r="I11" s="1124"/>
      <c r="J11" s="1125"/>
      <c r="K11" s="257">
        <v>752119</v>
      </c>
      <c r="L11" s="258">
        <v>1080</v>
      </c>
      <c r="M11" s="259">
        <v>1041</v>
      </c>
      <c r="N11" s="260">
        <v>3.7</v>
      </c>
    </row>
    <row r="12" spans="1:16" ht="13.5" customHeight="1">
      <c r="A12" s="242"/>
      <c r="B12" s="238"/>
      <c r="C12" s="238"/>
      <c r="D12" s="238"/>
      <c r="E12" s="238"/>
      <c r="F12" s="238"/>
      <c r="G12" s="1123" t="s">
        <v>456</v>
      </c>
      <c r="H12" s="1124"/>
      <c r="I12" s="1124"/>
      <c r="J12" s="1125"/>
      <c r="K12" s="257" t="s">
        <v>457</v>
      </c>
      <c r="L12" s="258" t="s">
        <v>457</v>
      </c>
      <c r="M12" s="259" t="s">
        <v>457</v>
      </c>
      <c r="N12" s="260" t="s">
        <v>457</v>
      </c>
    </row>
    <row r="13" spans="1:16" ht="13.5" customHeight="1">
      <c r="A13" s="242"/>
      <c r="B13" s="238"/>
      <c r="C13" s="238"/>
      <c r="D13" s="238"/>
      <c r="E13" s="238"/>
      <c r="F13" s="238"/>
      <c r="G13" s="1123" t="s">
        <v>458</v>
      </c>
      <c r="H13" s="1124"/>
      <c r="I13" s="1124"/>
      <c r="J13" s="1125"/>
      <c r="K13" s="257">
        <v>59435</v>
      </c>
      <c r="L13" s="258">
        <v>85</v>
      </c>
      <c r="M13" s="259">
        <v>30</v>
      </c>
      <c r="N13" s="260">
        <v>183.3</v>
      </c>
    </row>
    <row r="14" spans="1:16" ht="13.5" customHeight="1">
      <c r="A14" s="242"/>
      <c r="B14" s="238"/>
      <c r="C14" s="238"/>
      <c r="D14" s="238"/>
      <c r="E14" s="238"/>
      <c r="F14" s="238"/>
      <c r="G14" s="1123" t="s">
        <v>459</v>
      </c>
      <c r="H14" s="1124"/>
      <c r="I14" s="1124"/>
      <c r="J14" s="1125"/>
      <c r="K14" s="257">
        <v>3572967</v>
      </c>
      <c r="L14" s="258">
        <v>5131</v>
      </c>
      <c r="M14" s="259">
        <v>4653</v>
      </c>
      <c r="N14" s="260">
        <v>10.3</v>
      </c>
    </row>
    <row r="15" spans="1:16" ht="13.2">
      <c r="A15" s="242"/>
      <c r="B15" s="238"/>
      <c r="C15" s="238"/>
      <c r="D15" s="238"/>
      <c r="E15" s="238"/>
      <c r="F15" s="238"/>
      <c r="G15" s="1123" t="s">
        <v>460</v>
      </c>
      <c r="H15" s="1124"/>
      <c r="I15" s="1124"/>
      <c r="J15" s="1125"/>
      <c r="K15" s="257">
        <v>-11142202</v>
      </c>
      <c r="L15" s="258">
        <v>-16000</v>
      </c>
      <c r="M15" s="259">
        <v>-15646</v>
      </c>
      <c r="N15" s="260">
        <v>2.2999999999999998</v>
      </c>
    </row>
    <row r="16" spans="1:16" ht="13.2">
      <c r="A16" s="242"/>
      <c r="B16" s="238"/>
      <c r="C16" s="238"/>
      <c r="D16" s="238"/>
      <c r="E16" s="238"/>
      <c r="F16" s="238"/>
      <c r="G16" s="1129" t="s">
        <v>138</v>
      </c>
      <c r="H16" s="1130"/>
      <c r="I16" s="1130"/>
      <c r="J16" s="1131"/>
      <c r="K16" s="258">
        <v>111244659</v>
      </c>
      <c r="L16" s="258">
        <v>159747</v>
      </c>
      <c r="M16" s="259">
        <v>152122</v>
      </c>
      <c r="N16" s="260">
        <v>5</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461</v>
      </c>
      <c r="H19" s="238"/>
      <c r="I19" s="238"/>
      <c r="J19" s="238"/>
      <c r="K19" s="238"/>
      <c r="L19" s="238"/>
      <c r="M19" s="238"/>
      <c r="N19" s="238"/>
    </row>
    <row r="20" spans="1:16" ht="13.2">
      <c r="A20" s="242"/>
      <c r="B20" s="238"/>
      <c r="C20" s="238"/>
      <c r="D20" s="238"/>
      <c r="E20" s="238"/>
      <c r="F20" s="238"/>
      <c r="G20" s="265"/>
      <c r="H20" s="266"/>
      <c r="I20" s="266"/>
      <c r="J20" s="267"/>
      <c r="K20" s="268" t="s">
        <v>462</v>
      </c>
      <c r="L20" s="269" t="s">
        <v>463</v>
      </c>
      <c r="M20" s="270" t="s">
        <v>464</v>
      </c>
      <c r="N20" s="271"/>
    </row>
    <row r="21" spans="1:16" s="277" customFormat="1" ht="13.2">
      <c r="A21" s="272"/>
      <c r="B21" s="243"/>
      <c r="C21" s="243"/>
      <c r="D21" s="243"/>
      <c r="E21" s="243"/>
      <c r="F21" s="243"/>
      <c r="G21" s="1132" t="s">
        <v>465</v>
      </c>
      <c r="H21" s="1133"/>
      <c r="I21" s="1133"/>
      <c r="J21" s="1134"/>
      <c r="K21" s="273">
        <v>1814.95</v>
      </c>
      <c r="L21" s="274">
        <v>1773.84</v>
      </c>
      <c r="M21" s="275">
        <v>41.11</v>
      </c>
      <c r="N21" s="243"/>
      <c r="O21" s="276"/>
      <c r="P21" s="272"/>
    </row>
    <row r="22" spans="1:16" s="277" customFormat="1" ht="13.2">
      <c r="A22" s="272"/>
      <c r="B22" s="243"/>
      <c r="C22" s="243"/>
      <c r="D22" s="243"/>
      <c r="E22" s="243"/>
      <c r="F22" s="243"/>
      <c r="G22" s="1132" t="s">
        <v>466</v>
      </c>
      <c r="H22" s="1133"/>
      <c r="I22" s="1133"/>
      <c r="J22" s="1134"/>
      <c r="K22" s="278">
        <v>97.8</v>
      </c>
      <c r="L22" s="279">
        <v>97.2</v>
      </c>
      <c r="M22" s="280">
        <v>0.6</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467</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468</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469</v>
      </c>
      <c r="H29" s="243"/>
      <c r="I29" s="243"/>
      <c r="J29" s="243"/>
      <c r="K29" s="238"/>
      <c r="L29" s="238"/>
      <c r="M29" s="238"/>
      <c r="N29" s="238"/>
      <c r="O29" s="286"/>
    </row>
    <row r="30" spans="1:16" ht="13.2">
      <c r="A30" s="242"/>
      <c r="B30" s="238"/>
      <c r="C30" s="238"/>
      <c r="D30" s="238"/>
      <c r="E30" s="238"/>
      <c r="F30" s="238"/>
      <c r="G30" s="245"/>
      <c r="H30" s="246"/>
      <c r="I30" s="246"/>
      <c r="J30" s="247"/>
      <c r="K30" s="1121" t="s">
        <v>448</v>
      </c>
      <c r="L30" s="248"/>
      <c r="M30" s="249" t="s">
        <v>449</v>
      </c>
      <c r="N30" s="250"/>
    </row>
    <row r="31" spans="1:16" ht="13.2">
      <c r="A31" s="242"/>
      <c r="B31" s="238"/>
      <c r="C31" s="238"/>
      <c r="D31" s="238"/>
      <c r="E31" s="238"/>
      <c r="F31" s="238"/>
      <c r="G31" s="251"/>
      <c r="H31" s="252"/>
      <c r="I31" s="252"/>
      <c r="J31" s="253"/>
      <c r="K31" s="1122"/>
      <c r="L31" s="254" t="s">
        <v>450</v>
      </c>
      <c r="M31" s="255" t="s">
        <v>451</v>
      </c>
      <c r="N31" s="256" t="s">
        <v>452</v>
      </c>
    </row>
    <row r="32" spans="1:16" ht="27" customHeight="1">
      <c r="A32" s="242"/>
      <c r="B32" s="238"/>
      <c r="C32" s="238"/>
      <c r="D32" s="238"/>
      <c r="E32" s="238"/>
      <c r="F32" s="238"/>
      <c r="G32" s="1126" t="s">
        <v>470</v>
      </c>
      <c r="H32" s="1127"/>
      <c r="I32" s="1127"/>
      <c r="J32" s="1128"/>
      <c r="K32" s="258">
        <v>66681649</v>
      </c>
      <c r="L32" s="258">
        <v>95754</v>
      </c>
      <c r="M32" s="259">
        <v>96766</v>
      </c>
      <c r="N32" s="260">
        <v>-1</v>
      </c>
    </row>
    <row r="33" spans="1:16" ht="13.5" customHeight="1">
      <c r="A33" s="242"/>
      <c r="B33" s="238"/>
      <c r="C33" s="238"/>
      <c r="D33" s="238"/>
      <c r="E33" s="238"/>
      <c r="F33" s="238"/>
      <c r="G33" s="1126" t="s">
        <v>471</v>
      </c>
      <c r="H33" s="1127"/>
      <c r="I33" s="1127"/>
      <c r="J33" s="1128"/>
      <c r="K33" s="258" t="s">
        <v>457</v>
      </c>
      <c r="L33" s="258" t="s">
        <v>457</v>
      </c>
      <c r="M33" s="259">
        <v>302</v>
      </c>
      <c r="N33" s="260" t="s">
        <v>457</v>
      </c>
    </row>
    <row r="34" spans="1:16" ht="27" customHeight="1">
      <c r="A34" s="242"/>
      <c r="B34" s="238"/>
      <c r="C34" s="238"/>
      <c r="D34" s="238"/>
      <c r="E34" s="238"/>
      <c r="F34" s="238"/>
      <c r="G34" s="1126" t="s">
        <v>472</v>
      </c>
      <c r="H34" s="1127"/>
      <c r="I34" s="1127"/>
      <c r="J34" s="1128"/>
      <c r="K34" s="258">
        <v>7131487</v>
      </c>
      <c r="L34" s="258">
        <v>10241</v>
      </c>
      <c r="M34" s="259">
        <v>7386</v>
      </c>
      <c r="N34" s="260">
        <v>38.700000000000003</v>
      </c>
    </row>
    <row r="35" spans="1:16" ht="27" customHeight="1">
      <c r="A35" s="242"/>
      <c r="B35" s="238"/>
      <c r="C35" s="238"/>
      <c r="D35" s="238"/>
      <c r="E35" s="238"/>
      <c r="F35" s="238"/>
      <c r="G35" s="1126" t="s">
        <v>473</v>
      </c>
      <c r="H35" s="1127"/>
      <c r="I35" s="1127"/>
      <c r="J35" s="1128"/>
      <c r="K35" s="258">
        <v>2558800</v>
      </c>
      <c r="L35" s="258">
        <v>3674</v>
      </c>
      <c r="M35" s="259">
        <v>2426</v>
      </c>
      <c r="N35" s="260">
        <v>51.4</v>
      </c>
    </row>
    <row r="36" spans="1:16" ht="27" customHeight="1">
      <c r="A36" s="242"/>
      <c r="B36" s="238"/>
      <c r="C36" s="238"/>
      <c r="D36" s="238"/>
      <c r="E36" s="238"/>
      <c r="F36" s="238"/>
      <c r="G36" s="1126" t="s">
        <v>474</v>
      </c>
      <c r="H36" s="1127"/>
      <c r="I36" s="1127"/>
      <c r="J36" s="1128"/>
      <c r="K36" s="258">
        <v>457162</v>
      </c>
      <c r="L36" s="258">
        <v>656</v>
      </c>
      <c r="M36" s="259">
        <v>1288</v>
      </c>
      <c r="N36" s="260">
        <v>-49.1</v>
      </c>
    </row>
    <row r="37" spans="1:16" ht="13.5" customHeight="1">
      <c r="A37" s="242"/>
      <c r="B37" s="238"/>
      <c r="C37" s="238"/>
      <c r="D37" s="238"/>
      <c r="E37" s="238"/>
      <c r="F37" s="238"/>
      <c r="G37" s="1126" t="s">
        <v>475</v>
      </c>
      <c r="H37" s="1127"/>
      <c r="I37" s="1127"/>
      <c r="J37" s="1128"/>
      <c r="K37" s="258">
        <v>929021</v>
      </c>
      <c r="L37" s="258">
        <v>1334</v>
      </c>
      <c r="M37" s="259">
        <v>1185</v>
      </c>
      <c r="N37" s="260">
        <v>12.6</v>
      </c>
    </row>
    <row r="38" spans="1:16" ht="27" customHeight="1">
      <c r="A38" s="242"/>
      <c r="B38" s="238"/>
      <c r="C38" s="238"/>
      <c r="D38" s="238"/>
      <c r="E38" s="238"/>
      <c r="F38" s="238"/>
      <c r="G38" s="1135" t="s">
        <v>476</v>
      </c>
      <c r="H38" s="1136"/>
      <c r="I38" s="1136"/>
      <c r="J38" s="1137"/>
      <c r="K38" s="287">
        <v>293</v>
      </c>
      <c r="L38" s="287">
        <v>0</v>
      </c>
      <c r="M38" s="288">
        <v>7</v>
      </c>
      <c r="N38" s="289">
        <v>-100</v>
      </c>
      <c r="O38" s="286"/>
    </row>
    <row r="39" spans="1:16" ht="13.2">
      <c r="A39" s="242"/>
      <c r="B39" s="238"/>
      <c r="C39" s="238"/>
      <c r="D39" s="238"/>
      <c r="E39" s="238"/>
      <c r="F39" s="238"/>
      <c r="G39" s="1135" t="s">
        <v>477</v>
      </c>
      <c r="H39" s="1136"/>
      <c r="I39" s="1136"/>
      <c r="J39" s="1137"/>
      <c r="K39" s="257">
        <v>-1269367</v>
      </c>
      <c r="L39" s="257">
        <v>-1823</v>
      </c>
      <c r="M39" s="290">
        <v>-1292</v>
      </c>
      <c r="N39" s="291">
        <v>41.1</v>
      </c>
      <c r="O39" s="286"/>
    </row>
    <row r="40" spans="1:16" ht="27" customHeight="1">
      <c r="A40" s="242"/>
      <c r="B40" s="238"/>
      <c r="C40" s="238"/>
      <c r="D40" s="238"/>
      <c r="E40" s="238"/>
      <c r="F40" s="238"/>
      <c r="G40" s="1126" t="s">
        <v>478</v>
      </c>
      <c r="H40" s="1127"/>
      <c r="I40" s="1127"/>
      <c r="J40" s="1128"/>
      <c r="K40" s="257">
        <v>-66443149</v>
      </c>
      <c r="L40" s="257">
        <v>-95412</v>
      </c>
      <c r="M40" s="290">
        <v>-80975</v>
      </c>
      <c r="N40" s="291">
        <v>17.8</v>
      </c>
      <c r="O40" s="286"/>
    </row>
    <row r="41" spans="1:16" ht="13.2">
      <c r="A41" s="242"/>
      <c r="B41" s="238"/>
      <c r="C41" s="238"/>
      <c r="D41" s="238"/>
      <c r="E41" s="238"/>
      <c r="F41" s="238"/>
      <c r="G41" s="1129" t="s">
        <v>479</v>
      </c>
      <c r="H41" s="1130"/>
      <c r="I41" s="1130"/>
      <c r="J41" s="1131"/>
      <c r="K41" s="258">
        <v>10045896</v>
      </c>
      <c r="L41" s="257">
        <v>14426</v>
      </c>
      <c r="M41" s="290">
        <v>27093</v>
      </c>
      <c r="N41" s="291">
        <v>-46.8</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480</v>
      </c>
      <c r="B47" s="238"/>
      <c r="C47" s="238"/>
      <c r="D47" s="238"/>
      <c r="E47" s="238"/>
      <c r="F47" s="238"/>
      <c r="G47" s="238"/>
      <c r="H47" s="238"/>
      <c r="I47" s="238"/>
      <c r="J47" s="238"/>
      <c r="K47" s="238"/>
      <c r="L47" s="238"/>
      <c r="M47" s="238"/>
      <c r="N47" s="238"/>
    </row>
    <row r="48" spans="1:16" ht="13.2">
      <c r="A48" s="242"/>
      <c r="B48" s="238"/>
      <c r="C48" s="238"/>
      <c r="D48" s="238"/>
      <c r="E48" s="238"/>
      <c r="F48" s="238"/>
      <c r="G48" s="296" t="s">
        <v>481</v>
      </c>
      <c r="H48" s="296"/>
      <c r="I48" s="296"/>
      <c r="J48" s="296"/>
      <c r="K48" s="296"/>
      <c r="L48" s="296"/>
      <c r="M48" s="297"/>
      <c r="N48" s="296"/>
    </row>
    <row r="49" spans="1:14" ht="13.5" customHeight="1">
      <c r="A49" s="242"/>
      <c r="B49" s="238"/>
      <c r="C49" s="238"/>
      <c r="D49" s="238"/>
      <c r="E49" s="238"/>
      <c r="F49" s="238"/>
      <c r="G49" s="298"/>
      <c r="H49" s="299"/>
      <c r="I49" s="1138" t="s">
        <v>448</v>
      </c>
      <c r="J49" s="1140" t="s">
        <v>482</v>
      </c>
      <c r="K49" s="1141"/>
      <c r="L49" s="1141"/>
      <c r="M49" s="1141"/>
      <c r="N49" s="1142"/>
    </row>
    <row r="50" spans="1:14" ht="13.2">
      <c r="A50" s="242"/>
      <c r="B50" s="238"/>
      <c r="C50" s="238"/>
      <c r="D50" s="238"/>
      <c r="E50" s="238"/>
      <c r="F50" s="238"/>
      <c r="G50" s="300"/>
      <c r="H50" s="301"/>
      <c r="I50" s="1139"/>
      <c r="J50" s="302" t="s">
        <v>483</v>
      </c>
      <c r="K50" s="303" t="s">
        <v>484</v>
      </c>
      <c r="L50" s="304" t="s">
        <v>485</v>
      </c>
      <c r="M50" s="305" t="s">
        <v>486</v>
      </c>
      <c r="N50" s="306" t="s">
        <v>487</v>
      </c>
    </row>
    <row r="51" spans="1:14" ht="13.2">
      <c r="A51" s="242"/>
      <c r="B51" s="238"/>
      <c r="C51" s="238"/>
      <c r="D51" s="238"/>
      <c r="E51" s="238"/>
      <c r="F51" s="238"/>
      <c r="G51" s="298" t="s">
        <v>488</v>
      </c>
      <c r="H51" s="299"/>
      <c r="I51" s="307">
        <v>117150129</v>
      </c>
      <c r="J51" s="308">
        <v>164275</v>
      </c>
      <c r="K51" s="309">
        <v>0.7</v>
      </c>
      <c r="L51" s="310">
        <v>98957</v>
      </c>
      <c r="M51" s="311">
        <v>-8.1</v>
      </c>
      <c r="N51" s="312">
        <v>8.8000000000000007</v>
      </c>
    </row>
    <row r="52" spans="1:14" ht="13.2">
      <c r="A52" s="242"/>
      <c r="B52" s="238"/>
      <c r="C52" s="238"/>
      <c r="D52" s="238"/>
      <c r="E52" s="238"/>
      <c r="F52" s="238"/>
      <c r="G52" s="313"/>
      <c r="H52" s="314" t="s">
        <v>489</v>
      </c>
      <c r="I52" s="315">
        <v>36036673</v>
      </c>
      <c r="J52" s="316">
        <v>50533</v>
      </c>
      <c r="K52" s="317">
        <v>-21.6</v>
      </c>
      <c r="L52" s="318">
        <v>24884</v>
      </c>
      <c r="M52" s="319">
        <v>-19.3</v>
      </c>
      <c r="N52" s="320">
        <v>-2.2999999999999998</v>
      </c>
    </row>
    <row r="53" spans="1:14" ht="13.2">
      <c r="A53" s="242"/>
      <c r="B53" s="238"/>
      <c r="C53" s="238"/>
      <c r="D53" s="238"/>
      <c r="E53" s="238"/>
      <c r="F53" s="238"/>
      <c r="G53" s="298" t="s">
        <v>490</v>
      </c>
      <c r="H53" s="299"/>
      <c r="I53" s="307">
        <v>122153369</v>
      </c>
      <c r="J53" s="308">
        <v>171717</v>
      </c>
      <c r="K53" s="309">
        <v>4.5</v>
      </c>
      <c r="L53" s="310">
        <v>114030</v>
      </c>
      <c r="M53" s="311">
        <v>15.2</v>
      </c>
      <c r="N53" s="312">
        <v>-10.7</v>
      </c>
    </row>
    <row r="54" spans="1:14" ht="13.2">
      <c r="A54" s="242"/>
      <c r="B54" s="238"/>
      <c r="C54" s="238"/>
      <c r="D54" s="238"/>
      <c r="E54" s="238"/>
      <c r="F54" s="238"/>
      <c r="G54" s="313"/>
      <c r="H54" s="314" t="s">
        <v>489</v>
      </c>
      <c r="I54" s="315">
        <v>35202604</v>
      </c>
      <c r="J54" s="316">
        <v>49486</v>
      </c>
      <c r="K54" s="317">
        <v>-2.1</v>
      </c>
      <c r="L54" s="318">
        <v>24881</v>
      </c>
      <c r="M54" s="319">
        <v>0</v>
      </c>
      <c r="N54" s="320">
        <v>-2.1</v>
      </c>
    </row>
    <row r="55" spans="1:14" ht="13.2">
      <c r="A55" s="242"/>
      <c r="B55" s="238"/>
      <c r="C55" s="238"/>
      <c r="D55" s="238"/>
      <c r="E55" s="238"/>
      <c r="F55" s="238"/>
      <c r="G55" s="298" t="s">
        <v>491</v>
      </c>
      <c r="H55" s="299"/>
      <c r="I55" s="307">
        <v>119037730</v>
      </c>
      <c r="J55" s="308">
        <v>168561</v>
      </c>
      <c r="K55" s="309">
        <v>-1.8</v>
      </c>
      <c r="L55" s="310">
        <v>123663</v>
      </c>
      <c r="M55" s="311">
        <v>8.4</v>
      </c>
      <c r="N55" s="312">
        <v>-10.199999999999999</v>
      </c>
    </row>
    <row r="56" spans="1:14" ht="13.2">
      <c r="A56" s="242"/>
      <c r="B56" s="238"/>
      <c r="C56" s="238"/>
      <c r="D56" s="238"/>
      <c r="E56" s="238"/>
      <c r="F56" s="238"/>
      <c r="G56" s="313"/>
      <c r="H56" s="314" t="s">
        <v>489</v>
      </c>
      <c r="I56" s="315">
        <v>36091346</v>
      </c>
      <c r="J56" s="316">
        <v>51107</v>
      </c>
      <c r="K56" s="317">
        <v>3.3</v>
      </c>
      <c r="L56" s="318">
        <v>28854</v>
      </c>
      <c r="M56" s="319">
        <v>16</v>
      </c>
      <c r="N56" s="320">
        <v>-12.7</v>
      </c>
    </row>
    <row r="57" spans="1:14" ht="13.2">
      <c r="A57" s="242"/>
      <c r="B57" s="238"/>
      <c r="C57" s="238"/>
      <c r="D57" s="238"/>
      <c r="E57" s="238"/>
      <c r="F57" s="238"/>
      <c r="G57" s="298" t="s">
        <v>492</v>
      </c>
      <c r="H57" s="299"/>
      <c r="I57" s="307">
        <v>101009452</v>
      </c>
      <c r="J57" s="308">
        <v>144012</v>
      </c>
      <c r="K57" s="309">
        <v>-14.6</v>
      </c>
      <c r="L57" s="310">
        <v>119378</v>
      </c>
      <c r="M57" s="311">
        <v>-3.5</v>
      </c>
      <c r="N57" s="312">
        <v>-11.1</v>
      </c>
    </row>
    <row r="58" spans="1:14" ht="13.2">
      <c r="A58" s="242"/>
      <c r="B58" s="238"/>
      <c r="C58" s="238"/>
      <c r="D58" s="238"/>
      <c r="E58" s="238"/>
      <c r="F58" s="238"/>
      <c r="G58" s="313"/>
      <c r="H58" s="314" t="s">
        <v>489</v>
      </c>
      <c r="I58" s="315">
        <v>28629293</v>
      </c>
      <c r="J58" s="316">
        <v>40818</v>
      </c>
      <c r="K58" s="317">
        <v>-20.100000000000001</v>
      </c>
      <c r="L58" s="318">
        <v>35801</v>
      </c>
      <c r="M58" s="319">
        <v>24.1</v>
      </c>
      <c r="N58" s="320">
        <v>-44.2</v>
      </c>
    </row>
    <row r="59" spans="1:14" ht="13.2">
      <c r="A59" s="242"/>
      <c r="B59" s="238"/>
      <c r="C59" s="238"/>
      <c r="D59" s="238"/>
      <c r="E59" s="238"/>
      <c r="F59" s="238"/>
      <c r="G59" s="298" t="s">
        <v>493</v>
      </c>
      <c r="H59" s="299"/>
      <c r="I59" s="307">
        <v>103270001</v>
      </c>
      <c r="J59" s="308">
        <v>148295</v>
      </c>
      <c r="K59" s="309">
        <v>3</v>
      </c>
      <c r="L59" s="310">
        <v>135728</v>
      </c>
      <c r="M59" s="311">
        <v>13.7</v>
      </c>
      <c r="N59" s="312">
        <v>-10.7</v>
      </c>
    </row>
    <row r="60" spans="1:14" ht="13.2">
      <c r="A60" s="242"/>
      <c r="B60" s="238"/>
      <c r="C60" s="238"/>
      <c r="D60" s="238"/>
      <c r="E60" s="238"/>
      <c r="F60" s="238"/>
      <c r="G60" s="313"/>
      <c r="H60" s="314" t="s">
        <v>489</v>
      </c>
      <c r="I60" s="321">
        <v>30317896</v>
      </c>
      <c r="J60" s="316">
        <v>43536</v>
      </c>
      <c r="K60" s="317">
        <v>6.7</v>
      </c>
      <c r="L60" s="318">
        <v>40699</v>
      </c>
      <c r="M60" s="319">
        <v>13.7</v>
      </c>
      <c r="N60" s="320">
        <v>-7</v>
      </c>
    </row>
    <row r="61" spans="1:14" ht="13.2">
      <c r="A61" s="242"/>
      <c r="B61" s="238"/>
      <c r="C61" s="238"/>
      <c r="D61" s="238"/>
      <c r="E61" s="238"/>
      <c r="F61" s="238"/>
      <c r="G61" s="298" t="s">
        <v>494</v>
      </c>
      <c r="H61" s="322"/>
      <c r="I61" s="323">
        <v>112524136</v>
      </c>
      <c r="J61" s="324">
        <v>159372</v>
      </c>
      <c r="K61" s="325">
        <v>-1.6</v>
      </c>
      <c r="L61" s="326">
        <v>118351</v>
      </c>
      <c r="M61" s="327">
        <v>5.0999999999999996</v>
      </c>
      <c r="N61" s="312">
        <v>-6.7</v>
      </c>
    </row>
    <row r="62" spans="1:14" ht="13.2">
      <c r="A62" s="242"/>
      <c r="B62" s="238"/>
      <c r="C62" s="238"/>
      <c r="D62" s="238"/>
      <c r="E62" s="238"/>
      <c r="F62" s="238"/>
      <c r="G62" s="313"/>
      <c r="H62" s="314" t="s">
        <v>489</v>
      </c>
      <c r="I62" s="315">
        <v>33255562</v>
      </c>
      <c r="J62" s="316">
        <v>47096</v>
      </c>
      <c r="K62" s="317">
        <v>-6.8</v>
      </c>
      <c r="L62" s="318">
        <v>31024</v>
      </c>
      <c r="M62" s="319">
        <v>6.9</v>
      </c>
      <c r="N62" s="320">
        <v>-13.7</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495</v>
      </c>
      <c r="G46" s="331" t="s">
        <v>496</v>
      </c>
      <c r="H46" s="331" t="s">
        <v>497</v>
      </c>
      <c r="I46" s="331" t="s">
        <v>498</v>
      </c>
      <c r="J46" s="332" t="s">
        <v>499</v>
      </c>
    </row>
    <row r="47" spans="2:10" ht="57.75" customHeight="1">
      <c r="B47" s="7"/>
      <c r="C47" s="1143" t="s">
        <v>3</v>
      </c>
      <c r="D47" s="1143"/>
      <c r="E47" s="1144"/>
      <c r="F47" s="333">
        <v>1.64</v>
      </c>
      <c r="G47" s="334">
        <v>1.63</v>
      </c>
      <c r="H47" s="334">
        <v>1.64</v>
      </c>
      <c r="I47" s="334">
        <v>3.74</v>
      </c>
      <c r="J47" s="335">
        <v>5.6</v>
      </c>
    </row>
    <row r="48" spans="2:10" ht="57.75" customHeight="1">
      <c r="B48" s="8"/>
      <c r="C48" s="1145" t="s">
        <v>4</v>
      </c>
      <c r="D48" s="1145"/>
      <c r="E48" s="1146"/>
      <c r="F48" s="336">
        <v>1.68</v>
      </c>
      <c r="G48" s="337">
        <v>1.86</v>
      </c>
      <c r="H48" s="337">
        <v>1.78</v>
      </c>
      <c r="I48" s="337">
        <v>2.9</v>
      </c>
      <c r="J48" s="338">
        <v>2.8</v>
      </c>
    </row>
    <row r="49" spans="2:10" ht="57.75" customHeight="1" thickBot="1">
      <c r="B49" s="9"/>
      <c r="C49" s="1147" t="s">
        <v>5</v>
      </c>
      <c r="D49" s="1147"/>
      <c r="E49" s="1148"/>
      <c r="F49" s="339">
        <v>1.92</v>
      </c>
      <c r="G49" s="340">
        <v>0.99</v>
      </c>
      <c r="H49" s="340">
        <v>1.65</v>
      </c>
      <c r="I49" s="340">
        <v>6.71</v>
      </c>
      <c r="J49" s="341">
        <v>2.38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495</v>
      </c>
      <c r="G33" s="17" t="s">
        <v>496</v>
      </c>
      <c r="H33" s="17" t="s">
        <v>497</v>
      </c>
      <c r="I33" s="17" t="s">
        <v>498</v>
      </c>
      <c r="J33" s="18" t="s">
        <v>499</v>
      </c>
      <c r="K33" s="10"/>
      <c r="L33" s="10"/>
      <c r="M33" s="10"/>
      <c r="N33" s="10"/>
      <c r="O33" s="10"/>
      <c r="P33" s="10"/>
    </row>
    <row r="34" spans="1:16" ht="39" customHeight="1">
      <c r="A34" s="10"/>
      <c r="B34" s="19"/>
      <c r="C34" s="1155" t="s">
        <v>500</v>
      </c>
      <c r="D34" s="1155"/>
      <c r="E34" s="1156"/>
      <c r="F34" s="20">
        <v>1.6</v>
      </c>
      <c r="G34" s="21">
        <v>1.79</v>
      </c>
      <c r="H34" s="21">
        <v>1.71</v>
      </c>
      <c r="I34" s="21">
        <v>2.83</v>
      </c>
      <c r="J34" s="22">
        <v>2.73</v>
      </c>
      <c r="K34" s="10"/>
      <c r="L34" s="10"/>
      <c r="M34" s="10"/>
      <c r="N34" s="10"/>
      <c r="O34" s="10"/>
      <c r="P34" s="10"/>
    </row>
    <row r="35" spans="1:16" ht="39" customHeight="1">
      <c r="A35" s="10"/>
      <c r="B35" s="23"/>
      <c r="C35" s="1149" t="s">
        <v>501</v>
      </c>
      <c r="D35" s="1150"/>
      <c r="E35" s="1151"/>
      <c r="F35" s="24">
        <v>3.59</v>
      </c>
      <c r="G35" s="25">
        <v>3.48</v>
      </c>
      <c r="H35" s="25">
        <v>3.1</v>
      </c>
      <c r="I35" s="25">
        <v>2.82</v>
      </c>
      <c r="J35" s="26">
        <v>2.41</v>
      </c>
      <c r="K35" s="10"/>
      <c r="L35" s="10"/>
      <c r="M35" s="10"/>
      <c r="N35" s="10"/>
      <c r="O35" s="10"/>
      <c r="P35" s="10"/>
    </row>
    <row r="36" spans="1:16" ht="39" customHeight="1">
      <c r="A36" s="10"/>
      <c r="B36" s="23"/>
      <c r="C36" s="1149" t="s">
        <v>502</v>
      </c>
      <c r="D36" s="1150"/>
      <c r="E36" s="1151"/>
      <c r="F36" s="24">
        <v>0.43</v>
      </c>
      <c r="G36" s="25">
        <v>0.57999999999999996</v>
      </c>
      <c r="H36" s="25">
        <v>0.91</v>
      </c>
      <c r="I36" s="25">
        <v>0.92</v>
      </c>
      <c r="J36" s="26">
        <v>1.18</v>
      </c>
      <c r="K36" s="10"/>
      <c r="L36" s="10"/>
      <c r="M36" s="10"/>
      <c r="N36" s="10"/>
      <c r="O36" s="10"/>
      <c r="P36" s="10"/>
    </row>
    <row r="37" spans="1:16" ht="39" customHeight="1">
      <c r="A37" s="10"/>
      <c r="B37" s="23"/>
      <c r="C37" s="1149" t="s">
        <v>503</v>
      </c>
      <c r="D37" s="1150"/>
      <c r="E37" s="1151"/>
      <c r="F37" s="24">
        <v>0.28999999999999998</v>
      </c>
      <c r="G37" s="25">
        <v>0.37</v>
      </c>
      <c r="H37" s="25">
        <v>0.4</v>
      </c>
      <c r="I37" s="25">
        <v>0.48</v>
      </c>
      <c r="J37" s="26">
        <v>0.56999999999999995</v>
      </c>
      <c r="K37" s="10"/>
      <c r="L37" s="10"/>
      <c r="M37" s="10"/>
      <c r="N37" s="10"/>
      <c r="O37" s="10"/>
      <c r="P37" s="10"/>
    </row>
    <row r="38" spans="1:16" ht="39" customHeight="1">
      <c r="A38" s="10"/>
      <c r="B38" s="23"/>
      <c r="C38" s="1149" t="s">
        <v>504</v>
      </c>
      <c r="D38" s="1150"/>
      <c r="E38" s="1151"/>
      <c r="F38" s="24">
        <v>0.75</v>
      </c>
      <c r="G38" s="25">
        <v>0.7</v>
      </c>
      <c r="H38" s="25">
        <v>0.56000000000000005</v>
      </c>
      <c r="I38" s="25">
        <v>0.51</v>
      </c>
      <c r="J38" s="26">
        <v>0.5</v>
      </c>
      <c r="K38" s="10"/>
      <c r="L38" s="10"/>
      <c r="M38" s="10"/>
      <c r="N38" s="10"/>
      <c r="O38" s="10"/>
      <c r="P38" s="10"/>
    </row>
    <row r="39" spans="1:16" ht="39" customHeight="1">
      <c r="A39" s="10"/>
      <c r="B39" s="23"/>
      <c r="C39" s="1149" t="s">
        <v>505</v>
      </c>
      <c r="D39" s="1150"/>
      <c r="E39" s="1151"/>
      <c r="F39" s="24">
        <v>0.28000000000000003</v>
      </c>
      <c r="G39" s="25">
        <v>0.25</v>
      </c>
      <c r="H39" s="25">
        <v>0.2</v>
      </c>
      <c r="I39" s="25">
        <v>0.2</v>
      </c>
      <c r="J39" s="26">
        <v>0.19</v>
      </c>
      <c r="K39" s="10"/>
      <c r="L39" s="10"/>
      <c r="M39" s="10"/>
      <c r="N39" s="10"/>
      <c r="O39" s="10"/>
      <c r="P39" s="10"/>
    </row>
    <row r="40" spans="1:16" ht="39" customHeight="1">
      <c r="A40" s="10"/>
      <c r="B40" s="23"/>
      <c r="C40" s="1149" t="s">
        <v>506</v>
      </c>
      <c r="D40" s="1150"/>
      <c r="E40" s="1151"/>
      <c r="F40" s="24">
        <v>7.0000000000000007E-2</v>
      </c>
      <c r="G40" s="25">
        <v>0.06</v>
      </c>
      <c r="H40" s="25">
        <v>0.08</v>
      </c>
      <c r="I40" s="25">
        <v>0.08</v>
      </c>
      <c r="J40" s="26">
        <v>0.1</v>
      </c>
      <c r="K40" s="10"/>
      <c r="L40" s="10"/>
      <c r="M40" s="10"/>
      <c r="N40" s="10"/>
      <c r="O40" s="10"/>
      <c r="P40" s="10"/>
    </row>
    <row r="41" spans="1:16" ht="39" customHeight="1">
      <c r="A41" s="10"/>
      <c r="B41" s="23"/>
      <c r="C41" s="1149" t="s">
        <v>507</v>
      </c>
      <c r="D41" s="1150"/>
      <c r="E41" s="1151"/>
      <c r="F41" s="24">
        <v>0.03</v>
      </c>
      <c r="G41" s="25">
        <v>0.03</v>
      </c>
      <c r="H41" s="25">
        <v>0.03</v>
      </c>
      <c r="I41" s="25">
        <v>0.03</v>
      </c>
      <c r="J41" s="26">
        <v>0.03</v>
      </c>
      <c r="K41" s="10"/>
      <c r="L41" s="10"/>
      <c r="M41" s="10"/>
      <c r="N41" s="10"/>
      <c r="O41" s="10"/>
      <c r="P41" s="10"/>
    </row>
    <row r="42" spans="1:16" ht="39" customHeight="1">
      <c r="A42" s="10"/>
      <c r="B42" s="27"/>
      <c r="C42" s="1149" t="s">
        <v>508</v>
      </c>
      <c r="D42" s="1150"/>
      <c r="E42" s="1151"/>
      <c r="F42" s="24" t="s">
        <v>457</v>
      </c>
      <c r="G42" s="25" t="s">
        <v>457</v>
      </c>
      <c r="H42" s="25" t="s">
        <v>457</v>
      </c>
      <c r="I42" s="25" t="s">
        <v>457</v>
      </c>
      <c r="J42" s="26" t="s">
        <v>457</v>
      </c>
      <c r="K42" s="10"/>
      <c r="L42" s="10"/>
      <c r="M42" s="10"/>
      <c r="N42" s="10"/>
      <c r="O42" s="10"/>
      <c r="P42" s="10"/>
    </row>
    <row r="43" spans="1:16" ht="39" customHeight="1" thickBot="1">
      <c r="A43" s="10"/>
      <c r="B43" s="28"/>
      <c r="C43" s="1152" t="s">
        <v>509</v>
      </c>
      <c r="D43" s="1153"/>
      <c r="E43" s="1154"/>
      <c r="F43" s="29">
        <v>0.04</v>
      </c>
      <c r="G43" s="30">
        <v>0.02</v>
      </c>
      <c r="H43" s="30">
        <v>0.02</v>
      </c>
      <c r="I43" s="30">
        <v>0.02</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495</v>
      </c>
      <c r="L44" s="44" t="s">
        <v>496</v>
      </c>
      <c r="M44" s="44" t="s">
        <v>497</v>
      </c>
      <c r="N44" s="44" t="s">
        <v>498</v>
      </c>
      <c r="O44" s="45" t="s">
        <v>499</v>
      </c>
      <c r="P44" s="36"/>
      <c r="Q44" s="36"/>
      <c r="R44" s="36"/>
      <c r="S44" s="36"/>
      <c r="T44" s="36"/>
      <c r="U44" s="36"/>
    </row>
    <row r="45" spans="1:21" ht="30.75" customHeight="1">
      <c r="A45" s="36"/>
      <c r="B45" s="1165" t="s">
        <v>10</v>
      </c>
      <c r="C45" s="1166"/>
      <c r="D45" s="46"/>
      <c r="E45" s="1171" t="s">
        <v>11</v>
      </c>
      <c r="F45" s="1171"/>
      <c r="G45" s="1171"/>
      <c r="H45" s="1171"/>
      <c r="I45" s="1171"/>
      <c r="J45" s="1172"/>
      <c r="K45" s="47">
        <v>83775</v>
      </c>
      <c r="L45" s="48">
        <v>86413</v>
      </c>
      <c r="M45" s="48">
        <v>84507</v>
      </c>
      <c r="N45" s="48">
        <v>71817</v>
      </c>
      <c r="O45" s="49">
        <v>66682</v>
      </c>
      <c r="P45" s="36"/>
      <c r="Q45" s="36"/>
      <c r="R45" s="36"/>
      <c r="S45" s="36"/>
      <c r="T45" s="36"/>
      <c r="U45" s="36"/>
    </row>
    <row r="46" spans="1:21" ht="30.75" customHeight="1">
      <c r="A46" s="36"/>
      <c r="B46" s="1167"/>
      <c r="C46" s="1168"/>
      <c r="D46" s="50"/>
      <c r="E46" s="1159" t="s">
        <v>12</v>
      </c>
      <c r="F46" s="1159"/>
      <c r="G46" s="1159"/>
      <c r="H46" s="1159"/>
      <c r="I46" s="1159"/>
      <c r="J46" s="1160"/>
      <c r="K46" s="51" t="s">
        <v>457</v>
      </c>
      <c r="L46" s="52" t="s">
        <v>457</v>
      </c>
      <c r="M46" s="52" t="s">
        <v>457</v>
      </c>
      <c r="N46" s="52" t="s">
        <v>457</v>
      </c>
      <c r="O46" s="53" t="s">
        <v>457</v>
      </c>
      <c r="P46" s="36"/>
      <c r="Q46" s="36"/>
      <c r="R46" s="36"/>
      <c r="S46" s="36"/>
      <c r="T46" s="36"/>
      <c r="U46" s="36"/>
    </row>
    <row r="47" spans="1:21" ht="30.75" customHeight="1">
      <c r="A47" s="36"/>
      <c r="B47" s="1167"/>
      <c r="C47" s="1168"/>
      <c r="D47" s="50"/>
      <c r="E47" s="1159" t="s">
        <v>13</v>
      </c>
      <c r="F47" s="1159"/>
      <c r="G47" s="1159"/>
      <c r="H47" s="1159"/>
      <c r="I47" s="1159"/>
      <c r="J47" s="1160"/>
      <c r="K47" s="51">
        <v>3600</v>
      </c>
      <c r="L47" s="52">
        <v>4301</v>
      </c>
      <c r="M47" s="52">
        <v>5010</v>
      </c>
      <c r="N47" s="52">
        <v>6124</v>
      </c>
      <c r="O47" s="53">
        <v>7131</v>
      </c>
      <c r="P47" s="36"/>
      <c r="Q47" s="36"/>
      <c r="R47" s="36"/>
      <c r="S47" s="36"/>
      <c r="T47" s="36"/>
      <c r="U47" s="36"/>
    </row>
    <row r="48" spans="1:21" ht="30.75" customHeight="1">
      <c r="A48" s="36"/>
      <c r="B48" s="1167"/>
      <c r="C48" s="1168"/>
      <c r="D48" s="50"/>
      <c r="E48" s="1159" t="s">
        <v>14</v>
      </c>
      <c r="F48" s="1159"/>
      <c r="G48" s="1159"/>
      <c r="H48" s="1159"/>
      <c r="I48" s="1159"/>
      <c r="J48" s="1160"/>
      <c r="K48" s="51">
        <v>2346</v>
      </c>
      <c r="L48" s="52">
        <v>2385</v>
      </c>
      <c r="M48" s="52">
        <v>2369</v>
      </c>
      <c r="N48" s="52">
        <v>2576</v>
      </c>
      <c r="O48" s="53">
        <v>2559</v>
      </c>
      <c r="P48" s="36"/>
      <c r="Q48" s="36"/>
      <c r="R48" s="36"/>
      <c r="S48" s="36"/>
      <c r="T48" s="36"/>
      <c r="U48" s="36"/>
    </row>
    <row r="49" spans="1:21" ht="30.75" customHeight="1">
      <c r="A49" s="36"/>
      <c r="B49" s="1167"/>
      <c r="C49" s="1168"/>
      <c r="D49" s="50"/>
      <c r="E49" s="1159" t="s">
        <v>15</v>
      </c>
      <c r="F49" s="1159"/>
      <c r="G49" s="1159"/>
      <c r="H49" s="1159"/>
      <c r="I49" s="1159"/>
      <c r="J49" s="1160"/>
      <c r="K49" s="51">
        <v>479</v>
      </c>
      <c r="L49" s="52">
        <v>507</v>
      </c>
      <c r="M49" s="52">
        <v>498</v>
      </c>
      <c r="N49" s="52">
        <v>471</v>
      </c>
      <c r="O49" s="53">
        <v>457</v>
      </c>
      <c r="P49" s="36"/>
      <c r="Q49" s="36"/>
      <c r="R49" s="36"/>
      <c r="S49" s="36"/>
      <c r="T49" s="36"/>
      <c r="U49" s="36"/>
    </row>
    <row r="50" spans="1:21" ht="30.75" customHeight="1">
      <c r="A50" s="36"/>
      <c r="B50" s="1167"/>
      <c r="C50" s="1168"/>
      <c r="D50" s="50"/>
      <c r="E50" s="1159" t="s">
        <v>16</v>
      </c>
      <c r="F50" s="1159"/>
      <c r="G50" s="1159"/>
      <c r="H50" s="1159"/>
      <c r="I50" s="1159"/>
      <c r="J50" s="1160"/>
      <c r="K50" s="51">
        <v>1098</v>
      </c>
      <c r="L50" s="52">
        <v>1030</v>
      </c>
      <c r="M50" s="52">
        <v>992</v>
      </c>
      <c r="N50" s="52">
        <v>989</v>
      </c>
      <c r="O50" s="53">
        <v>929</v>
      </c>
      <c r="P50" s="36"/>
      <c r="Q50" s="36"/>
      <c r="R50" s="36"/>
      <c r="S50" s="36"/>
      <c r="T50" s="36"/>
      <c r="U50" s="36"/>
    </row>
    <row r="51" spans="1:21" ht="30.75" customHeight="1">
      <c r="A51" s="36"/>
      <c r="B51" s="1169"/>
      <c r="C51" s="1170"/>
      <c r="D51" s="54"/>
      <c r="E51" s="1159" t="s">
        <v>17</v>
      </c>
      <c r="F51" s="1159"/>
      <c r="G51" s="1159"/>
      <c r="H51" s="1159"/>
      <c r="I51" s="1159"/>
      <c r="J51" s="1160"/>
      <c r="K51" s="51" t="s">
        <v>457</v>
      </c>
      <c r="L51" s="52" t="s">
        <v>457</v>
      </c>
      <c r="M51" s="52">
        <v>16</v>
      </c>
      <c r="N51" s="52">
        <v>2</v>
      </c>
      <c r="O51" s="53">
        <v>0</v>
      </c>
      <c r="P51" s="36"/>
      <c r="Q51" s="36"/>
      <c r="R51" s="36"/>
      <c r="S51" s="36"/>
      <c r="T51" s="36"/>
      <c r="U51" s="36"/>
    </row>
    <row r="52" spans="1:21" ht="30.75" customHeight="1">
      <c r="A52" s="36"/>
      <c r="B52" s="1157" t="s">
        <v>18</v>
      </c>
      <c r="C52" s="1158"/>
      <c r="D52" s="54"/>
      <c r="E52" s="1159" t="s">
        <v>19</v>
      </c>
      <c r="F52" s="1159"/>
      <c r="G52" s="1159"/>
      <c r="H52" s="1159"/>
      <c r="I52" s="1159"/>
      <c r="J52" s="1160"/>
      <c r="K52" s="51">
        <v>63416</v>
      </c>
      <c r="L52" s="52">
        <v>64978</v>
      </c>
      <c r="M52" s="52">
        <v>67506</v>
      </c>
      <c r="N52" s="52">
        <v>67813</v>
      </c>
      <c r="O52" s="53">
        <v>67712</v>
      </c>
      <c r="P52" s="36"/>
      <c r="Q52" s="36"/>
      <c r="R52" s="36"/>
      <c r="S52" s="36"/>
      <c r="T52" s="36"/>
      <c r="U52" s="36"/>
    </row>
    <row r="53" spans="1:21" ht="30.75" customHeight="1" thickBot="1">
      <c r="A53" s="36"/>
      <c r="B53" s="1161" t="s">
        <v>20</v>
      </c>
      <c r="C53" s="1162"/>
      <c r="D53" s="55"/>
      <c r="E53" s="1163" t="s">
        <v>21</v>
      </c>
      <c r="F53" s="1163"/>
      <c r="G53" s="1163"/>
      <c r="H53" s="1163"/>
      <c r="I53" s="1163"/>
      <c r="J53" s="1164"/>
      <c r="K53" s="56">
        <v>27882</v>
      </c>
      <c r="L53" s="57">
        <v>29658</v>
      </c>
      <c r="M53" s="57">
        <v>25886</v>
      </c>
      <c r="N53" s="57">
        <v>14166</v>
      </c>
      <c r="O53" s="58">
        <v>10046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495</v>
      </c>
      <c r="J40" s="343" t="s">
        <v>496</v>
      </c>
      <c r="K40" s="343" t="s">
        <v>497</v>
      </c>
      <c r="L40" s="343" t="s">
        <v>498</v>
      </c>
      <c r="M40" s="344" t="s">
        <v>499</v>
      </c>
    </row>
    <row r="41" spans="2:13" ht="27.75" customHeight="1">
      <c r="B41" s="1173" t="s">
        <v>22</v>
      </c>
      <c r="C41" s="1174"/>
      <c r="D41" s="66"/>
      <c r="E41" s="1179" t="s">
        <v>23</v>
      </c>
      <c r="F41" s="1179"/>
      <c r="G41" s="1179"/>
      <c r="H41" s="1180"/>
      <c r="I41" s="345">
        <v>1031503</v>
      </c>
      <c r="J41" s="346">
        <v>1033870</v>
      </c>
      <c r="K41" s="346">
        <v>1022190</v>
      </c>
      <c r="L41" s="346">
        <v>1008692</v>
      </c>
      <c r="M41" s="347">
        <v>997257</v>
      </c>
    </row>
    <row r="42" spans="2:13" ht="27.75" customHeight="1">
      <c r="B42" s="1175"/>
      <c r="C42" s="1176"/>
      <c r="D42" s="67"/>
      <c r="E42" s="1181" t="s">
        <v>24</v>
      </c>
      <c r="F42" s="1181"/>
      <c r="G42" s="1181"/>
      <c r="H42" s="1182"/>
      <c r="I42" s="348">
        <v>11748</v>
      </c>
      <c r="J42" s="349">
        <v>10559</v>
      </c>
      <c r="K42" s="349">
        <v>9442</v>
      </c>
      <c r="L42" s="349">
        <v>8441</v>
      </c>
      <c r="M42" s="350">
        <v>7462</v>
      </c>
    </row>
    <row r="43" spans="2:13" ht="27.75" customHeight="1">
      <c r="B43" s="1175"/>
      <c r="C43" s="1176"/>
      <c r="D43" s="67"/>
      <c r="E43" s="1181" t="s">
        <v>25</v>
      </c>
      <c r="F43" s="1181"/>
      <c r="G43" s="1181"/>
      <c r="H43" s="1182"/>
      <c r="I43" s="348">
        <v>28313</v>
      </c>
      <c r="J43" s="349">
        <v>27119</v>
      </c>
      <c r="K43" s="349">
        <v>25244</v>
      </c>
      <c r="L43" s="349">
        <v>23630</v>
      </c>
      <c r="M43" s="350">
        <v>21982</v>
      </c>
    </row>
    <row r="44" spans="2:13" ht="27.75" customHeight="1">
      <c r="B44" s="1175"/>
      <c r="C44" s="1176"/>
      <c r="D44" s="67"/>
      <c r="E44" s="1181" t="s">
        <v>26</v>
      </c>
      <c r="F44" s="1181"/>
      <c r="G44" s="1181"/>
      <c r="H44" s="1182"/>
      <c r="I44" s="348">
        <v>4185</v>
      </c>
      <c r="J44" s="349">
        <v>3460</v>
      </c>
      <c r="K44" s="349">
        <v>3095</v>
      </c>
      <c r="L44" s="349">
        <v>2775</v>
      </c>
      <c r="M44" s="350">
        <v>2466</v>
      </c>
    </row>
    <row r="45" spans="2:13" ht="27.75" customHeight="1">
      <c r="B45" s="1175"/>
      <c r="C45" s="1176"/>
      <c r="D45" s="67"/>
      <c r="E45" s="1181" t="s">
        <v>27</v>
      </c>
      <c r="F45" s="1181"/>
      <c r="G45" s="1181"/>
      <c r="H45" s="1182"/>
      <c r="I45" s="348">
        <v>133354</v>
      </c>
      <c r="J45" s="349">
        <v>130406</v>
      </c>
      <c r="K45" s="349">
        <v>122050</v>
      </c>
      <c r="L45" s="349">
        <v>117016</v>
      </c>
      <c r="M45" s="350">
        <v>115077</v>
      </c>
    </row>
    <row r="46" spans="2:13" ht="27.75" customHeight="1">
      <c r="B46" s="1175"/>
      <c r="C46" s="1176"/>
      <c r="D46" s="68"/>
      <c r="E46" s="1183" t="s">
        <v>28</v>
      </c>
      <c r="F46" s="1183"/>
      <c r="G46" s="1183"/>
      <c r="H46" s="1184"/>
      <c r="I46" s="348">
        <v>26958</v>
      </c>
      <c r="J46" s="349">
        <v>27534</v>
      </c>
      <c r="K46" s="349">
        <v>25632</v>
      </c>
      <c r="L46" s="349">
        <v>26038</v>
      </c>
      <c r="M46" s="350">
        <v>24770</v>
      </c>
    </row>
    <row r="47" spans="2:13" ht="27.75" customHeight="1">
      <c r="B47" s="1175"/>
      <c r="C47" s="1176"/>
      <c r="D47" s="69"/>
      <c r="E47" s="1185" t="s">
        <v>29</v>
      </c>
      <c r="F47" s="1186"/>
      <c r="G47" s="1186"/>
      <c r="H47" s="1187"/>
      <c r="I47" s="348" t="s">
        <v>457</v>
      </c>
      <c r="J47" s="349" t="s">
        <v>457</v>
      </c>
      <c r="K47" s="349" t="s">
        <v>457</v>
      </c>
      <c r="L47" s="349" t="s">
        <v>457</v>
      </c>
      <c r="M47" s="350" t="s">
        <v>457</v>
      </c>
    </row>
    <row r="48" spans="2:13" ht="27.75" customHeight="1">
      <c r="B48" s="1175"/>
      <c r="C48" s="1176"/>
      <c r="D48" s="67"/>
      <c r="E48" s="1181" t="s">
        <v>30</v>
      </c>
      <c r="F48" s="1181"/>
      <c r="G48" s="1181"/>
      <c r="H48" s="1182"/>
      <c r="I48" s="348" t="s">
        <v>457</v>
      </c>
      <c r="J48" s="349" t="s">
        <v>457</v>
      </c>
      <c r="K48" s="349" t="s">
        <v>457</v>
      </c>
      <c r="L48" s="349" t="s">
        <v>457</v>
      </c>
      <c r="M48" s="350" t="s">
        <v>457</v>
      </c>
    </row>
    <row r="49" spans="2:13" ht="27.75" customHeight="1">
      <c r="B49" s="1177"/>
      <c r="C49" s="1178"/>
      <c r="D49" s="67"/>
      <c r="E49" s="1181" t="s">
        <v>31</v>
      </c>
      <c r="F49" s="1181"/>
      <c r="G49" s="1181"/>
      <c r="H49" s="1182"/>
      <c r="I49" s="348" t="s">
        <v>457</v>
      </c>
      <c r="J49" s="349" t="s">
        <v>457</v>
      </c>
      <c r="K49" s="349" t="s">
        <v>457</v>
      </c>
      <c r="L49" s="349" t="s">
        <v>457</v>
      </c>
      <c r="M49" s="350" t="s">
        <v>457</v>
      </c>
    </row>
    <row r="50" spans="2:13" ht="27.75" customHeight="1">
      <c r="B50" s="1188" t="s">
        <v>32</v>
      </c>
      <c r="C50" s="1189"/>
      <c r="D50" s="70"/>
      <c r="E50" s="1181" t="s">
        <v>33</v>
      </c>
      <c r="F50" s="1181"/>
      <c r="G50" s="1181"/>
      <c r="H50" s="1182"/>
      <c r="I50" s="348">
        <v>75888</v>
      </c>
      <c r="J50" s="349">
        <v>79444</v>
      </c>
      <c r="K50" s="349">
        <v>76290</v>
      </c>
      <c r="L50" s="349">
        <v>75433</v>
      </c>
      <c r="M50" s="350">
        <v>73839</v>
      </c>
    </row>
    <row r="51" spans="2:13" ht="27.75" customHeight="1">
      <c r="B51" s="1175"/>
      <c r="C51" s="1176"/>
      <c r="D51" s="67"/>
      <c r="E51" s="1181" t="s">
        <v>34</v>
      </c>
      <c r="F51" s="1181"/>
      <c r="G51" s="1181"/>
      <c r="H51" s="1182"/>
      <c r="I51" s="348">
        <v>13413</v>
      </c>
      <c r="J51" s="349">
        <v>12909</v>
      </c>
      <c r="K51" s="349">
        <v>12508</v>
      </c>
      <c r="L51" s="349">
        <v>12075</v>
      </c>
      <c r="M51" s="350">
        <v>11210</v>
      </c>
    </row>
    <row r="52" spans="2:13" ht="27.75" customHeight="1">
      <c r="B52" s="1177"/>
      <c r="C52" s="1178"/>
      <c r="D52" s="67"/>
      <c r="E52" s="1181" t="s">
        <v>35</v>
      </c>
      <c r="F52" s="1181"/>
      <c r="G52" s="1181"/>
      <c r="H52" s="1182"/>
      <c r="I52" s="348">
        <v>747010</v>
      </c>
      <c r="J52" s="349">
        <v>746776</v>
      </c>
      <c r="K52" s="349">
        <v>733304</v>
      </c>
      <c r="L52" s="349">
        <v>722999</v>
      </c>
      <c r="M52" s="350">
        <v>704801</v>
      </c>
    </row>
    <row r="53" spans="2:13" ht="27.75" customHeight="1" thickBot="1">
      <c r="B53" s="1190" t="s">
        <v>20</v>
      </c>
      <c r="C53" s="1191"/>
      <c r="D53" s="71"/>
      <c r="E53" s="1192" t="s">
        <v>36</v>
      </c>
      <c r="F53" s="1192"/>
      <c r="G53" s="1192"/>
      <c r="H53" s="1193"/>
      <c r="I53" s="351">
        <v>399750</v>
      </c>
      <c r="J53" s="352">
        <v>393820</v>
      </c>
      <c r="K53" s="352">
        <v>385552</v>
      </c>
      <c r="L53" s="352">
        <v>376085</v>
      </c>
      <c r="M53" s="353">
        <v>379164</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576</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576</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575</v>
      </c>
      <c r="C41" s="240"/>
      <c r="D41" s="240"/>
      <c r="E41" s="240"/>
      <c r="F41" s="240"/>
      <c r="G41" s="240"/>
      <c r="H41" s="240"/>
      <c r="I41" s="240"/>
      <c r="J41" s="240"/>
      <c r="K41" s="240"/>
      <c r="L41" s="240"/>
      <c r="M41" s="240"/>
      <c r="N41" s="240"/>
      <c r="O41" s="240"/>
      <c r="P41" s="241"/>
    </row>
    <row r="42" spans="1:17" ht="13.2">
      <c r="B42" s="242"/>
      <c r="C42" s="238"/>
      <c r="D42" s="238"/>
      <c r="E42" s="238"/>
      <c r="F42" s="238"/>
      <c r="G42" s="383" t="s">
        <v>568</v>
      </c>
      <c r="H42" s="379"/>
      <c r="I42" s="382"/>
      <c r="J42" s="382"/>
      <c r="K42" s="382"/>
      <c r="L42" s="381"/>
      <c r="M42" s="381"/>
      <c r="N42" s="381"/>
      <c r="O42" s="381"/>
    </row>
    <row r="43" spans="1:17" ht="13.2">
      <c r="B43" s="242"/>
      <c r="C43" s="238"/>
      <c r="D43" s="238"/>
      <c r="E43" s="238"/>
      <c r="F43" s="238"/>
      <c r="G43" s="1194" t="s">
        <v>574</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573</v>
      </c>
      <c r="H49" s="379"/>
      <c r="I49" s="379"/>
      <c r="J49" s="379"/>
      <c r="K49" s="379"/>
      <c r="L49" s="379"/>
      <c r="M49" s="379"/>
      <c r="N49" s="379"/>
      <c r="O49" s="379"/>
    </row>
    <row r="50" spans="1:17" ht="13.2">
      <c r="B50" s="242"/>
      <c r="C50" s="238"/>
      <c r="D50" s="238"/>
      <c r="E50" s="238"/>
      <c r="F50" s="238"/>
      <c r="G50" s="1195"/>
      <c r="H50" s="1195"/>
      <c r="I50" s="1195"/>
      <c r="J50" s="1195"/>
      <c r="K50" s="378" t="s">
        <v>566</v>
      </c>
      <c r="L50" s="378" t="s">
        <v>572</v>
      </c>
      <c r="M50" s="377" t="s">
        <v>564</v>
      </c>
      <c r="N50" s="377" t="s">
        <v>563</v>
      </c>
      <c r="O50" s="377" t="s">
        <v>561</v>
      </c>
    </row>
    <row r="51" spans="1:17" ht="13.2">
      <c r="B51" s="242"/>
      <c r="C51" s="238"/>
      <c r="D51" s="238"/>
      <c r="E51" s="238"/>
      <c r="F51" s="238"/>
      <c r="G51" s="1196" t="s">
        <v>560</v>
      </c>
      <c r="H51" s="1196"/>
      <c r="I51" s="1197" t="s">
        <v>558</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68"/>
      <c r="B53" s="242"/>
      <c r="C53" s="238"/>
      <c r="D53" s="238"/>
      <c r="E53" s="238"/>
      <c r="F53" s="238"/>
      <c r="G53" s="1196"/>
      <c r="H53" s="1196"/>
      <c r="I53" s="1200" t="s">
        <v>571</v>
      </c>
      <c r="J53" s="1200"/>
      <c r="K53" s="1201"/>
      <c r="L53" s="1201"/>
      <c r="M53" s="1201"/>
      <c r="N53" s="1201"/>
      <c r="O53" s="1201"/>
    </row>
    <row r="54" spans="1:17" ht="13.2">
      <c r="A54" s="368"/>
      <c r="B54" s="242"/>
      <c r="C54" s="238"/>
      <c r="D54" s="238"/>
      <c r="E54" s="238"/>
      <c r="F54" s="238"/>
      <c r="G54" s="1196"/>
      <c r="H54" s="1196"/>
      <c r="I54" s="1200"/>
      <c r="J54" s="1200"/>
      <c r="K54" s="1202"/>
      <c r="L54" s="1202"/>
      <c r="M54" s="1202"/>
      <c r="N54" s="1202"/>
      <c r="O54" s="1202"/>
    </row>
    <row r="55" spans="1:17" ht="13.2">
      <c r="A55" s="368"/>
      <c r="B55" s="242"/>
      <c r="C55" s="238"/>
      <c r="D55" s="238"/>
      <c r="E55" s="238"/>
      <c r="F55" s="238"/>
      <c r="G55" s="1200" t="s">
        <v>559</v>
      </c>
      <c r="H55" s="1200"/>
      <c r="I55" s="1200" t="s">
        <v>558</v>
      </c>
      <c r="J55" s="1200"/>
      <c r="K55" s="1198"/>
      <c r="L55" s="1198"/>
      <c r="M55" s="1198"/>
      <c r="N55" s="1198"/>
      <c r="O55" s="1198"/>
    </row>
    <row r="56" spans="1:17" ht="13.2">
      <c r="A56" s="368"/>
      <c r="B56" s="242"/>
      <c r="C56" s="238"/>
      <c r="D56" s="238"/>
      <c r="E56" s="238"/>
      <c r="F56" s="238"/>
      <c r="G56" s="1200"/>
      <c r="H56" s="1200"/>
      <c r="I56" s="1200"/>
      <c r="J56" s="1200"/>
      <c r="K56" s="1199"/>
      <c r="L56" s="1199"/>
      <c r="M56" s="1199"/>
      <c r="N56" s="1199"/>
      <c r="O56" s="1199"/>
    </row>
    <row r="57" spans="1:17" s="368" customFormat="1" ht="13.2">
      <c r="B57" s="369"/>
      <c r="C57" s="376"/>
      <c r="D57" s="376"/>
      <c r="E57" s="376"/>
      <c r="F57" s="376"/>
      <c r="G57" s="1200"/>
      <c r="H57" s="1200"/>
      <c r="I57" s="1203" t="s">
        <v>570</v>
      </c>
      <c r="J57" s="1203"/>
      <c r="K57" s="1204"/>
      <c r="L57" s="1204"/>
      <c r="M57" s="1204"/>
      <c r="N57" s="1204"/>
      <c r="O57" s="1204"/>
      <c r="P57" s="374"/>
      <c r="Q57" s="369"/>
    </row>
    <row r="58" spans="1:17" s="368" customFormat="1" ht="13.2">
      <c r="A58" s="237"/>
      <c r="B58" s="369"/>
      <c r="C58" s="376"/>
      <c r="D58" s="376"/>
      <c r="E58" s="376"/>
      <c r="F58" s="376"/>
      <c r="G58" s="1200"/>
      <c r="H58" s="1200"/>
      <c r="I58" s="1203"/>
      <c r="J58" s="1203"/>
      <c r="K58" s="1202"/>
      <c r="L58" s="1202"/>
      <c r="M58" s="1202"/>
      <c r="N58" s="1202"/>
      <c r="O58" s="1202"/>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569</v>
      </c>
      <c r="C63" s="238"/>
      <c r="D63" s="238"/>
      <c r="E63" s="238"/>
      <c r="F63" s="238"/>
      <c r="G63" s="238"/>
      <c r="H63" s="238"/>
      <c r="I63" s="238"/>
      <c r="J63" s="238"/>
      <c r="K63" s="238"/>
      <c r="L63" s="238"/>
      <c r="M63" s="238"/>
      <c r="N63" s="238"/>
      <c r="O63" s="238"/>
    </row>
    <row r="64" spans="1:17" ht="13.2">
      <c r="B64" s="242"/>
      <c r="C64" s="238"/>
      <c r="D64" s="238"/>
      <c r="E64" s="238"/>
      <c r="F64" s="238"/>
      <c r="G64" s="366" t="s">
        <v>568</v>
      </c>
      <c r="I64" s="364"/>
      <c r="J64" s="364"/>
      <c r="K64" s="364"/>
      <c r="L64" s="364"/>
      <c r="M64" s="364"/>
      <c r="N64" s="365"/>
      <c r="O64" s="364"/>
    </row>
    <row r="65" spans="2:30" ht="13.2">
      <c r="B65" s="242"/>
      <c r="C65" s="238"/>
      <c r="D65" s="238"/>
      <c r="E65" s="238"/>
      <c r="F65" s="238"/>
      <c r="G65" s="1205" t="s">
        <v>577</v>
      </c>
      <c r="H65" s="1205"/>
      <c r="I65" s="1205"/>
      <c r="J65" s="1205"/>
      <c r="K65" s="1205"/>
      <c r="L65" s="1205"/>
      <c r="M65" s="1205"/>
      <c r="N65" s="1205"/>
      <c r="O65" s="1205"/>
    </row>
    <row r="66" spans="2:30" ht="13.2">
      <c r="B66" s="242"/>
      <c r="C66" s="238"/>
      <c r="D66" s="238"/>
      <c r="E66" s="238"/>
      <c r="F66" s="238"/>
      <c r="G66" s="1205"/>
      <c r="H66" s="1205"/>
      <c r="I66" s="1205"/>
      <c r="J66" s="1205"/>
      <c r="K66" s="1205"/>
      <c r="L66" s="1205"/>
      <c r="M66" s="1205"/>
      <c r="N66" s="1205"/>
      <c r="O66" s="1205"/>
    </row>
    <row r="67" spans="2:30" ht="13.2">
      <c r="B67" s="242"/>
      <c r="C67" s="238"/>
      <c r="D67" s="238"/>
      <c r="E67" s="238"/>
      <c r="F67" s="238"/>
      <c r="G67" s="1205"/>
      <c r="H67" s="1205"/>
      <c r="I67" s="1205"/>
      <c r="J67" s="1205"/>
      <c r="K67" s="1205"/>
      <c r="L67" s="1205"/>
      <c r="M67" s="1205"/>
      <c r="N67" s="1205"/>
      <c r="O67" s="1205"/>
    </row>
    <row r="68" spans="2:30" ht="13.2">
      <c r="B68" s="242"/>
      <c r="C68" s="238"/>
      <c r="D68" s="238"/>
      <c r="E68" s="238"/>
      <c r="F68" s="238"/>
      <c r="G68" s="1205"/>
      <c r="H68" s="1205"/>
      <c r="I68" s="1205"/>
      <c r="J68" s="1205"/>
      <c r="K68" s="1205"/>
      <c r="L68" s="1205"/>
      <c r="M68" s="1205"/>
      <c r="N68" s="1205"/>
      <c r="O68" s="1205"/>
    </row>
    <row r="69" spans="2:30" ht="13.2">
      <c r="B69" s="242"/>
      <c r="C69" s="238"/>
      <c r="D69" s="238"/>
      <c r="E69" s="238"/>
      <c r="F69" s="238"/>
      <c r="G69" s="1205"/>
      <c r="H69" s="1205"/>
      <c r="I69" s="1205"/>
      <c r="J69" s="1205"/>
      <c r="K69" s="1205"/>
      <c r="L69" s="1205"/>
      <c r="M69" s="1205"/>
      <c r="N69" s="1205"/>
      <c r="O69" s="1205"/>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567</v>
      </c>
      <c r="I71" s="361"/>
      <c r="J71" s="360"/>
      <c r="K71" s="360"/>
      <c r="L71" s="359"/>
      <c r="M71" s="360"/>
      <c r="N71" s="359"/>
      <c r="O71" s="358"/>
    </row>
    <row r="72" spans="2:30" ht="13.2">
      <c r="B72" s="242"/>
      <c r="C72" s="238"/>
      <c r="D72" s="238"/>
      <c r="E72" s="238"/>
      <c r="F72" s="238"/>
      <c r="G72" s="1200"/>
      <c r="H72" s="1200"/>
      <c r="I72" s="1200"/>
      <c r="J72" s="1200"/>
      <c r="K72" s="357" t="s">
        <v>566</v>
      </c>
      <c r="L72" s="357" t="s">
        <v>565</v>
      </c>
      <c r="M72" s="356" t="s">
        <v>564</v>
      </c>
      <c r="N72" s="356" t="s">
        <v>563</v>
      </c>
      <c r="O72" s="356" t="s">
        <v>562</v>
      </c>
    </row>
    <row r="73" spans="2:30" ht="13.2">
      <c r="B73" s="242"/>
      <c r="C73" s="238"/>
      <c r="D73" s="238"/>
      <c r="E73" s="238"/>
      <c r="F73" s="238"/>
      <c r="G73" s="1196" t="s">
        <v>560</v>
      </c>
      <c r="H73" s="1196"/>
      <c r="I73" s="1196" t="s">
        <v>558</v>
      </c>
      <c r="J73" s="1196"/>
      <c r="K73" s="1206">
        <v>179.7</v>
      </c>
      <c r="L73" s="1206">
        <v>178.2</v>
      </c>
      <c r="M73" s="1206">
        <v>177.3</v>
      </c>
      <c r="N73" s="1206">
        <v>168.8</v>
      </c>
      <c r="O73" s="1206">
        <v>174.4</v>
      </c>
      <c r="S73" s="237">
        <v>9.9</v>
      </c>
    </row>
    <row r="74" spans="2:30" ht="13.2">
      <c r="B74" s="242"/>
      <c r="C74" s="238"/>
      <c r="D74" s="238"/>
      <c r="E74" s="238"/>
      <c r="F74" s="238"/>
      <c r="G74" s="1196"/>
      <c r="H74" s="1196"/>
      <c r="I74" s="1196"/>
      <c r="J74" s="1196"/>
      <c r="K74" s="1206"/>
      <c r="L74" s="1206"/>
      <c r="M74" s="1206"/>
      <c r="N74" s="1206"/>
      <c r="O74" s="1206"/>
    </row>
    <row r="75" spans="2:30" ht="13.2">
      <c r="B75" s="242"/>
      <c r="C75" s="238"/>
      <c r="D75" s="238"/>
      <c r="E75" s="238"/>
      <c r="F75" s="238"/>
      <c r="G75" s="1196"/>
      <c r="H75" s="1196"/>
      <c r="I75" s="1200" t="s">
        <v>557</v>
      </c>
      <c r="J75" s="1200"/>
      <c r="K75" s="1207">
        <v>14.6</v>
      </c>
      <c r="L75" s="1207">
        <v>13.2</v>
      </c>
      <c r="M75" s="1207">
        <v>12.6</v>
      </c>
      <c r="N75" s="1207">
        <v>10.5</v>
      </c>
      <c r="O75" s="1207">
        <v>7.6</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559</v>
      </c>
      <c r="H77" s="1200"/>
      <c r="I77" s="1200" t="s">
        <v>558</v>
      </c>
      <c r="J77" s="1200"/>
      <c r="K77" s="1206">
        <v>187</v>
      </c>
      <c r="L77" s="1206">
        <v>171.7</v>
      </c>
      <c r="M77" s="1206">
        <v>151.9</v>
      </c>
      <c r="N77" s="1206">
        <v>173.8</v>
      </c>
      <c r="O77" s="1206">
        <v>152</v>
      </c>
      <c r="R77" s="237">
        <v>12.3</v>
      </c>
      <c r="T77" s="237">
        <v>11.1</v>
      </c>
    </row>
    <row r="78" spans="2:30" ht="13.2">
      <c r="B78" s="242"/>
      <c r="C78" s="238"/>
      <c r="D78" s="238"/>
      <c r="E78" s="238"/>
      <c r="F78" s="238"/>
      <c r="G78" s="1200"/>
      <c r="H78" s="1200"/>
      <c r="I78" s="1200"/>
      <c r="J78" s="1200"/>
      <c r="K78" s="1206"/>
      <c r="L78" s="1206"/>
      <c r="M78" s="1206"/>
      <c r="N78" s="1206"/>
      <c r="O78" s="1206"/>
    </row>
    <row r="79" spans="2:30" ht="13.2">
      <c r="B79" s="242"/>
      <c r="C79" s="238"/>
      <c r="D79" s="238"/>
      <c r="E79" s="238"/>
      <c r="F79" s="238"/>
      <c r="G79" s="1200"/>
      <c r="H79" s="1200"/>
      <c r="I79" s="1203" t="s">
        <v>557</v>
      </c>
      <c r="J79" s="1203"/>
      <c r="K79" s="1208">
        <v>15.3</v>
      </c>
      <c r="L79" s="1208">
        <v>14.8</v>
      </c>
      <c r="M79" s="1208">
        <v>13.7</v>
      </c>
      <c r="N79" s="1208">
        <v>12</v>
      </c>
      <c r="O79" s="1208">
        <v>9.9</v>
      </c>
      <c r="V79" s="237">
        <v>53.5</v>
      </c>
      <c r="X79" s="237">
        <v>48.2</v>
      </c>
      <c r="Z79" s="237">
        <v>34.200000000000003</v>
      </c>
      <c r="AB79" s="237">
        <v>30.3</v>
      </c>
      <c r="AD79" s="237">
        <v>28.9</v>
      </c>
    </row>
    <row r="80" spans="2:30" ht="13.2">
      <c r="B80" s="242"/>
      <c r="C80" s="238"/>
      <c r="D80" s="238"/>
      <c r="E80" s="238"/>
      <c r="F80" s="238"/>
      <c r="G80" s="1200"/>
      <c r="H80" s="1200"/>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hEEt2Opv8Yo/q7tStKwb770+taUiMjykdWjT9O4KBfPKVCxWUKPxpL7RjGlQ86z/YjQVyQxr0LvoN2O8ZTR1w==" saltValue="fa30t4JhrUHnnqogmRyiP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488</v>
      </c>
      <c r="B3" s="90"/>
      <c r="C3" s="91"/>
      <c r="D3" s="92">
        <v>164275</v>
      </c>
      <c r="E3" s="93"/>
      <c r="F3" s="94">
        <v>98957</v>
      </c>
      <c r="G3" s="95"/>
      <c r="H3" s="96"/>
    </row>
    <row r="4" spans="1:8">
      <c r="A4" s="97"/>
      <c r="B4" s="98"/>
      <c r="C4" s="99"/>
      <c r="D4" s="100">
        <v>50533</v>
      </c>
      <c r="E4" s="101"/>
      <c r="F4" s="102">
        <v>24884</v>
      </c>
      <c r="G4" s="103"/>
      <c r="H4" s="104"/>
    </row>
    <row r="5" spans="1:8">
      <c r="A5" s="85" t="s">
        <v>490</v>
      </c>
      <c r="B5" s="90"/>
      <c r="C5" s="91"/>
      <c r="D5" s="92">
        <v>171717</v>
      </c>
      <c r="E5" s="93"/>
      <c r="F5" s="94">
        <v>114030</v>
      </c>
      <c r="G5" s="95"/>
      <c r="H5" s="96"/>
    </row>
    <row r="6" spans="1:8">
      <c r="A6" s="97"/>
      <c r="B6" s="98"/>
      <c r="C6" s="99"/>
      <c r="D6" s="100">
        <v>49486</v>
      </c>
      <c r="E6" s="101"/>
      <c r="F6" s="102">
        <v>24881</v>
      </c>
      <c r="G6" s="103"/>
      <c r="H6" s="104"/>
    </row>
    <row r="7" spans="1:8">
      <c r="A7" s="85" t="s">
        <v>491</v>
      </c>
      <c r="B7" s="90"/>
      <c r="C7" s="91"/>
      <c r="D7" s="92">
        <v>168561</v>
      </c>
      <c r="E7" s="93"/>
      <c r="F7" s="94">
        <v>123663</v>
      </c>
      <c r="G7" s="95"/>
      <c r="H7" s="96"/>
    </row>
    <row r="8" spans="1:8">
      <c r="A8" s="97"/>
      <c r="B8" s="98"/>
      <c r="C8" s="99"/>
      <c r="D8" s="100">
        <v>51107</v>
      </c>
      <c r="E8" s="101"/>
      <c r="F8" s="102">
        <v>28854</v>
      </c>
      <c r="G8" s="103"/>
      <c r="H8" s="104"/>
    </row>
    <row r="9" spans="1:8">
      <c r="A9" s="85" t="s">
        <v>492</v>
      </c>
      <c r="B9" s="90"/>
      <c r="C9" s="91"/>
      <c r="D9" s="92">
        <v>144012</v>
      </c>
      <c r="E9" s="93"/>
      <c r="F9" s="94">
        <v>119378</v>
      </c>
      <c r="G9" s="95"/>
      <c r="H9" s="96"/>
    </row>
    <row r="10" spans="1:8">
      <c r="A10" s="97"/>
      <c r="B10" s="98"/>
      <c r="C10" s="99"/>
      <c r="D10" s="100">
        <v>40818</v>
      </c>
      <c r="E10" s="101"/>
      <c r="F10" s="102">
        <v>35801</v>
      </c>
      <c r="G10" s="103"/>
      <c r="H10" s="104"/>
    </row>
    <row r="11" spans="1:8">
      <c r="A11" s="85" t="s">
        <v>493</v>
      </c>
      <c r="B11" s="90"/>
      <c r="C11" s="91"/>
      <c r="D11" s="92">
        <v>148295</v>
      </c>
      <c r="E11" s="93"/>
      <c r="F11" s="94">
        <v>135728</v>
      </c>
      <c r="G11" s="95"/>
      <c r="H11" s="96"/>
    </row>
    <row r="12" spans="1:8">
      <c r="A12" s="97"/>
      <c r="B12" s="98"/>
      <c r="C12" s="105"/>
      <c r="D12" s="100">
        <v>43536</v>
      </c>
      <c r="E12" s="101"/>
      <c r="F12" s="102">
        <v>40699</v>
      </c>
      <c r="G12" s="103"/>
      <c r="H12" s="104"/>
    </row>
    <row r="13" spans="1:8">
      <c r="A13" s="85"/>
      <c r="B13" s="90"/>
      <c r="C13" s="106"/>
      <c r="D13" s="107">
        <v>159372</v>
      </c>
      <c r="E13" s="108"/>
      <c r="F13" s="109">
        <v>118351</v>
      </c>
      <c r="G13" s="110"/>
      <c r="H13" s="96"/>
    </row>
    <row r="14" spans="1:8">
      <c r="A14" s="97"/>
      <c r="B14" s="98"/>
      <c r="C14" s="99"/>
      <c r="D14" s="100">
        <v>47096</v>
      </c>
      <c r="E14" s="101"/>
      <c r="F14" s="102">
        <v>31024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1.68</v>
      </c>
      <c r="C19" s="111">
        <f>ROUND(VALUE(SUBSTITUTE(実質収支比率等に係る経年分析!G$48,"▲","-")),2)</f>
        <v>1.86</v>
      </c>
      <c r="D19" s="111">
        <f>ROUND(VALUE(SUBSTITUTE(実質収支比率等に係る経年分析!H$48,"▲","-")),2)</f>
        <v>1.78</v>
      </c>
      <c r="E19" s="111">
        <f>ROUND(VALUE(SUBSTITUTE(実質収支比率等に係る経年分析!I$48,"▲","-")),2)</f>
        <v>2.9</v>
      </c>
      <c r="F19" s="111">
        <f>ROUND(VALUE(SUBSTITUTE(実質収支比率等に係る経年分析!J$48,"▲","-")),2)</f>
        <v>2.8</v>
      </c>
    </row>
    <row r="20" spans="1:11">
      <c r="A20" s="111" t="s">
        <v>41</v>
      </c>
      <c r="B20" s="111">
        <f>ROUND(VALUE(SUBSTITUTE(実質収支比率等に係る経年分析!F$47,"▲","-")),2)</f>
        <v>1.64</v>
      </c>
      <c r="C20" s="111">
        <f>ROUND(VALUE(SUBSTITUTE(実質収支比率等に係る経年分析!G$47,"▲","-")),2)</f>
        <v>1.63</v>
      </c>
      <c r="D20" s="111">
        <f>ROUND(VALUE(SUBSTITUTE(実質収支比率等に係る経年分析!H$47,"▲","-")),2)</f>
        <v>1.64</v>
      </c>
      <c r="E20" s="111">
        <f>ROUND(VALUE(SUBSTITUTE(実質収支比率等に係る経年分析!I$47,"▲","-")),2)</f>
        <v>3.74</v>
      </c>
      <c r="F20" s="111">
        <f>ROUND(VALUE(SUBSTITUTE(実質収支比率等に係る経年分析!J$47,"▲","-")),2)</f>
        <v>5.6</v>
      </c>
    </row>
    <row r="21" spans="1:11">
      <c r="A21" s="111" t="s">
        <v>42</v>
      </c>
      <c r="B21" s="111">
        <f>IF(ISNUMBER(VALUE(SUBSTITUTE(実質収支比率等に係る経年分析!F$49,"▲","-"))),ROUND(VALUE(SUBSTITUTE(実質収支比率等に係る経年分析!F$49,"▲","-")),2),NA())</f>
        <v>1.92</v>
      </c>
      <c r="C21" s="111">
        <f>IF(ISNUMBER(VALUE(SUBSTITUTE(実質収支比率等に係る経年分析!G$49,"▲","-"))),ROUND(VALUE(SUBSTITUTE(実質収支比率等に係る経年分析!G$49,"▲","-")),2),NA())</f>
        <v>0.99</v>
      </c>
      <c r="D21" s="111">
        <f>IF(ISNUMBER(VALUE(SUBSTITUTE(実質収支比率等に係る経年分析!H$49,"▲","-"))),ROUND(VALUE(SUBSTITUTE(実質収支比率等に係る経年分析!H$49,"▲","-")),2),NA())</f>
        <v>1.65</v>
      </c>
      <c r="E21" s="111">
        <f>IF(ISNUMBER(VALUE(SUBSTITUTE(実質収支比率等に係る経年分析!I$49,"▲","-"))),ROUND(VALUE(SUBSTITUTE(実質収支比率等に係る経年分析!I$49,"▲","-")),2),NA())</f>
        <v>6.71</v>
      </c>
      <c r="F21" s="111">
        <f>IF(ISNUMBER(VALUE(SUBSTITUTE(実質収支比率等に係る経年分析!J$49,"▲","-"))),ROUND(VALUE(SUBSTITUTE(実質収支比率等に係る経年分析!J$49,"▲","-")),2),NA())</f>
        <v>2.38</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0.04</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0.02</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0.02</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0.02</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証紙特別会計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0.03</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0.03</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0.03</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0.03</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0.03</v>
      </c>
    </row>
    <row r="30" spans="1:11">
      <c r="A30" s="112" t="str">
        <f>IF(連結実質赤字比率に係る赤字・黒字の構成分析!C$40="",NA(),連結実質赤字比率に係る赤字・黒字の構成分析!C$40)</f>
        <v>工業用水道事業会計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7.0000000000000007E-2</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0.06</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0.08</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0.08</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v>
      </c>
    </row>
    <row r="31" spans="1:11">
      <c r="A31" s="112" t="str">
        <f>IF(連結実質赤字比率に係る赤字・黒字の構成分析!C$39="",NA(),連結実質赤字比率に係る赤字・黒字の構成分析!C$39)</f>
        <v>流域下水道特別会計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0.28000000000000003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0.25</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0.2</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0.19</v>
      </c>
    </row>
    <row r="32" spans="1:11">
      <c r="A32" s="112" t="str">
        <f>IF(連結実質赤字比率に係る赤字・黒字の構成分析!C$38="",NA(),連結実質赤字比率に係る赤字・黒字の構成分析!C$38)</f>
        <v>臨港地域整備特別会計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0.75</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0.7</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0.56000000000000005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0.51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0.5</v>
      </c>
    </row>
    <row r="33" spans="1:16">
      <c r="A33" s="112" t="str">
        <f>IF(連結実質赤字比率に係る赤字・黒字の構成分析!C$37="",NA(),連結実質赤字比率に係る赤字・黒字の構成分析!C$37)</f>
        <v>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0.28999999999999998</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0.48</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0.56999999999999995</v>
      </c>
    </row>
    <row r="34" spans="1:16">
      <c r="A34" s="112" t="str">
        <f>IF(連結実質赤字比率に係る赤字・黒字の構成分析!C$36="",NA(),連結実質赤字比率に係る赤字・黒字の構成分析!C$36)</f>
        <v>電気事業会計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0.57999999999999996</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0.91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0.92</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1.18</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3.59</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3.48</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3.1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2.82</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2.41</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1.79</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1.71</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2.83</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2.73</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63416</v>
      </c>
      <c r="E42" s="113"/>
      <c r="F42" s="113"/>
      <c r="G42" s="113">
        <f>'実質公債費比率（分子）の構造'!L$52</f>
        <v>64978</v>
      </c>
      <c r="H42" s="113"/>
      <c r="I42" s="113"/>
      <c r="J42" s="113">
        <f>'実質公債費比率（分子）の構造'!M$52</f>
        <v>67506</v>
      </c>
      <c r="K42" s="113"/>
      <c r="L42" s="113"/>
      <c r="M42" s="113">
        <f>'実質公債費比率（分子）の構造'!N$52</f>
        <v>67813</v>
      </c>
      <c r="N42" s="113"/>
      <c r="O42" s="113"/>
      <c r="P42" s="113">
        <f>'実質公債費比率（分子）の構造'!O$52</f>
        <v>67712</v>
      </c>
    </row>
    <row r="43" spans="1:16">
      <c r="A43" s="113" t="s">
        <v>50</v>
      </c>
      <c r="B43" s="113" t="str">
        <f>'実質公債費比率（分子）の構造'!K$51</f>
        <v>-</v>
      </c>
      <c r="C43" s="113"/>
      <c r="D43" s="113"/>
      <c r="E43" s="113" t="str">
        <f>'実質公債費比率（分子）の構造'!L$51</f>
        <v>-</v>
      </c>
      <c r="F43" s="113"/>
      <c r="G43" s="113"/>
      <c r="H43" s="113">
        <f>'実質公債費比率（分子）の構造'!M$51</f>
        <v>16</v>
      </c>
      <c r="I43" s="113"/>
      <c r="J43" s="113"/>
      <c r="K43" s="113">
        <f>'実質公債費比率（分子）の構造'!N$51</f>
        <v>2</v>
      </c>
      <c r="L43" s="113"/>
      <c r="M43" s="113"/>
      <c r="N43" s="113">
        <f>'実質公債費比率（分子）の構造'!O$51</f>
        <v>0</v>
      </c>
      <c r="O43" s="113"/>
      <c r="P43" s="113"/>
    </row>
    <row r="44" spans="1:16">
      <c r="A44" s="113" t="s">
        <v>51</v>
      </c>
      <c r="B44" s="113">
        <f>'実質公債費比率（分子）の構造'!K$50</f>
        <v>1098</v>
      </c>
      <c r="C44" s="113"/>
      <c r="D44" s="113"/>
      <c r="E44" s="113">
        <f>'実質公債費比率（分子）の構造'!L$50</f>
        <v>1030</v>
      </c>
      <c r="F44" s="113"/>
      <c r="G44" s="113"/>
      <c r="H44" s="113">
        <f>'実質公債費比率（分子）の構造'!M$50</f>
        <v>992</v>
      </c>
      <c r="I44" s="113"/>
      <c r="J44" s="113"/>
      <c r="K44" s="113">
        <f>'実質公債費比率（分子）の構造'!N$50</f>
        <v>989</v>
      </c>
      <c r="L44" s="113"/>
      <c r="M44" s="113"/>
      <c r="N44" s="113">
        <f>'実質公債費比率（分子）の構造'!O$50</f>
        <v>929</v>
      </c>
      <c r="O44" s="113"/>
      <c r="P44" s="113"/>
    </row>
    <row r="45" spans="1:16">
      <c r="A45" s="113" t="s">
        <v>52</v>
      </c>
      <c r="B45" s="113">
        <f>'実質公債費比率（分子）の構造'!K$49</f>
        <v>479</v>
      </c>
      <c r="C45" s="113"/>
      <c r="D45" s="113"/>
      <c r="E45" s="113">
        <f>'実質公債費比率（分子）の構造'!L$49</f>
        <v>507</v>
      </c>
      <c r="F45" s="113"/>
      <c r="G45" s="113"/>
      <c r="H45" s="113">
        <f>'実質公債費比率（分子）の構造'!M$49</f>
        <v>498</v>
      </c>
      <c r="I45" s="113"/>
      <c r="J45" s="113"/>
      <c r="K45" s="113">
        <f>'実質公債費比率（分子）の構造'!N$49</f>
        <v>471</v>
      </c>
      <c r="L45" s="113"/>
      <c r="M45" s="113"/>
      <c r="N45" s="113">
        <f>'実質公債費比率（分子）の構造'!O$49</f>
        <v>457</v>
      </c>
      <c r="O45" s="113"/>
      <c r="P45" s="113"/>
    </row>
    <row r="46" spans="1:16">
      <c r="A46" s="113" t="s">
        <v>53</v>
      </c>
      <c r="B46" s="113">
        <f>'実質公債費比率（分子）の構造'!K$48</f>
        <v>2346</v>
      </c>
      <c r="C46" s="113"/>
      <c r="D46" s="113"/>
      <c r="E46" s="113">
        <f>'実質公債費比率（分子）の構造'!L$48</f>
        <v>2385</v>
      </c>
      <c r="F46" s="113"/>
      <c r="G46" s="113"/>
      <c r="H46" s="113">
        <f>'実質公債費比率（分子）の構造'!M$48</f>
        <v>2369</v>
      </c>
      <c r="I46" s="113"/>
      <c r="J46" s="113"/>
      <c r="K46" s="113">
        <f>'実質公債費比率（分子）の構造'!N$48</f>
        <v>2576</v>
      </c>
      <c r="L46" s="113"/>
      <c r="M46" s="113"/>
      <c r="N46" s="113">
        <f>'実質公債費比率（分子）の構造'!O$48</f>
        <v>2559</v>
      </c>
      <c r="O46" s="113"/>
      <c r="P46" s="113"/>
    </row>
    <row r="47" spans="1:16">
      <c r="A47" s="113" t="s">
        <v>54</v>
      </c>
      <c r="B47" s="113">
        <f>'実質公債費比率（分子）の構造'!K$47</f>
        <v>3600</v>
      </c>
      <c r="C47" s="113"/>
      <c r="D47" s="113"/>
      <c r="E47" s="113">
        <f>'実質公債費比率（分子）の構造'!L$47</f>
        <v>4301</v>
      </c>
      <c r="F47" s="113"/>
      <c r="G47" s="113"/>
      <c r="H47" s="113">
        <f>'実質公債費比率（分子）の構造'!M$47</f>
        <v>5010</v>
      </c>
      <c r="I47" s="113"/>
      <c r="J47" s="113"/>
      <c r="K47" s="113">
        <f>'実質公債費比率（分子）の構造'!N$47</f>
        <v>6124</v>
      </c>
      <c r="L47" s="113"/>
      <c r="M47" s="113"/>
      <c r="N47" s="113">
        <f>'実質公債費比率（分子）の構造'!O$47</f>
        <v>7131</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83775</v>
      </c>
      <c r="C49" s="113"/>
      <c r="D49" s="113"/>
      <c r="E49" s="113">
        <f>'実質公債費比率（分子）の構造'!L$45</f>
        <v>86413</v>
      </c>
      <c r="F49" s="113"/>
      <c r="G49" s="113"/>
      <c r="H49" s="113">
        <f>'実質公債費比率（分子）の構造'!M$45</f>
        <v>84507</v>
      </c>
      <c r="I49" s="113"/>
      <c r="J49" s="113"/>
      <c r="K49" s="113">
        <f>'実質公債費比率（分子）の構造'!N$45</f>
        <v>71817</v>
      </c>
      <c r="L49" s="113"/>
      <c r="M49" s="113"/>
      <c r="N49" s="113">
        <f>'実質公債費比率（分子）の構造'!O$45</f>
        <v>66682</v>
      </c>
      <c r="O49" s="113"/>
      <c r="P49" s="113"/>
    </row>
    <row r="50" spans="1:16">
      <c r="A50" s="113" t="s">
        <v>57</v>
      </c>
      <c r="B50" s="113" t="e">
        <f>NA()</f>
        <v>#N/A</v>
      </c>
      <c r="C50" s="113">
        <f>IF(ISNUMBER('実質公債費比率（分子）の構造'!K$53),'実質公債費比率（分子）の構造'!K$53,NA())</f>
        <v>27882</v>
      </c>
      <c r="D50" s="113" t="e">
        <f>NA()</f>
        <v>#N/A</v>
      </c>
      <c r="E50" s="113" t="e">
        <f>NA()</f>
        <v>#N/A</v>
      </c>
      <c r="F50" s="113">
        <f>IF(ISNUMBER('実質公債費比率（分子）の構造'!L$53),'実質公債費比率（分子）の構造'!L$53,NA())</f>
        <v>29658</v>
      </c>
      <c r="G50" s="113" t="e">
        <f>NA()</f>
        <v>#N/A</v>
      </c>
      <c r="H50" s="113" t="e">
        <f>NA()</f>
        <v>#N/A</v>
      </c>
      <c r="I50" s="113">
        <f>IF(ISNUMBER('実質公債費比率（分子）の構造'!M$53),'実質公債費比率（分子）の構造'!M$53,NA())</f>
        <v>25886</v>
      </c>
      <c r="J50" s="113" t="e">
        <f>NA()</f>
        <v>#N/A</v>
      </c>
      <c r="K50" s="113" t="e">
        <f>NA()</f>
        <v>#N/A</v>
      </c>
      <c r="L50" s="113">
        <f>IF(ISNUMBER('実質公債費比率（分子）の構造'!N$53),'実質公債費比率（分子）の構造'!N$53,NA())</f>
        <v>14166</v>
      </c>
      <c r="M50" s="113" t="e">
        <f>NA()</f>
        <v>#N/A</v>
      </c>
      <c r="N50" s="113" t="e">
        <f>NA()</f>
        <v>#N/A</v>
      </c>
      <c r="O50" s="113">
        <f>IF(ISNUMBER('実質公債費比率（分子）の構造'!O$53),'実質公債費比率（分子）の構造'!O$53,NA())</f>
        <v>10046</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747010</v>
      </c>
      <c r="E56" s="112"/>
      <c r="F56" s="112"/>
      <c r="G56" s="112">
        <f>'将来負担比率（分子）の構造'!J$52</f>
        <v>746776</v>
      </c>
      <c r="H56" s="112"/>
      <c r="I56" s="112"/>
      <c r="J56" s="112">
        <f>'将来負担比率（分子）の構造'!K$52</f>
        <v>733304</v>
      </c>
      <c r="K56" s="112"/>
      <c r="L56" s="112"/>
      <c r="M56" s="112">
        <f>'将来負担比率（分子）の構造'!L$52</f>
        <v>722999</v>
      </c>
      <c r="N56" s="112"/>
      <c r="O56" s="112"/>
      <c r="P56" s="112">
        <f>'将来負担比率（分子）の構造'!M$52</f>
        <v>704801</v>
      </c>
    </row>
    <row r="57" spans="1:16">
      <c r="A57" s="112" t="s">
        <v>34</v>
      </c>
      <c r="B57" s="112"/>
      <c r="C57" s="112"/>
      <c r="D57" s="112">
        <f>'将来負担比率（分子）の構造'!I$51</f>
        <v>13413</v>
      </c>
      <c r="E57" s="112"/>
      <c r="F57" s="112"/>
      <c r="G57" s="112">
        <f>'将来負担比率（分子）の構造'!J$51</f>
        <v>12909</v>
      </c>
      <c r="H57" s="112"/>
      <c r="I57" s="112"/>
      <c r="J57" s="112">
        <f>'将来負担比率（分子）の構造'!K$51</f>
        <v>12508</v>
      </c>
      <c r="K57" s="112"/>
      <c r="L57" s="112"/>
      <c r="M57" s="112">
        <f>'将来負担比率（分子）の構造'!L$51</f>
        <v>12075</v>
      </c>
      <c r="N57" s="112"/>
      <c r="O57" s="112"/>
      <c r="P57" s="112">
        <f>'将来負担比率（分子）の構造'!M$51</f>
        <v>11210</v>
      </c>
    </row>
    <row r="58" spans="1:16">
      <c r="A58" s="112" t="s">
        <v>33</v>
      </c>
      <c r="B58" s="112"/>
      <c r="C58" s="112"/>
      <c r="D58" s="112">
        <f>'将来負担比率（分子）の構造'!I$50</f>
        <v>75888</v>
      </c>
      <c r="E58" s="112"/>
      <c r="F58" s="112"/>
      <c r="G58" s="112">
        <f>'将来負担比率（分子）の構造'!J$50</f>
        <v>79444</v>
      </c>
      <c r="H58" s="112"/>
      <c r="I58" s="112"/>
      <c r="J58" s="112">
        <f>'将来負担比率（分子）の構造'!K$50</f>
        <v>76290</v>
      </c>
      <c r="K58" s="112"/>
      <c r="L58" s="112"/>
      <c r="M58" s="112">
        <f>'将来負担比率（分子）の構造'!L$50</f>
        <v>75433</v>
      </c>
      <c r="N58" s="112"/>
      <c r="O58" s="112"/>
      <c r="P58" s="112">
        <f>'将来負担比率（分子）の構造'!M$50</f>
        <v>73839</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26958</v>
      </c>
      <c r="C61" s="112"/>
      <c r="D61" s="112"/>
      <c r="E61" s="112">
        <f>'将来負担比率（分子）の構造'!J$46</f>
        <v>27534</v>
      </c>
      <c r="F61" s="112"/>
      <c r="G61" s="112"/>
      <c r="H61" s="112">
        <f>'将来負担比率（分子）の構造'!K$46</f>
        <v>25632</v>
      </c>
      <c r="I61" s="112"/>
      <c r="J61" s="112"/>
      <c r="K61" s="112">
        <f>'将来負担比率（分子）の構造'!L$46</f>
        <v>26038</v>
      </c>
      <c r="L61" s="112"/>
      <c r="M61" s="112"/>
      <c r="N61" s="112">
        <f>'将来負担比率（分子）の構造'!M$46</f>
        <v>24770</v>
      </c>
      <c r="O61" s="112"/>
      <c r="P61" s="112"/>
    </row>
    <row r="62" spans="1:16">
      <c r="A62" s="112" t="s">
        <v>27</v>
      </c>
      <c r="B62" s="112">
        <f>'将来負担比率（分子）の構造'!I$45</f>
        <v>133354</v>
      </c>
      <c r="C62" s="112"/>
      <c r="D62" s="112"/>
      <c r="E62" s="112">
        <f>'将来負担比率（分子）の構造'!J$45</f>
        <v>130406</v>
      </c>
      <c r="F62" s="112"/>
      <c r="G62" s="112"/>
      <c r="H62" s="112">
        <f>'将来負担比率（分子）の構造'!K$45</f>
        <v>122050</v>
      </c>
      <c r="I62" s="112"/>
      <c r="J62" s="112"/>
      <c r="K62" s="112">
        <f>'将来負担比率（分子）の構造'!L$45</f>
        <v>117016</v>
      </c>
      <c r="L62" s="112"/>
      <c r="M62" s="112"/>
      <c r="N62" s="112">
        <f>'将来負担比率（分子）の構造'!M$45</f>
        <v>115077</v>
      </c>
      <c r="O62" s="112"/>
      <c r="P62" s="112"/>
    </row>
    <row r="63" spans="1:16">
      <c r="A63" s="112" t="s">
        <v>26</v>
      </c>
      <c r="B63" s="112">
        <f>'将来負担比率（分子）の構造'!I$44</f>
        <v>4185</v>
      </c>
      <c r="C63" s="112"/>
      <c r="D63" s="112"/>
      <c r="E63" s="112">
        <f>'将来負担比率（分子）の構造'!J$44</f>
        <v>3460</v>
      </c>
      <c r="F63" s="112"/>
      <c r="G63" s="112"/>
      <c r="H63" s="112">
        <f>'将来負担比率（分子）の構造'!K$44</f>
        <v>3095</v>
      </c>
      <c r="I63" s="112"/>
      <c r="J63" s="112"/>
      <c r="K63" s="112">
        <f>'将来負担比率（分子）の構造'!L$44</f>
        <v>2775</v>
      </c>
      <c r="L63" s="112"/>
      <c r="M63" s="112"/>
      <c r="N63" s="112">
        <f>'将来負担比率（分子）の構造'!M$44</f>
        <v>2466</v>
      </c>
      <c r="O63" s="112"/>
      <c r="P63" s="112"/>
    </row>
    <row r="64" spans="1:16">
      <c r="A64" s="112" t="s">
        <v>25</v>
      </c>
      <c r="B64" s="112">
        <f>'将来負担比率（分子）の構造'!I$43</f>
        <v>28313</v>
      </c>
      <c r="C64" s="112"/>
      <c r="D64" s="112"/>
      <c r="E64" s="112">
        <f>'将来負担比率（分子）の構造'!J$43</f>
        <v>27119</v>
      </c>
      <c r="F64" s="112"/>
      <c r="G64" s="112"/>
      <c r="H64" s="112">
        <f>'将来負担比率（分子）の構造'!K$43</f>
        <v>25244</v>
      </c>
      <c r="I64" s="112"/>
      <c r="J64" s="112"/>
      <c r="K64" s="112">
        <f>'将来負担比率（分子）の構造'!L$43</f>
        <v>23630</v>
      </c>
      <c r="L64" s="112"/>
      <c r="M64" s="112"/>
      <c r="N64" s="112">
        <f>'将来負担比率（分子）の構造'!M$43</f>
        <v>21982</v>
      </c>
      <c r="O64" s="112"/>
      <c r="P64" s="112"/>
    </row>
    <row r="65" spans="1:16">
      <c r="A65" s="112" t="s">
        <v>24</v>
      </c>
      <c r="B65" s="112">
        <f>'将来負担比率（分子）の構造'!I$42</f>
        <v>11748</v>
      </c>
      <c r="C65" s="112"/>
      <c r="D65" s="112"/>
      <c r="E65" s="112">
        <f>'将来負担比率（分子）の構造'!J$42</f>
        <v>10559</v>
      </c>
      <c r="F65" s="112"/>
      <c r="G65" s="112"/>
      <c r="H65" s="112">
        <f>'将来負担比率（分子）の構造'!K$42</f>
        <v>9442</v>
      </c>
      <c r="I65" s="112"/>
      <c r="J65" s="112"/>
      <c r="K65" s="112">
        <f>'将来負担比率（分子）の構造'!L$42</f>
        <v>8441</v>
      </c>
      <c r="L65" s="112"/>
      <c r="M65" s="112"/>
      <c r="N65" s="112">
        <f>'将来負担比率（分子）の構造'!M$42</f>
        <v>7462</v>
      </c>
      <c r="O65" s="112"/>
      <c r="P65" s="112"/>
    </row>
    <row r="66" spans="1:16">
      <c r="A66" s="112" t="s">
        <v>23</v>
      </c>
      <c r="B66" s="112">
        <f>'将来負担比率（分子）の構造'!I$41</f>
        <v>1031503</v>
      </c>
      <c r="C66" s="112"/>
      <c r="D66" s="112"/>
      <c r="E66" s="112">
        <f>'将来負担比率（分子）の構造'!J$41</f>
        <v>1033870</v>
      </c>
      <c r="F66" s="112"/>
      <c r="G66" s="112"/>
      <c r="H66" s="112">
        <f>'将来負担比率（分子）の構造'!K$41</f>
        <v>1022190</v>
      </c>
      <c r="I66" s="112"/>
      <c r="J66" s="112"/>
      <c r="K66" s="112">
        <f>'将来負担比率（分子）の構造'!L$41</f>
        <v>1008692</v>
      </c>
      <c r="L66" s="112"/>
      <c r="M66" s="112"/>
      <c r="N66" s="112">
        <f>'将来負担比率（分子）の構造'!M$41</f>
        <v>997257</v>
      </c>
      <c r="O66" s="112"/>
      <c r="P66" s="112"/>
    </row>
    <row r="67" spans="1:16">
      <c r="A67" s="112" t="s">
        <v>61</v>
      </c>
      <c r="B67" s="112" t="e">
        <f>NA()</f>
        <v>#N/A</v>
      </c>
      <c r="C67" s="112">
        <f>IF(ISNUMBER('将来負担比率（分子）の構造'!I$53), IF('将来負担比率（分子）の構造'!I$53 &lt; 0, 0, '将来負担比率（分子）の構造'!I$53), NA())</f>
        <v>399750</v>
      </c>
      <c r="D67" s="112" t="e">
        <f>NA()</f>
        <v>#N/A</v>
      </c>
      <c r="E67" s="112" t="e">
        <f>NA()</f>
        <v>#N/A</v>
      </c>
      <c r="F67" s="112">
        <f>IF(ISNUMBER('将来負担比率（分子）の構造'!J$53), IF('将来負担比率（分子）の構造'!J$53 &lt; 0, 0, '将来負担比率（分子）の構造'!J$53), NA())</f>
        <v>393820</v>
      </c>
      <c r="G67" s="112" t="e">
        <f>NA()</f>
        <v>#N/A</v>
      </c>
      <c r="H67" s="112" t="e">
        <f>NA()</f>
        <v>#N/A</v>
      </c>
      <c r="I67" s="112">
        <f>IF(ISNUMBER('将来負担比率（分子）の構造'!K$53), IF('将来負担比率（分子）の構造'!K$53 &lt; 0, 0, '将来負担比率（分子）の構造'!K$53), NA())</f>
        <v>385552</v>
      </c>
      <c r="J67" s="112" t="e">
        <f>NA()</f>
        <v>#N/A</v>
      </c>
      <c r="K67" s="112" t="e">
        <f>NA()</f>
        <v>#N/A</v>
      </c>
      <c r="L67" s="112">
        <f>IF(ISNUMBER('将来負担比率（分子）の構造'!L$53), IF('将来負担比率（分子）の構造'!L$53 &lt; 0, 0, '将来負担比率（分子）の構造'!L$53), NA())</f>
        <v>376085</v>
      </c>
      <c r="M67" s="112" t="e">
        <f>NA()</f>
        <v>#N/A</v>
      </c>
      <c r="N67" s="112" t="e">
        <f>NA()</f>
        <v>#N/A</v>
      </c>
      <c r="O67" s="112">
        <f>IF(ISNUMBER('将来負担比率（分子）の構造'!M$53), IF('将来負担比率（分子）の構造'!M$53 &lt; 0, 0, '将来負担比率（分子）の構造'!M$53), NA())</f>
        <v>379164</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2018-11-05T05:42:02Z</dcterms:created>
  <dcterms:modified xsi:type="dcterms:W3CDTF">2018-11-28T08:22:49Z</dcterms:modified>
</cp:coreProperties>
</file>