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BW32" i="9"/>
  <c r="U32" i="9"/>
  <c r="CO31" i="9"/>
  <c r="CO32" i="9" s="1"/>
  <c r="CO33" i="9" s="1"/>
  <c r="CO34" i="9" s="1"/>
  <c r="CO35" i="9" s="1"/>
  <c r="CO36" i="9" s="1"/>
  <c r="CO37" i="9" s="1"/>
  <c r="CO38" i="9" s="1"/>
  <c r="CO39" i="9" s="1"/>
  <c r="CO40" i="9" s="1"/>
  <c r="BW31" i="9"/>
  <c r="U31" i="9"/>
  <c r="C31" i="9"/>
  <c r="AM31" i="9" l="1"/>
  <c r="AM32" i="9" s="1"/>
  <c r="AM33" i="9" s="1"/>
  <c r="AM34"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alcChain>
</file>

<file path=xl/sharedStrings.xml><?xml version="1.0" encoding="utf-8"?>
<sst xmlns="http://schemas.openxmlformats.org/spreadsheetml/2006/main" count="1204" uniqueCount="588">
  <si>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</si>
  <si>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</si>
  <si>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</si>
  <si>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</si>
  <si>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</si>
  <si>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</si>
  <si>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</si>
  <si>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</si>
  <si>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</si>
  <si>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</si>
  <si>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</si>
  <si>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</si>
  <si>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</si>
  <si>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</si>
  <si>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</si>
  <si>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</si>
  <si>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</si>
  <si>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</si>
  <si>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</si>
  <si>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</si>
  <si>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</si>
  <si>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</si>
  <si>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</si>
  <si>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</si>
  <si>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</si>
  <si>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</si>
  <si>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</si>
  <si>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</si>
  <si>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</si>
  <si>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</si>
  <si>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</si>
  <si>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</si>
  <si>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</si>
  <si>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</si>
  <si>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</si>
  <si>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</si>
  <si>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</si>
  <si>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</si>
  <si>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</si>
  <si>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</si>
  <si>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</si>
  <si>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</si>
  <si>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</si>
  <si>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</si>
  <si>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</si>
  <si>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</si>
  <si>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</si>
  <si>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</si>
  <si>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</si>
  <si>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</si>
  <si>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</si>
  <si>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</si>
  <si>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</si>
  <si>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</si>
  <si>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</si>
  <si>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</si>
  <si>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</si>
  <si>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</si>
  <si>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</si>
  <si>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</si>
  <si>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</si>
  <si>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</si>
  <si>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</si>
  <si>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</si>
  <si>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</si>
  <si>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</si>
  <si>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福岡県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</si>
  <si>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</si>
  <si>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</si>
  <si>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</si>
  <si>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</si>
  <si>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</si>
  <si>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</si>
  <si>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</si>
  <si>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</si>
  <si>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</si>
  <si>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</si>
  <si>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</si>
  <si>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</si>
  <si>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</si>
  <si>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</si>
  <si>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</si>
  <si>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</si>
  <si>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</si>
  <si>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</si>
  <si>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</si>
  <si>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</si>
  <si>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</si>
  <si>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</si>
  <si>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</si>
  <si>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</si>
  <si>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</si>
  <si>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</si>
  <si>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</si>
  <si>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</si>
  <si>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</si>
  <si>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</si>
  <si>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</si>
  <si>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</si>
  <si>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</si>
  <si>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</si>
  <si>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</si>
  <si>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</si>
  <si>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</si>
  <si>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</si>
  <si>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</si>
  <si>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</si>
  <si>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</si>
  <si>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</si>
  <si>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</si>
  <si>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</si>
  <si>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</si>
  <si>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</si>
  <si>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</si>
  <si>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</si>
  <si>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</si>
  <si>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</si>
  <si>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</si>
  <si>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</si>
  <si>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</si>
  <si>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</si>
  <si>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</si>
  <si>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</si>
  <si>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</si>
  <si>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</si>
  <si>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</si>
  <si>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</si>
  <si>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</si>
  <si>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</si>
  <si>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</si>
  <si>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</si>
  <si>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</si>
  <si>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</si>
  <si>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</si>
  <si>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</si>
  <si>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</si>
  <si>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</si>
  <si>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</si>
  <si>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</si>
  <si>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</si>
  <si>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</si>
  <si>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</si>
  <si>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</si>
  <si>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</si>
  <si>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</si>
  <si>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</si>
  <si>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</si>
  <si>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</si>
  <si>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</si>
  <si>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</si>
  <si>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</si>
  <si>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</si>
  <si>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</si>
  <si>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</si>
  <si>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</si>
  <si>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</si>
  <si>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</si>
  <si>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</si>
  <si>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</si>
  <si>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</si>
  <si>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</si>
  <si>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</si>
  <si>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</si>
  <si>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</si>
  <si>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</si>
  <si>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</si>
  <si>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</si>
  <si>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</si>
  <si>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</si>
  <si>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</si>
  <si>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</si>
  <si>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</si>
  <si>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</si>
  <si>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</si>
  <si>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</si>
  <si>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</si>
  <si>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</si>
  <si>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</si>
  <si>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</si>
  <si>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</si>
  <si>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</si>
  <si>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</si>
  <si>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</si>
  <si>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</si>
  <si>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</si>
  <si>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</si>
  <si>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</si>
  <si>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</si>
  <si>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</si>
  <si>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</si>
  <si>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</si>
  <si>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</si>
  <si>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</si>
  <si>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</si>
  <si>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</si>
  <si>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</si>
  <si>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</si>
  <si>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</si>
  <si>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</si>
  <si>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</si>
  <si>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</si>
  <si>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</si>
  <si>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</si>
  <si>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</si>
  <si>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</si>
  <si>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</si>
  <si>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</si>
  <si>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</si>
  <si>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</si>
  <si>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</si>
  <si>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</si>
  <si>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</si>
  <si>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</si>
  <si>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</si>
  <si>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</si>
  <si>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</si>
  <si>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</si>
  <si>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</si>
  <si>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</si>
  <si>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</si>
  <si>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</si>
  <si>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</si>
  <si>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</si>
  <si>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</si>
  <si>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</si>
  <si>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</si>
  <si>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</si>
  <si>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</si>
  <si>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</si>
  <si>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</si>
  <si>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</si>
  <si>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</si>
  <si>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</si>
  <si>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</si>
  <si>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</si>
  <si>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</si>
  <si>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</si>
  <si>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</si>
  <si>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</si>
  <si>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</si>
  <si>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</si>
  <si>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</si>
  <si>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</si>
  <si>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</si>
  <si>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</si>
  <si>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</si>
  <si>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</si>
  <si>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</si>
  <si>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</si>
  <si>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</si>
  <si>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</si>
  <si>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</si>
  <si>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</si>
  <si>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</si>
  <si>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</si>
  <si>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</si>
  <si>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</si>
  <si>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</si>
  <si>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</si>
  <si>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</si>
  <si>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</si>
  <si>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</si>
  <si>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</si>
  <si>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</si>
  <si>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</si>
  <si>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</si>
  <si>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</si>
  <si>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</si>
  <si>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</si>
  <si>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</si>
  <si>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</si>
  <si>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</si>
  <si>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</si>
  <si>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</si>
  <si>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</si>
  <si>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</si>
  <si>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</si>
  <si>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</si>
  <si>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</si>
  <si>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</si>
  <si>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</si>
  <si>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</si>
  <si>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</si>
  <si>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</si>
  <si>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</si>
  <si>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</si>
  <si>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</si>
  <si>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</si>
  <si>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</si>
  <si>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</si>
  <si>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</si>
  <si>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</si>
  <si>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</si>
  <si>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</si>
  <si>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</si>
  <si>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</si>
  <si>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</si>
  <si>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</si>
  <si>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</si>
  <si>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</si>
  <si>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</si>
  <si>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</si>
  <si>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</si>
  <si>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</si>
  <si>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</si>
  <si>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</si>
  <si>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</si>
  <si>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</si>
  <si>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</si>
  <si>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</si>
  <si>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</si>
  <si>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</si>
  <si>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</si>
  <si>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</si>
  <si>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福岡県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</si>
  <si>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</si>
  <si>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</si>
  <si>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</si>
  <si>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</si>
  <si>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</si>
  <si>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</si>
  <si>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</si>
  <si>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</si>
  <si>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</si>
  <si>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</si>
  <si>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</si>
  <si>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</si>
  <si>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</si>
  <si>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</si>
  <si>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</si>
  <si>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</si>
  <si>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</si>
  <si>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</si>
  <si>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</si>
  <si>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</si>
  <si>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財政調整基金特別会計</t>
    <phoneticPr fontId="5"/>
  </si>
  <si>
    <t>公債管理特別会計</t>
    <phoneticPr fontId="5"/>
  </si>
  <si>
    <t>市町村振興基金特別会計</t>
    <phoneticPr fontId="5"/>
  </si>
  <si>
    <t>母子父子寡婦福祉資金貸付事業特別会計</t>
    <phoneticPr fontId="5"/>
  </si>
  <si>
    <t>災害救助基金特別会計</t>
    <phoneticPr fontId="5"/>
  </si>
  <si>
    <t>就農支援資金貸付事業特別会計</t>
    <phoneticPr fontId="5"/>
  </si>
  <si>
    <t>県営林造成事業特別会計</t>
    <phoneticPr fontId="5"/>
  </si>
  <si>
    <t>林業改善資金助成事業特別会計</t>
    <phoneticPr fontId="5"/>
  </si>
  <si>
    <t>沿岸漁業改善資金助成事業特別会計</t>
    <phoneticPr fontId="5"/>
  </si>
  <si>
    <t>小規模企業者等設備導入資金貸付事業特別会計</t>
    <phoneticPr fontId="5"/>
  </si>
  <si>
    <t>公共用地先行取得事業特別会計</t>
    <phoneticPr fontId="5"/>
  </si>
  <si>
    <t>河川開発事業特別会計</t>
    <phoneticPr fontId="5"/>
  </si>
  <si>
    <t>住宅管理特別会計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</si>
  <si>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</si>
  <si>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</si>
  <si>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</si>
  <si>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</si>
  <si>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</si>
  <si>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</si>
  <si>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</si>
  <si>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</si>
  <si>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</si>
  <si>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</si>
  <si>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</si>
  <si>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</si>
  <si>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</si>
  <si>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</si>
  <si>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</si>
  <si>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</si>
  <si>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法適用企業</t>
    <phoneticPr fontId="5"/>
  </si>
  <si>
    <t>工業用水道事業会計</t>
    <phoneticPr fontId="5"/>
  </si>
  <si>
    <t>工業用地造成事業会計</t>
    <phoneticPr fontId="5"/>
  </si>
  <si>
    <t>流域下水道事業特別会計</t>
    <phoneticPr fontId="5"/>
  </si>
  <si>
    <t>法非適用企業</t>
    <phoneticPr fontId="5"/>
  </si>
  <si>
    <t>県営埠頭施設整備運営事業特別会計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</si>
  <si>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</si>
  <si>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</si>
  <si>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</si>
  <si>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</si>
  <si>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</si>
  <si>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</si>
  <si>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</si>
  <si>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</si>
  <si>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</si>
  <si>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</si>
  <si>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</si>
  <si>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</si>
  <si>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</si>
  <si>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</si>
  <si>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</si>
  <si>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</si>
  <si>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</si>
  <si>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</si>
  <si>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</si>
  <si>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</si>
  <si>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</si>
  <si>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</si>
  <si>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</si>
  <si>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</si>
  <si>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</si>
  <si>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</si>
  <si>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</si>
  <si>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</si>
  <si>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</si>
  <si>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</si>
  <si>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</si>
  <si>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</si>
  <si>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</si>
  <si>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</si>
  <si>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</si>
  <si>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</si>
  <si>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</si>
  <si>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</si>
  <si>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</si>
  <si>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</si>
  <si>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</si>
  <si>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</si>
  <si>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</si>
  <si>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</si>
  <si>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</si>
  <si>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</si>
  <si>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</si>
  <si>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</si>
  <si>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</si>
  <si>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</si>
  <si>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</si>
  <si>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</si>
  <si>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</si>
  <si>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</si>
  <si>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</si>
  <si>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</si>
  <si>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</si>
  <si>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</si>
  <si>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</si>
  <si>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</si>
  <si>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</si>
  <si>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</si>
  <si>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</si>
  <si>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</si>
  <si>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</si>
  <si>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</si>
  <si>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</si>
  <si>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</si>
  <si>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</si>
  <si>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</si>
  <si>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</si>
  <si>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</si>
  <si>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</si>
  <si>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</si>
  <si>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</si>
  <si>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</si>
  <si>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</si>
  <si>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</si>
  <si>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</si>
  <si>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</si>
  <si>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</si>
  <si>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</si>
  <si>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</si>
  <si>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</si>
  <si>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</si>
  <si>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</si>
  <si>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</si>
  <si>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</si>
  <si>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</si>
  <si>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</si>
  <si>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</si>
  <si>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</si>
  <si>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</si>
  <si>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</si>
  <si>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</si>
  <si>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</si>
  <si>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</si>
  <si>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</si>
  <si>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</si>
  <si>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</si>
  <si>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</si>
  <si>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</si>
  <si>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</si>
  <si>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</si>
  <si>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</si>
  <si>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</si>
  <si>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</si>
  <si>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</si>
  <si>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</si>
  <si>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</si>
  <si>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</si>
  <si>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</si>
  <si>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</si>
  <si>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</si>
  <si>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</si>
  <si>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</si>
  <si>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</si>
  <si>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</si>
  <si>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</si>
  <si>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</si>
  <si>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</si>
  <si>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</si>
  <si>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</si>
  <si>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</si>
  <si>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</si>
  <si>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</si>
  <si>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</si>
  <si>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</si>
  <si>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</si>
  <si>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</si>
  <si>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</si>
  <si>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</si>
  <si>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</si>
  <si>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</si>
  <si>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</si>
  <si>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</si>
  <si>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</si>
  <si>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</si>
  <si>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</si>
  <si>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</si>
  <si>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</si>
  <si>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</si>
  <si>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0.21</t>
  </si>
  <si>
    <t>▲ 0.07</t>
  </si>
  <si>
    <t>一般会計</t>
  </si>
  <si>
    <t>電気事業会計</t>
  </si>
  <si>
    <t>流域下水道事業特別会計</t>
  </si>
  <si>
    <t>工業用水道事業会計</t>
  </si>
  <si>
    <t>病院事業会計</t>
  </si>
  <si>
    <t>財政調整基金特別会計</t>
  </si>
  <si>
    <t>公債管理特別会計</t>
  </si>
  <si>
    <t>市町村振興基金特別会計</t>
  </si>
  <si>
    <t>その他会計（赤字）</t>
  </si>
  <si>
    <t>その他会計（黒字）</t>
  </si>
  <si>
    <t>▲12</t>
  </si>
  <si>
    <t>▲3</t>
  </si>
  <si>
    <t>公立大学法人九州歯科大学</t>
  </si>
  <si>
    <t>公立大学法人福岡女子大学</t>
  </si>
  <si>
    <t>公立大学法人福岡県立大学</t>
  </si>
  <si>
    <t>特定鉱害復旧事業センター</t>
  </si>
  <si>
    <t>北九州エアターミナル</t>
  </si>
  <si>
    <t>平成筑豊鉄道</t>
  </si>
  <si>
    <t>九州大学学術研究都市推進機構</t>
  </si>
  <si>
    <t>アクロス福岡</t>
  </si>
  <si>
    <t>あまぎ水の文化村</t>
  </si>
  <si>
    <t>福岡県女性財団</t>
  </si>
  <si>
    <t>福岡県国際交流センター</t>
  </si>
  <si>
    <t>福岡県メディカルセンター</t>
  </si>
  <si>
    <t>福岡県動物愛護センター</t>
  </si>
  <si>
    <t>福岡県生活衛生営業指導センター</t>
  </si>
  <si>
    <t>福岡県人権啓発情報センター</t>
  </si>
  <si>
    <t>直鞍情報・産業振興協会</t>
    <rPh sb="0" eb="1">
      <t>チョク</t>
    </rPh>
    <rPh sb="1" eb="2">
      <t>クラ</t>
    </rPh>
    <rPh sb="2" eb="4">
      <t>ジョウホウ</t>
    </rPh>
    <rPh sb="5" eb="7">
      <t>サンギョウ</t>
    </rPh>
    <rPh sb="7" eb="9">
      <t>シンコウ</t>
    </rPh>
    <rPh sb="9" eb="11">
      <t>キョウカイ</t>
    </rPh>
    <phoneticPr fontId="5"/>
  </si>
  <si>
    <t>福岡県リサイクル総合研究事業化センター</t>
    <rPh sb="0" eb="3">
      <t>フクオカケン</t>
    </rPh>
    <rPh sb="8" eb="10">
      <t>ソウゴウ</t>
    </rPh>
    <rPh sb="10" eb="12">
      <t>ケンキュウ</t>
    </rPh>
    <rPh sb="12" eb="14">
      <t>ジギョウ</t>
    </rPh>
    <rPh sb="14" eb="15">
      <t>カ</t>
    </rPh>
    <phoneticPr fontId="5"/>
  </si>
  <si>
    <t>大牟田リサイクル発電</t>
  </si>
  <si>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</si>
  <si>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</si>
  <si>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</si>
  <si>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</si>
  <si>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</si>
  <si>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</si>
  <si>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</si>
  <si>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</si>
  <si>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福岡県畜産協会</t>
  </si>
  <si>
    <t>福岡県農業振興推進機構</t>
  </si>
  <si>
    <t>福岡県水源の森基金</t>
  </si>
  <si>
    <t>ふくおか豊かな海づくり協会</t>
    <rPh sb="4" eb="5">
      <t>ユタ</t>
    </rPh>
    <rPh sb="7" eb="8">
      <t>ウミ</t>
    </rPh>
    <rPh sb="11" eb="13">
      <t>キョウカイ</t>
    </rPh>
    <phoneticPr fontId="5"/>
  </si>
  <si>
    <t>福岡県豊前海漁業振興基金</t>
  </si>
  <si>
    <t>福岡県道路公社</t>
  </si>
  <si>
    <t>福岡北九州高速道路公社</t>
  </si>
  <si>
    <t>福岡県建設技術情報センター</t>
  </si>
  <si>
    <t>福岡県下水道管理センター</t>
    <rPh sb="0" eb="3">
      <t>フクオカケン</t>
    </rPh>
    <rPh sb="3" eb="6">
      <t>ゲスイドウ</t>
    </rPh>
    <rPh sb="6" eb="8">
      <t>カンリ</t>
    </rPh>
    <phoneticPr fontId="5"/>
  </si>
  <si>
    <t>福岡県住宅供給公社</t>
  </si>
  <si>
    <t>福岡県建築住宅センター</t>
  </si>
  <si>
    <t>福岡県スポーツ振興センター</t>
  </si>
  <si>
    <t>福岡県教育文化奨学財団</t>
  </si>
  <si>
    <t>福岡県暴力追放運動推進センター</t>
  </si>
  <si>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</si>
  <si>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</si>
  <si>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</si>
  <si>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</si>
  <si>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</si>
  <si>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</si>
  <si>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</si>
  <si>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</si>
  <si>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</si>
  <si>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</si>
  <si>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</si>
  <si>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</si>
  <si>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</si>
  <si>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</si>
  <si>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</si>
  <si>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</si>
  <si>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</si>
  <si>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</si>
  <si>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本県は、財政改革推進プラン（H26～H28)に基づき、通常債残高を圧縮（H28年度末通常債残高は、H24年度末通常債残高と比較し723億円圧縮）するなど財政健全化に取り組み、H28年度の将来負担比率、実質公債費比率ともにH24年度と比較すると低下しています。
　　引き続き、平成29年2月に策定した「福岡県財政改革プラン2017（平成29年度～33年度）」に基づき、県単独公共事業費を2％程度抑制するほか、人件費の抑制、事務事業の見直しや収入の確保に努めるなど、財政の健全化に取り組みます。
</t>
    <rPh sb="1" eb="3">
      <t>ホンケン</t>
    </rPh>
    <rPh sb="5" eb="7">
      <t>ザイセイ</t>
    </rPh>
    <rPh sb="7" eb="9">
      <t>カイカク</t>
    </rPh>
    <rPh sb="9" eb="11">
      <t>スイシン</t>
    </rPh>
    <rPh sb="24" eb="25">
      <t>モト</t>
    </rPh>
    <rPh sb="28" eb="30">
      <t>ツウジョウ</t>
    </rPh>
    <rPh sb="30" eb="31">
      <t>サイ</t>
    </rPh>
    <rPh sb="31" eb="33">
      <t>ザンダカ</t>
    </rPh>
    <rPh sb="34" eb="36">
      <t>アッシュク</t>
    </rPh>
    <rPh sb="40" eb="43">
      <t>ネンドマツ</t>
    </rPh>
    <rPh sb="43" eb="45">
      <t>ツウジョウ</t>
    </rPh>
    <rPh sb="45" eb="46">
      <t>サイ</t>
    </rPh>
    <rPh sb="46" eb="48">
      <t>ザンダカ</t>
    </rPh>
    <rPh sb="53" eb="56">
      <t>ネンドマツ</t>
    </rPh>
    <rPh sb="56" eb="58">
      <t>ツウジョウ</t>
    </rPh>
    <rPh sb="58" eb="59">
      <t>サイ</t>
    </rPh>
    <rPh sb="59" eb="61">
      <t>ザンダカ</t>
    </rPh>
    <rPh sb="62" eb="64">
      <t>ヒカク</t>
    </rPh>
    <rPh sb="68" eb="70">
      <t>オクエン</t>
    </rPh>
    <rPh sb="70" eb="72">
      <t>アッシュク</t>
    </rPh>
    <rPh sb="77" eb="79">
      <t>ザイセイ</t>
    </rPh>
    <rPh sb="79" eb="82">
      <t>ケンゼンカ</t>
    </rPh>
    <rPh sb="83" eb="84">
      <t>ト</t>
    </rPh>
    <rPh sb="85" eb="86">
      <t>ク</t>
    </rPh>
    <rPh sb="91" eb="93">
      <t>ネンド</t>
    </rPh>
    <rPh sb="94" eb="96">
      <t>ショウライ</t>
    </rPh>
    <rPh sb="96" eb="98">
      <t>フタン</t>
    </rPh>
    <rPh sb="98" eb="100">
      <t>ヒリツ</t>
    </rPh>
    <rPh sb="101" eb="103">
      <t>ジッシツ</t>
    </rPh>
    <rPh sb="103" eb="106">
      <t>コウサイヒ</t>
    </rPh>
    <rPh sb="106" eb="108">
      <t>ヒリツ</t>
    </rPh>
    <rPh sb="114" eb="116">
      <t>ネンド</t>
    </rPh>
    <rPh sb="117" eb="119">
      <t>ヒカク</t>
    </rPh>
    <rPh sb="122" eb="124">
      <t>テイカ</t>
    </rPh>
    <rPh sb="133" eb="134">
      <t>ヒ</t>
    </rPh>
    <rPh sb="135" eb="136">
      <t>ツヅ</t>
    </rPh>
    <rPh sb="204" eb="207">
      <t>ジンケンヒ</t>
    </rPh>
    <rPh sb="208" eb="210">
      <t>ヨクセイ</t>
    </rPh>
    <rPh sb="211" eb="213">
      <t>ジム</t>
    </rPh>
    <rPh sb="213" eb="215">
      <t>ジギョウ</t>
    </rPh>
    <rPh sb="216" eb="218">
      <t>ミナオ</t>
    </rPh>
    <rPh sb="220" eb="222">
      <t>シュウニュウ</t>
    </rPh>
    <rPh sb="223" eb="225">
      <t>カクホ</t>
    </rPh>
    <rPh sb="226" eb="227">
      <t>ツト</t>
    </rPh>
    <rPh sb="232" eb="234">
      <t>ザイセイ</t>
    </rPh>
    <rPh sb="235" eb="238">
      <t>ケンゼンカ</t>
    </rPh>
    <rPh sb="239" eb="240">
      <t>ト</t>
    </rPh>
    <rPh sb="241" eb="242">
      <t>ク</t>
    </rPh>
    <phoneticPr fontId="2"/>
  </si>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</sst>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63"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178" fontId="14" fillId="0" borderId="38" xfId="28" applyNumberFormat="1" applyFont="1" applyFill="1" applyBorder="1" applyAlignment="1">
      <alignment horizontal="right" vertical="center"/>
    </xf>
    <xf numFmtId="0" fontId="9" fillId="0" borderId="0" xfId="6"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6" fontId="25" fillId="5" borderId="4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40846</c:v>
                </c:pt>
                <c:pt idx="1">
                  <c:v>48810</c:v>
                </c:pt>
                <c:pt idx="2">
                  <c:v>46183</c:v>
                </c:pt>
                <c:pt idx="3">
                  <c:v>44290</c:v>
                </c:pt>
                <c:pt idx="4">
                  <c:v>43407</c:v>
                </c:pt>
              </c:numCache>
            </c:numRef>
          </c:val>
          <c:smooth val="0"/>
        </c:ser>
        <c:dLbls>
          <c:showLegendKey val="0"/>
          <c:showVal val="0"/>
          <c:showCatName val="0"/>
          <c:showSerName val="0"/>
          <c:showPercent val="0"/>
          <c:showBubbleSize val="0"/>
        </c:dLbls>
        <c:marker val="1"/>
        <c:smooth val="0"/>
        <c:axId val="434771096"/>
        <c:axId val="434771488"/>
      </c:lineChart>
      <c:catAx>
        <c:axId val="43477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771488"/>
        <c:crosses val="autoZero"/>
        <c:auto val="1"/>
        <c:lblAlgn val="ctr"/>
        <c:lblOffset val="100"/>
        <c:tickLblSkip val="1"/>
        <c:tickMarkSkip val="1"/>
        <c:noMultiLvlLbl val="0"/>
      </c:catAx>
      <c:valAx>
        <c:axId val="434771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77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0.21</c:v>
                </c:pt>
                <c:pt idx="1">
                  <c:v>0.21</c:v>
                </c:pt>
                <c:pt idx="2">
                  <c:v>0.44</c:v>
                </c:pt>
                <c:pt idx="3">
                  <c:v>0.42</c:v>
                </c:pt>
                <c:pt idx="4">
                  <c:v>0.34</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0.81</c:v>
                </c:pt>
                <c:pt idx="1">
                  <c:v>0.92</c:v>
                </c:pt>
                <c:pt idx="2">
                  <c:v>1.01</c:v>
                </c:pt>
                <c:pt idx="3">
                  <c:v>0.98</c:v>
                </c:pt>
                <c:pt idx="4">
                  <c:v>1.2</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34773056"/>
        <c:axId val="43477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c:v>
                </c:pt>
                <c:pt idx="1">
                  <c:v>0</c:v>
                </c:pt>
                <c:pt idx="2">
                  <c:v>0.24</c:v>
                </c:pt>
                <c:pt idx="3">
                  <c:v>-0.21</c:v>
                </c:pt>
                <c:pt idx="4">
                  <c:v>-7.0000000000000007E-2</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34773056"/>
        <c:axId val="434773448"/>
      </c:lineChart>
      <c:catAx>
        <c:axId val="43477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4773448"/>
        <c:crosses val="autoZero"/>
        <c:auto val="1"/>
        <c:lblAlgn val="ctr"/>
        <c:lblOffset val="100"/>
        <c:tickLblSkip val="1"/>
        <c:tickMarkSkip val="1"/>
        <c:noMultiLvlLbl val="0"/>
      </c:catAx>
      <c:valAx>
        <c:axId val="43477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77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0.16</c:v>
                </c:pt>
                <c:pt idx="4">
                  <c:v>#N/A</c:v>
                </c:pt>
                <c:pt idx="5">
                  <c:v>0.18</c:v>
                </c:pt>
                <c:pt idx="6">
                  <c:v>#N/A</c:v>
                </c:pt>
                <c:pt idx="7">
                  <c:v>0.15</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市町村振興基金特別会計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財政調整基金特別会計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0.15</c:v>
                </c:pt>
                <c:pt idx="4">
                  <c:v>#N/A</c:v>
                </c:pt>
                <c:pt idx="5">
                  <c:v>0.15</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0.22</c:v>
                </c:pt>
                <c:pt idx="4">
                  <c:v>#N/A</c:v>
                </c:pt>
                <c:pt idx="5">
                  <c:v>0.2</c:v>
                </c:pt>
                <c:pt idx="6">
                  <c:v>#N/A</c:v>
                </c:pt>
                <c:pt idx="7">
                  <c:v>0.22</c:v>
                </c:pt>
                <c:pt idx="8">
                  <c:v>#N/A</c:v>
                </c:pt>
                <c:pt idx="9">
                  <c:v>0.24</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0.24</c:v>
                </c:pt>
                <c:pt idx="4">
                  <c:v>#N/A</c:v>
                </c:pt>
                <c:pt idx="5">
                  <c:v>0.19</c:v>
                </c:pt>
                <c:pt idx="6">
                  <c:v>#N/A</c:v>
                </c:pt>
                <c:pt idx="7">
                  <c:v>0.23</c:v>
                </c:pt>
                <c:pt idx="8">
                  <c:v>#N/A</c:v>
                </c:pt>
                <c:pt idx="9">
                  <c:v>0.28000000000000003</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0.25</c:v>
                </c:pt>
                <c:pt idx="2">
                  <c:v>#N/A</c:v>
                </c:pt>
                <c:pt idx="3">
                  <c:v>0.26</c:v>
                </c:pt>
                <c:pt idx="4">
                  <c:v>#N/A</c:v>
                </c:pt>
                <c:pt idx="5">
                  <c:v>0.25</c:v>
                </c:pt>
                <c:pt idx="6">
                  <c:v>#N/A</c:v>
                </c:pt>
                <c:pt idx="7">
                  <c:v>0.27</c:v>
                </c:pt>
                <c:pt idx="8">
                  <c:v>#N/A</c:v>
                </c:pt>
                <c:pt idx="9">
                  <c:v>0.28000000000000003</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0.21</c:v>
                </c:pt>
                <c:pt idx="2">
                  <c:v>#N/A</c:v>
                </c:pt>
                <c:pt idx="3">
                  <c:v>0.2</c:v>
                </c:pt>
                <c:pt idx="4">
                  <c:v>#N/A</c:v>
                </c:pt>
                <c:pt idx="5">
                  <c:v>0.44</c:v>
                </c:pt>
                <c:pt idx="6">
                  <c:v>#N/A</c:v>
                </c:pt>
                <c:pt idx="7">
                  <c:v>0.41</c:v>
                </c:pt>
                <c:pt idx="8">
                  <c:v>#N/A</c:v>
                </c:pt>
                <c:pt idx="9">
                  <c:v>0.34</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36838016"/>
        <c:axId val="436838408"/>
      </c:barChart>
      <c:catAx>
        <c:axId val="4368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838408"/>
        <c:crosses val="autoZero"/>
        <c:auto val="1"/>
        <c:lblAlgn val="ctr"/>
        <c:lblOffset val="100"/>
        <c:tickLblSkip val="1"/>
        <c:tickMarkSkip val="1"/>
        <c:noMultiLvlLbl val="0"/>
      </c:catAx>
      <c:valAx>
        <c:axId val="43683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3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121267</c:v>
                </c:pt>
                <c:pt idx="5">
                  <c:v>128050</c:v>
                </c:pt>
                <c:pt idx="8">
                  <c:v>132168</c:v>
                </c:pt>
                <c:pt idx="11">
                  <c:v>134872</c:v>
                </c:pt>
                <c:pt idx="14">
                  <c:v>137107</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6</c:v>
                </c:pt>
                <c:pt idx="6">
                  <c:v>11</c:v>
                </c:pt>
                <c:pt idx="9">
                  <c:v>5</c:v>
                </c:pt>
                <c:pt idx="12">
                  <c:v>3</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3874</c:v>
                </c:pt>
                <c:pt idx="3">
                  <c:v>3353</c:v>
                </c:pt>
                <c:pt idx="6">
                  <c:v>2454</c:v>
                </c:pt>
                <c:pt idx="9">
                  <c:v>2052</c:v>
                </c:pt>
                <c:pt idx="12">
                  <c:v>1888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3209</c:v>
                </c:pt>
                <c:pt idx="3">
                  <c:v>3885</c:v>
                </c:pt>
                <c:pt idx="6">
                  <c:v>5425</c:v>
                </c:pt>
                <c:pt idx="9">
                  <c:v>3900</c:v>
                </c:pt>
                <c:pt idx="12">
                  <c:v>2398</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104830</c:v>
                </c:pt>
                <c:pt idx="3">
                  <c:v>104082</c:v>
                </c:pt>
                <c:pt idx="6">
                  <c:v>103130</c:v>
                </c:pt>
                <c:pt idx="9">
                  <c:v>101062</c:v>
                </c:pt>
                <c:pt idx="12">
                  <c:v>99670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21693</c:v>
                </c:pt>
                <c:pt idx="3">
                  <c:v>27597</c:v>
                </c:pt>
                <c:pt idx="6">
                  <c:v>20661</c:v>
                </c:pt>
                <c:pt idx="9">
                  <c:v>19836</c:v>
                </c:pt>
                <c:pt idx="12">
                  <c:v>15156</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111304</c:v>
                </c:pt>
                <c:pt idx="3">
                  <c:v>108922</c:v>
                </c:pt>
                <c:pt idx="6">
                  <c:v>108346</c:v>
                </c:pt>
                <c:pt idx="9">
                  <c:v>109800</c:v>
                </c:pt>
                <c:pt idx="12">
                  <c:v>116514</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436839192"/>
        <c:axId val="43683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123646</c:v>
                </c:pt>
                <c:pt idx="2">
                  <c:v>#N/A</c:v>
                </c:pt>
                <c:pt idx="3">
                  <c:v>#N/A</c:v>
                </c:pt>
                <c:pt idx="4">
                  <c:v>119795</c:v>
                </c:pt>
                <c:pt idx="5">
                  <c:v>#N/A</c:v>
                </c:pt>
                <c:pt idx="6">
                  <c:v>#N/A</c:v>
                </c:pt>
                <c:pt idx="7">
                  <c:v>107859</c:v>
                </c:pt>
                <c:pt idx="8">
                  <c:v>#N/A</c:v>
                </c:pt>
                <c:pt idx="9">
                  <c:v>#N/A</c:v>
                </c:pt>
                <c:pt idx="10">
                  <c:v>101783</c:v>
                </c:pt>
                <c:pt idx="11">
                  <c:v>#N/A</c:v>
                </c:pt>
                <c:pt idx="12">
                  <c:v>#N/A</c:v>
                </c:pt>
                <c:pt idx="13">
                  <c:v>98522</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436839192"/>
        <c:axId val="436839584"/>
      </c:lineChart>
      <c:catAx>
        <c:axId val="43683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839584"/>
        <c:crosses val="autoZero"/>
        <c:auto val="1"/>
        <c:lblAlgn val="ctr"/>
        <c:lblOffset val="100"/>
        <c:tickLblSkip val="1"/>
        <c:tickMarkSkip val="1"/>
        <c:noMultiLvlLbl val="0"/>
      </c:catAx>
      <c:valAx>
        <c:axId val="43683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3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1580196</c:v>
                </c:pt>
                <c:pt idx="5">
                  <c:v>1672279</c:v>
                </c:pt>
                <c:pt idx="8">
                  <c:v>1696397</c:v>
                </c:pt>
                <c:pt idx="11">
                  <c:v>1777730</c:v>
                </c:pt>
                <c:pt idx="14">
                  <c:v>1793284</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59977</c:v>
                </c:pt>
                <c:pt idx="5">
                  <c:v>52893</c:v>
                </c:pt>
                <c:pt idx="8">
                  <c:v>50631</c:v>
                </c:pt>
                <c:pt idx="11">
                  <c:v>50148</c:v>
                </c:pt>
                <c:pt idx="14">
                  <c:v>50695</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320475</c:v>
                </c:pt>
                <c:pt idx="5">
                  <c:v>338025</c:v>
                </c:pt>
                <c:pt idx="8">
                  <c:v>374474</c:v>
                </c:pt>
                <c:pt idx="11">
                  <c:v>390347</c:v>
                </c:pt>
                <c:pt idx="14">
                  <c:v>408877</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7429</c:v>
                </c:pt>
                <c:pt idx="3">
                  <c:v>6831</c:v>
                </c:pt>
                <c:pt idx="6">
                  <c:v>8064</c:v>
                </c:pt>
                <c:pt idx="9">
                  <c:v>4660</c:v>
                </c:pt>
                <c:pt idx="12">
                  <c:v>3673</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512872</c:v>
                </c:pt>
                <c:pt idx="3">
                  <c:v>472956</c:v>
                </c:pt>
                <c:pt idx="6">
                  <c:v>411954</c:v>
                </c:pt>
                <c:pt idx="9">
                  <c:v>433959</c:v>
                </c:pt>
                <c:pt idx="12">
                  <c:v>419465</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61276</c:v>
                </c:pt>
                <c:pt idx="3">
                  <c:v>60620</c:v>
                </c:pt>
                <c:pt idx="6">
                  <c:v>60065</c:v>
                </c:pt>
                <c:pt idx="9">
                  <c:v>60202</c:v>
                </c:pt>
                <c:pt idx="12">
                  <c:v>58833</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14258</c:v>
                </c:pt>
                <c:pt idx="3">
                  <c:v>11323</c:v>
                </c:pt>
                <c:pt idx="6">
                  <c:v>8104</c:v>
                </c:pt>
                <c:pt idx="9">
                  <c:v>6037</c:v>
                </c:pt>
                <c:pt idx="12">
                  <c:v>4322</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3475508</c:v>
                </c:pt>
                <c:pt idx="3">
                  <c:v>3583808</c:v>
                </c:pt>
                <c:pt idx="6">
                  <c:v>3688450</c:v>
                </c:pt>
                <c:pt idx="9">
                  <c:v>3776339</c:v>
                </c:pt>
                <c:pt idx="12">
                  <c:v>3855858</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36839976"/>
        <c:axId val="436840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2110696</c:v>
                </c:pt>
                <c:pt idx="2">
                  <c:v>#N/A</c:v>
                </c:pt>
                <c:pt idx="3">
                  <c:v>#N/A</c:v>
                </c:pt>
                <c:pt idx="4">
                  <c:v>2072341</c:v>
                </c:pt>
                <c:pt idx="5">
                  <c:v>#N/A</c:v>
                </c:pt>
                <c:pt idx="6">
                  <c:v>#N/A</c:v>
                </c:pt>
                <c:pt idx="7">
                  <c:v>2055137</c:v>
                </c:pt>
                <c:pt idx="8">
                  <c:v>#N/A</c:v>
                </c:pt>
                <c:pt idx="9">
                  <c:v>#N/A</c:v>
                </c:pt>
                <c:pt idx="10">
                  <c:v>2062971</c:v>
                </c:pt>
                <c:pt idx="11">
                  <c:v>#N/A</c:v>
                </c:pt>
                <c:pt idx="12">
                  <c:v>#N/A</c:v>
                </c:pt>
                <c:pt idx="13">
                  <c:v>2089295</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36839976"/>
        <c:axId val="436840760"/>
      </c:lineChart>
      <c:catAx>
        <c:axId val="43683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840760"/>
        <c:crosses val="autoZero"/>
        <c:auto val="1"/>
        <c:lblAlgn val="ctr"/>
        <c:lblOffset val="100"/>
        <c:tickLblSkip val="1"/>
        <c:tickMarkSkip val="1"/>
        <c:noMultiLvlLbl val="0"/>
      </c:catAx>
      <c:valAx>
        <c:axId val="43684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3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{17911E95-7FC3-40AC-92B6-2DDEBEC30E08}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{43DB1DC3-5D9F-4F8B-8FD0-2E35FC855D39}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{FC93CCB7-A11B-4E99-B620-9A798997D325}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{CBF5A00E-DED9-4BAD-AFEA-94FDEF080FCB}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{05E1BCAD-C38D-4594-B2A2-1496D39114C6}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{F0134CC3-DE61-429D-8267-0997A72B3B88}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{970E6AAE-ADF0-46CE-B34A-F21EBBBD099F}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{EC06D54E-3BD2-4AD5-BED4-A263521AD173}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{2368DE4D-EC0E-41D7-A3D5-7B8BC1369342}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{A0C19AD5-47E8-4558-90FB-E60D6BB9E573}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43903568"/>
        <c:axId val="443903960"/>
      </c:scatterChart>
      <c:valAx>
        <c:axId val="443903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903960"/>
        <c:crosses val="autoZero"/>
        <c:crossBetween val="midCat"/>
      </c:valAx>
      <c:valAx>
        <c:axId val="443903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90356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{5071B2EB-8041-4E4A-8F97-C002E30A8CDF}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{73B78396-A211-4D82-B94F-6F80763CCEF6}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{9E01136E-4840-48C1-ABF9-D49820922733}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{7A73898E-0C68-45FF-8E84-E1B15092BFF5}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{013A1100-CBD9-4EB7-9288-4D32D2D520FE}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14.8</c:v>
                </c:pt>
                <c:pt idx="2">
                  <c:v>14.2</c:v>
                </c:pt>
                <c:pt idx="3">
                  <c:v>13.1</c:v>
                </c:pt>
                <c:pt idx="4">
                  <c:v>12.1</c:v>
                </c:pt>
              </c:numCache>
            </c:numRef>
          </c:xVal>
          <c:yVal>
            <c:numRef>
              <c:f>公会計指標分析・財政指標組合せ分析表!$K$73:$O$73</c:f>
              <c:numCache>
                <c:formatCode>#,##0.0;"▲ "#,##0.0</c:formatCode>
                <c:ptCount val="5"/>
                <c:pt idx="0">
                  <c:v>257.3</c:v>
                </c:pt>
                <c:pt idx="1">
                  <c:v>254.2</c:v>
                </c:pt>
                <c:pt idx="2">
                  <c:v>247.7</c:v>
                </c:pt>
                <c:pt idx="3">
                  <c:v>240</c:v>
                </c:pt>
                <c:pt idx="4">
                  <c:v>243.8</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{48F25572-DBFC-49AD-BE90-597F7603729D}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{3B3EE257-EA4D-4C01-84BD-EFBFE2C19647}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{75E50FBD-377C-4A8F-BC95-306E5C6FCD11}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{FB4B3D60-CBA2-4C33-AB8D-5605A9AA54F1}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{61B94D4D-233E-491C-AC4A-32B1643C90B4}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43904744"/>
        <c:axId val="443905136"/>
      </c:scatterChart>
      <c:valAx>
        <c:axId val="443904744"/>
        <c:scaling>
          <c:orientation val="minMax"/>
          <c:max val="15.299999999999999"/>
          <c:min val="1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905136"/>
        <c:crosses val="autoZero"/>
        <c:crossBetween val="midCat"/>
      </c:valAx>
      <c:valAx>
        <c:axId val="443905136"/>
        <c:scaling>
          <c:orientation val="minMax"/>
          <c:max val="268"/>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90474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臨時財政対策債償還額等の増加による「算入公債費等」の増加等により、分子は昨年度より減少しています。</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月に策定した「福岡県財政改革プラン</a:t>
          </a:r>
          <a:r>
            <a:rPr kumimoji="1" lang="en-US" altLang="ja-JP" sz="1400">
              <a:latin typeface="ＭＳ ゴシック" pitchFamily="49" charset="-128"/>
              <a:ea typeface="ＭＳ ゴシック" pitchFamily="49" charset="-128"/>
            </a:rPr>
            <a:t>2017</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年度）」に基づき、平成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年度において県単独公共事業費を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％程度抑制することなどにより、平成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年度末の通常債残高を平成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年度末に比べ</a:t>
          </a:r>
          <a:r>
            <a:rPr kumimoji="1" lang="en-US" altLang="ja-JP" sz="1400">
              <a:latin typeface="ＭＳ ゴシック" pitchFamily="49" charset="-128"/>
              <a:ea typeface="ＭＳ ゴシック" pitchFamily="49" charset="-128"/>
            </a:rPr>
            <a:t>780</a:t>
          </a:r>
          <a:r>
            <a:rPr kumimoji="1" lang="ja-JP" altLang="en-US" sz="1400">
              <a:latin typeface="ＭＳ ゴシック" pitchFamily="49" charset="-128"/>
              <a:ea typeface="ＭＳ ゴシック" pitchFamily="49" charset="-128"/>
            </a:rPr>
            <a:t>億円程度圧縮するなど、公債費縮減の取組みを進めていきます。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主な項目である地方債の現在高は増加していますが、これは地方交付税の振替財源である臨時財政対策債の増加等によるものです。一方、基準財政需要額算入見込額も増加するため、将来負担額から控除される充当可能財源等も増加しています。</a:t>
          </a:r>
        </a:p>
        <a:p>
          <a:r>
            <a:rPr kumimoji="1" lang="ja-JP" altLang="en-US" sz="1200">
              <a:latin typeface="ＭＳ ゴシック" pitchFamily="49" charset="-128"/>
              <a:ea typeface="ＭＳ ゴシック" pitchFamily="49" charset="-128"/>
            </a:rPr>
            <a:t>　また、退職手当負担見込額が減少に転じていますが、これは退職手当支給予定対象職員の減少によるものです。</a:t>
          </a:r>
        </a:p>
        <a:p>
          <a:r>
            <a:rPr kumimoji="1" lang="ja-JP" altLang="en-US" sz="1200">
              <a:latin typeface="ＭＳ ゴシック" pitchFamily="49" charset="-128"/>
              <a:ea typeface="ＭＳ ゴシック" pitchFamily="49" charset="-128"/>
            </a:rPr>
            <a:t>　分子が増加しているのは、地方債残高の増加等による将来負担額の増加が、将来負担額から控除される充当可能財源等の増加を上回ったためです。</a:t>
          </a:r>
        </a:p>
        <a:p>
          <a:r>
            <a:rPr kumimoji="1" lang="ja-JP" altLang="en-US" sz="1200">
              <a:latin typeface="ＭＳ ゴシック" pitchFamily="49" charset="-128"/>
              <a:ea typeface="ＭＳ ゴシック" pitchFamily="49" charset="-128"/>
            </a:rPr>
            <a:t>　なお、平成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月に、持続可能で安定した財政運営の実現を目指し、歳入・歳出全般にわたる改革の方針や取組を具体的に定めた「福岡県財政改革プラン</a:t>
          </a:r>
          <a:r>
            <a:rPr kumimoji="1" lang="en-US" altLang="ja-JP" sz="1200">
              <a:latin typeface="ＭＳ ゴシック" pitchFamily="49" charset="-128"/>
              <a:ea typeface="ＭＳ ゴシック" pitchFamily="49" charset="-128"/>
            </a:rPr>
            <a:t>2017</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年度）」を策定し、人件費の抑制、事務事業の見直しや収入の確保に努めるなどの、財政の健全化に取り組んでいきます。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基準財政収入額が増加したため、</a:t>
          </a:r>
          <a:r>
            <a:rPr kumimoji="1" lang="en-US" altLang="ja-JP" sz="1300">
              <a:latin typeface="ＭＳ Ｐゴシック"/>
            </a:rPr>
            <a:t>0.634</a:t>
          </a:r>
          <a:r>
            <a:rPr kumimoji="1" lang="ja-JP" altLang="en-US" sz="1300">
              <a:latin typeface="ＭＳ Ｐゴシック"/>
            </a:rPr>
            <a:t>と前年度に比べ</a:t>
          </a:r>
          <a:r>
            <a:rPr kumimoji="1" lang="en-US" altLang="ja-JP" sz="1300">
              <a:latin typeface="ＭＳ Ｐゴシック"/>
            </a:rPr>
            <a:t>0.016</a:t>
          </a:r>
          <a:r>
            <a:rPr kumimoji="1" lang="ja-JP" altLang="en-US" sz="1300">
              <a:latin typeface="ＭＳ Ｐゴシック"/>
            </a:rPr>
            <a:t>ポイント高くなっています。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6" name="直線コネクタ 65"/>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7"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43</xdr:row>
      <xdr:rowOff>14817</xdr:rowOff>
    </xdr:to>
    <xdr:cxnSp macro="">
      <xdr:nvCxnSpPr>
        <xdr:cNvPr id="69" name="直線コネクタ 68"/>
        <xdr:cNvCxnSpPr/>
      </xdr:nvCxnSpPr>
      <xdr:spPr>
        <a:xfrm flipV="1">
          <a:off x="3225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95250</xdr:rowOff>
    </xdr:to>
    <xdr:cxnSp macro="">
      <xdr:nvCxnSpPr>
        <xdr:cNvPr id="72" name="直線コネクタ 71"/>
        <xdr:cNvCxnSpPr/>
      </xdr:nvCxnSpPr>
      <xdr:spPr>
        <a:xfrm flipV="1">
          <a:off x="2336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5" name="直線コネクタ 74"/>
        <xdr:cNvCxnSpPr/>
      </xdr:nvCxnSpPr>
      <xdr:spPr>
        <a:xfrm flipV="1">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9" name="テキスト ボックス 7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5" name="円/楕円 84"/>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6"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7" name="円/楕円 86"/>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8" name="テキスト ボックス 87"/>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0" name="テキスト ボックス 89"/>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1" name="円/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2" name="テキスト ボックス 9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経常的に支出される社会保障費、公債費等に充当した一般財源が増加する一方で、経常的に収入される一般財源の総額がやや減少したことから、</a:t>
          </a:r>
          <a:r>
            <a:rPr kumimoji="1" lang="en-US" altLang="ja-JP" sz="1300">
              <a:latin typeface="ＭＳ Ｐゴシック"/>
            </a:rPr>
            <a:t>98.4%</a:t>
          </a:r>
          <a:r>
            <a:rPr kumimoji="1" lang="ja-JP" altLang="en-US" sz="1300">
              <a:latin typeface="ＭＳ Ｐゴシック"/>
            </a:rPr>
            <a:t>と前年度に比べ</a:t>
          </a:r>
          <a:r>
            <a:rPr kumimoji="1" lang="en-US" altLang="ja-JP" sz="1300">
              <a:latin typeface="ＭＳ Ｐゴシック"/>
            </a:rPr>
            <a:t>1.8</a:t>
          </a:r>
          <a:r>
            <a:rPr kumimoji="1" lang="ja-JP" altLang="en-US" sz="1300">
              <a:latin typeface="ＭＳ Ｐゴシック"/>
            </a:rPr>
            <a:t>ポイント高くなっています。</a:t>
          </a:r>
        </a:p>
        <a:p>
          <a:r>
            <a:rPr kumimoji="1" lang="ja-JP" altLang="en-US" sz="1300">
              <a:latin typeface="ＭＳ Ｐゴシック"/>
            </a:rPr>
            <a:t>　なお、平成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月に、持続可能で安定した財政運営の実現を目指し、歳入・歳出全般にわたる改革の方針や取組を具体的に定めた「福岡県財政改革プラン</a:t>
          </a:r>
          <a:r>
            <a:rPr kumimoji="1" lang="en-US" altLang="ja-JP" sz="1300">
              <a:latin typeface="ＭＳ Ｐゴシック"/>
            </a:rPr>
            <a:t>2017</a:t>
          </a:r>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33</a:t>
          </a:r>
          <a:r>
            <a:rPr kumimoji="1" lang="ja-JP" altLang="en-US" sz="1300">
              <a:latin typeface="ＭＳ Ｐゴシック"/>
            </a:rPr>
            <a:t>年度）」を策定し、人件費の抑制、事務事業の見直しや収入の確保に努めるなどの、財政の健全化に取り組んでいきます。</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66</xdr:row>
      <xdr:rowOff>102658</xdr:rowOff>
    </xdr:to>
    <xdr:cxnSp macro="">
      <xdr:nvCxnSpPr>
        <xdr:cNvPr id="122" name="直線コネクタ 121"/>
        <xdr:cNvCxnSpPr/>
      </xdr:nvCxnSpPr>
      <xdr:spPr>
        <a:xfrm flipV="1">
          <a:off x="4953000" y="1003088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74735</xdr:rowOff>
    </xdr:from>
    <xdr:ext cx="762000" cy="259045"/>
    <xdr:sp macro="" textlink="">
      <xdr:nvSpPr>
        <xdr:cNvPr id="123"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102658</xdr:rowOff>
    </xdr:from>
    <xdr:to>
      <xdr:col>7</xdr:col>
      <xdr:colOff>241300</xdr:colOff>
      <xdr:row>66</xdr:row>
      <xdr:rowOff>102658</xdr:rowOff>
    </xdr:to>
    <xdr:cxnSp macro="">
      <xdr:nvCxnSpPr>
        <xdr:cNvPr id="124" name="直線コネクタ 123"/>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63</xdr:row>
      <xdr:rowOff>74083</xdr:rowOff>
    </xdr:to>
    <xdr:cxnSp macro="">
      <xdr:nvCxnSpPr>
        <xdr:cNvPr id="127" name="直線コネクタ 126"/>
        <xdr:cNvCxnSpPr/>
      </xdr:nvCxnSpPr>
      <xdr:spPr>
        <a:xfrm>
          <a:off x="4114800" y="1051348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70502</xdr:rowOff>
    </xdr:from>
    <xdr:ext cx="762000" cy="259045"/>
    <xdr:sp macro="" textlink="">
      <xdr:nvSpPr>
        <xdr:cNvPr id="128"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9" name="フローチャート : 判断 128"/>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5292</xdr:rowOff>
    </xdr:from>
    <xdr:to>
      <xdr:col>6</xdr:col>
      <xdr:colOff>0</xdr:colOff>
      <xdr:row>61</xdr:row>
      <xdr:rowOff>55033</xdr:rowOff>
    </xdr:to>
    <xdr:cxnSp macro="">
      <xdr:nvCxnSpPr>
        <xdr:cNvPr id="130" name="直線コネクタ 129"/>
        <xdr:cNvCxnSpPr/>
      </xdr:nvCxnSpPr>
      <xdr:spPr>
        <a:xfrm>
          <a:off x="3225800" y="1029229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115358</xdr:rowOff>
    </xdr:from>
    <xdr:to>
      <xdr:col>6</xdr:col>
      <xdr:colOff>50800</xdr:colOff>
      <xdr:row>61</xdr:row>
      <xdr:rowOff>45508</xdr:rowOff>
    </xdr:to>
    <xdr:sp macro="" textlink="">
      <xdr:nvSpPr>
        <xdr:cNvPr id="131" name="フローチャート : 判断 130"/>
        <xdr:cNvSpPr/>
      </xdr:nvSpPr>
      <xdr:spPr>
        <a:xfrm>
          <a:off x="4064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55685</xdr:rowOff>
    </xdr:from>
    <xdr:ext cx="736600" cy="259045"/>
    <xdr:sp macro="" textlink="">
      <xdr:nvSpPr>
        <xdr:cNvPr id="132" name="テキスト ボックス 131"/>
        <xdr:cNvSpPr txBox="1"/>
      </xdr:nvSpPr>
      <xdr:spPr>
        <a:xfrm>
          <a:off x="3733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156633</xdr:rowOff>
    </xdr:from>
    <xdr:to>
      <xdr:col>4</xdr:col>
      <xdr:colOff>482600</xdr:colOff>
      <xdr:row>60</xdr:row>
      <xdr:rowOff>5292</xdr:rowOff>
    </xdr:to>
    <xdr:cxnSp macro="">
      <xdr:nvCxnSpPr>
        <xdr:cNvPr id="133" name="直線コネクタ 132"/>
        <xdr:cNvCxnSpPr/>
      </xdr:nvCxnSpPr>
      <xdr:spPr>
        <a:xfrm>
          <a:off x="2336800" y="1027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58</xdr:row>
      <xdr:rowOff>76200</xdr:rowOff>
    </xdr:from>
    <xdr:to>
      <xdr:col>4</xdr:col>
      <xdr:colOff>533400</xdr:colOff>
      <xdr:row>59</xdr:row>
      <xdr:rowOff>6350</xdr:rowOff>
    </xdr:to>
    <xdr:sp macro="" textlink="">
      <xdr:nvSpPr>
        <xdr:cNvPr id="134" name="フローチャート : 判断 133"/>
        <xdr:cNvSpPr/>
      </xdr:nvSpPr>
      <xdr:spPr>
        <a:xfrm>
          <a:off x="3175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35" name="テキスト ボックス 134"/>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59</xdr:row>
      <xdr:rowOff>156633</xdr:rowOff>
    </xdr:to>
    <xdr:cxnSp macro="">
      <xdr:nvCxnSpPr>
        <xdr:cNvPr id="136" name="直線コネクタ 135"/>
        <xdr:cNvCxnSpPr/>
      </xdr:nvCxnSpPr>
      <xdr:spPr>
        <a:xfrm>
          <a:off x="1447800" y="1019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5292</xdr:rowOff>
    </xdr:from>
    <xdr:to>
      <xdr:col>3</xdr:col>
      <xdr:colOff>330200</xdr:colOff>
      <xdr:row>59</xdr:row>
      <xdr:rowOff>106892</xdr:rowOff>
    </xdr:to>
    <xdr:sp macro="" textlink="">
      <xdr:nvSpPr>
        <xdr:cNvPr id="137" name="フローチャート : 判断 136"/>
        <xdr:cNvSpPr/>
      </xdr:nvSpPr>
      <xdr:spPr>
        <a:xfrm>
          <a:off x="2286000" y="101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117069</xdr:rowOff>
    </xdr:from>
    <xdr:ext cx="762000" cy="259045"/>
    <xdr:sp macro="" textlink="">
      <xdr:nvSpPr>
        <xdr:cNvPr id="138" name="テキスト ボックス 137"/>
        <xdr:cNvSpPr txBox="1"/>
      </xdr:nvSpPr>
      <xdr:spPr>
        <a:xfrm>
          <a:off x="1955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39" name="フローチャート : 判断 138"/>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0" name="テキスト ボックス 139"/>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46" name="円/楕円 145"/>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47"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48" name="円/楕円 147"/>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90610</xdr:rowOff>
    </xdr:from>
    <xdr:ext cx="736600" cy="259045"/>
    <xdr:sp macro="" textlink="">
      <xdr:nvSpPr>
        <xdr:cNvPr id="149" name="テキスト ボックス 148"/>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125942</xdr:rowOff>
    </xdr:from>
    <xdr:to>
      <xdr:col>4</xdr:col>
      <xdr:colOff>533400</xdr:colOff>
      <xdr:row>60</xdr:row>
      <xdr:rowOff>56092</xdr:rowOff>
    </xdr:to>
    <xdr:sp macro="" textlink="">
      <xdr:nvSpPr>
        <xdr:cNvPr id="150" name="円/楕円 149"/>
        <xdr:cNvSpPr/>
      </xdr:nvSpPr>
      <xdr:spPr>
        <a:xfrm>
          <a:off x="3175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40869</xdr:rowOff>
    </xdr:from>
    <xdr:ext cx="762000" cy="259045"/>
    <xdr:sp macro="" textlink="">
      <xdr:nvSpPr>
        <xdr:cNvPr id="151" name="テキスト ボックス 150"/>
        <xdr:cNvSpPr txBox="1"/>
      </xdr:nvSpPr>
      <xdr:spPr>
        <a:xfrm>
          <a:off x="28448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2" name="円/楕円 151"/>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20760</xdr:rowOff>
    </xdr:from>
    <xdr:ext cx="762000" cy="259045"/>
    <xdr:sp macro="" textlink="">
      <xdr:nvSpPr>
        <xdr:cNvPr id="153" name="テキスト ボックス 152"/>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25400</xdr:rowOff>
    </xdr:from>
    <xdr:to>
      <xdr:col>2</xdr:col>
      <xdr:colOff>127000</xdr:colOff>
      <xdr:row>59</xdr:row>
      <xdr:rowOff>127000</xdr:rowOff>
    </xdr:to>
    <xdr:sp macro="" textlink="">
      <xdr:nvSpPr>
        <xdr:cNvPr id="154" name="円/楕円 153"/>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137177</xdr:rowOff>
    </xdr:from>
    <xdr:ext cx="762000" cy="259045"/>
    <xdr:sp macro="" textlink="">
      <xdr:nvSpPr>
        <xdr:cNvPr id="155" name="テキスト ボックス 15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本県では平成</a:t>
          </a:r>
          <a:r>
            <a:rPr kumimoji="1" lang="en-US" altLang="ja-JP" sz="1200">
              <a:latin typeface="ＭＳ Ｐゴシック"/>
            </a:rPr>
            <a:t>24</a:t>
          </a:r>
          <a:r>
            <a:rPr kumimoji="1" lang="ja-JP" altLang="en-US" sz="1200">
              <a:latin typeface="ＭＳ Ｐゴシック"/>
            </a:rPr>
            <a:t>～</a:t>
          </a:r>
          <a:r>
            <a:rPr kumimoji="1" lang="en-US" altLang="ja-JP" sz="1200">
              <a:latin typeface="ＭＳ Ｐゴシック"/>
            </a:rPr>
            <a:t>28</a:t>
          </a:r>
          <a:r>
            <a:rPr kumimoji="1" lang="ja-JP" altLang="en-US" sz="1200">
              <a:latin typeface="ＭＳ Ｐゴシック"/>
            </a:rPr>
            <a:t>年度までは「福岡県財政改革推進プラン（平成</a:t>
          </a:r>
          <a:r>
            <a:rPr kumimoji="1" lang="en-US" altLang="ja-JP" sz="1200">
              <a:latin typeface="ＭＳ Ｐゴシック"/>
            </a:rPr>
            <a:t>26</a:t>
          </a:r>
          <a:r>
            <a:rPr kumimoji="1" lang="ja-JP" altLang="en-US" sz="1200">
              <a:latin typeface="ＭＳ Ｐゴシック"/>
            </a:rPr>
            <a:t>～</a:t>
          </a:r>
          <a:r>
            <a:rPr kumimoji="1" lang="en-US" altLang="ja-JP" sz="1200">
              <a:latin typeface="ＭＳ Ｐゴシック"/>
            </a:rPr>
            <a:t>28</a:t>
          </a:r>
          <a:r>
            <a:rPr kumimoji="1" lang="ja-JP" altLang="en-US" sz="1200">
              <a:latin typeface="ＭＳ Ｐゴシック"/>
            </a:rPr>
            <a:t>年度）」に基づき、</a:t>
          </a:r>
          <a:r>
            <a:rPr kumimoji="1" lang="en-US" altLang="ja-JP" sz="1200">
              <a:latin typeface="ＭＳ Ｐゴシック"/>
            </a:rPr>
            <a:t>5</a:t>
          </a:r>
          <a:r>
            <a:rPr kumimoji="1" lang="ja-JP" altLang="en-US" sz="1200">
              <a:latin typeface="ＭＳ Ｐゴシック"/>
            </a:rPr>
            <a:t>年間で職員数を県全体で</a:t>
          </a:r>
          <a:r>
            <a:rPr kumimoji="1" lang="en-US" altLang="ja-JP" sz="1200">
              <a:latin typeface="ＭＳ Ｐゴシック"/>
            </a:rPr>
            <a:t>439</a:t>
          </a:r>
          <a:r>
            <a:rPr kumimoji="1" lang="ja-JP" altLang="en-US" sz="1200">
              <a:latin typeface="ＭＳ Ｐゴシック"/>
            </a:rPr>
            <a:t>人の削減を行いました。</a:t>
          </a:r>
        </a:p>
        <a:p>
          <a:r>
            <a:rPr kumimoji="1" lang="ja-JP" altLang="en-US" sz="1200">
              <a:latin typeface="ＭＳ Ｐゴシック"/>
            </a:rPr>
            <a:t>　また、現在、平成</a:t>
          </a:r>
          <a:r>
            <a:rPr kumimoji="1" lang="en-US" altLang="ja-JP" sz="1200">
              <a:latin typeface="ＭＳ Ｐゴシック"/>
            </a:rPr>
            <a:t>29</a:t>
          </a:r>
          <a:r>
            <a:rPr kumimoji="1" lang="ja-JP" altLang="en-US" sz="1200">
              <a:latin typeface="ＭＳ Ｐゴシック"/>
            </a:rPr>
            <a:t>年</a:t>
          </a:r>
          <a:r>
            <a:rPr kumimoji="1" lang="en-US" altLang="ja-JP" sz="1200">
              <a:latin typeface="ＭＳ Ｐゴシック"/>
            </a:rPr>
            <a:t>2</a:t>
          </a:r>
          <a:r>
            <a:rPr kumimoji="1" lang="ja-JP" altLang="en-US" sz="1200">
              <a:latin typeface="ＭＳ Ｐゴシック"/>
            </a:rPr>
            <a:t>月に策定した「福岡県財政改革プラン</a:t>
          </a:r>
          <a:r>
            <a:rPr kumimoji="1" lang="en-US" altLang="ja-JP" sz="1200">
              <a:latin typeface="ＭＳ Ｐゴシック"/>
            </a:rPr>
            <a:t>2017</a:t>
          </a:r>
          <a:r>
            <a:rPr kumimoji="1" lang="ja-JP" altLang="en-US" sz="1200">
              <a:latin typeface="ＭＳ Ｐゴシック"/>
            </a:rPr>
            <a:t>（平成</a:t>
          </a:r>
          <a:r>
            <a:rPr kumimoji="1" lang="en-US" altLang="ja-JP" sz="1200">
              <a:latin typeface="ＭＳ Ｐゴシック"/>
            </a:rPr>
            <a:t>29</a:t>
          </a:r>
          <a:r>
            <a:rPr kumimoji="1" lang="ja-JP" altLang="en-US" sz="1200">
              <a:latin typeface="ＭＳ Ｐゴシック"/>
            </a:rPr>
            <a:t>～</a:t>
          </a:r>
          <a:r>
            <a:rPr kumimoji="1" lang="en-US" altLang="ja-JP" sz="1200">
              <a:latin typeface="ＭＳ Ｐゴシック"/>
            </a:rPr>
            <a:t>33</a:t>
          </a:r>
          <a:r>
            <a:rPr kumimoji="1" lang="ja-JP" altLang="en-US" sz="1200">
              <a:latin typeface="ＭＳ Ｐゴシック"/>
            </a:rPr>
            <a:t>年度）」に基づき、より簡素で効率的な財政運営を行うため、平成</a:t>
          </a:r>
          <a:r>
            <a:rPr kumimoji="1" lang="en-US" altLang="ja-JP" sz="1200">
              <a:latin typeface="ＭＳ Ｐゴシック"/>
            </a:rPr>
            <a:t>29</a:t>
          </a:r>
          <a:r>
            <a:rPr kumimoji="1" lang="ja-JP" altLang="en-US" sz="1200">
              <a:latin typeface="ＭＳ Ｐゴシック"/>
            </a:rPr>
            <a:t>年度から</a:t>
          </a:r>
          <a:r>
            <a:rPr kumimoji="1" lang="en-US" altLang="ja-JP" sz="1200">
              <a:latin typeface="ＭＳ Ｐゴシック"/>
            </a:rPr>
            <a:t>33</a:t>
          </a:r>
          <a:r>
            <a:rPr kumimoji="1" lang="ja-JP" altLang="en-US" sz="1200">
              <a:latin typeface="ＭＳ Ｐゴシック"/>
            </a:rPr>
            <a:t>年度までの</a:t>
          </a:r>
          <a:r>
            <a:rPr kumimoji="1" lang="en-US" altLang="ja-JP" sz="1200">
              <a:latin typeface="ＭＳ Ｐゴシック"/>
            </a:rPr>
            <a:t>5</a:t>
          </a:r>
          <a:r>
            <a:rPr kumimoji="1" lang="ja-JP" altLang="en-US" sz="1200">
              <a:latin typeface="ＭＳ Ｐゴシック"/>
            </a:rPr>
            <a:t>年間で職員数を約</a:t>
          </a:r>
          <a:r>
            <a:rPr kumimoji="1" lang="en-US" altLang="ja-JP" sz="1200">
              <a:latin typeface="ＭＳ Ｐゴシック"/>
            </a:rPr>
            <a:t>120</a:t>
          </a:r>
          <a:r>
            <a:rPr kumimoji="1" lang="ja-JP" altLang="en-US" sz="1200">
              <a:latin typeface="ＭＳ Ｐゴシック"/>
            </a:rPr>
            <a:t>人削減するなどの取組を進めています。</a:t>
          </a:r>
        </a:p>
        <a:p>
          <a:r>
            <a:rPr kumimoji="1" lang="ja-JP" altLang="en-US" sz="1200">
              <a:latin typeface="ＭＳ Ｐゴシック"/>
            </a:rPr>
            <a:t>　物件費についても、過去から事務事業の見直しによる節減などを実施してきており、人口１人当たりの人件費・物件費は都道府県平均より少なくなっています。</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5" name="直線コネクタ 184"/>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6"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7" name="直線コネクタ 186"/>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88"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89" name="直線コネクタ 188"/>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155476</xdr:rowOff>
    </xdr:from>
    <xdr:to>
      <xdr:col>7</xdr:col>
      <xdr:colOff>152400</xdr:colOff>
      <xdr:row>81</xdr:row>
      <xdr:rowOff>163043</xdr:rowOff>
    </xdr:to>
    <xdr:cxnSp macro="">
      <xdr:nvCxnSpPr>
        <xdr:cNvPr id="190" name="直線コネクタ 189"/>
        <xdr:cNvCxnSpPr/>
      </xdr:nvCxnSpPr>
      <xdr:spPr>
        <a:xfrm flipV="1">
          <a:off x="4114800" y="14042926"/>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139974</xdr:rowOff>
    </xdr:from>
    <xdr:ext cx="762000" cy="259045"/>
    <xdr:sp macro="" textlink="">
      <xdr:nvSpPr>
        <xdr:cNvPr id="191" name="人件費・物件費等の状況平均値テキスト"/>
        <xdr:cNvSpPr txBox="1"/>
      </xdr:nvSpPr>
      <xdr:spPr>
        <a:xfrm>
          <a:off x="5041900" y="14027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2" name="フローチャート : 判断 191"/>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163043</xdr:rowOff>
    </xdr:from>
    <xdr:to>
      <xdr:col>6</xdr:col>
      <xdr:colOff>0</xdr:colOff>
      <xdr:row>81</xdr:row>
      <xdr:rowOff>169264</xdr:rowOff>
    </xdr:to>
    <xdr:cxnSp macro="">
      <xdr:nvCxnSpPr>
        <xdr:cNvPr id="193" name="直線コネクタ 192"/>
        <xdr:cNvCxnSpPr/>
      </xdr:nvCxnSpPr>
      <xdr:spPr>
        <a:xfrm flipV="1">
          <a:off x="3225800" y="14050493"/>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4" name="フローチャート : 判断 193"/>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80807</xdr:rowOff>
    </xdr:from>
    <xdr:ext cx="736600" cy="259045"/>
    <xdr:sp macro="" textlink="">
      <xdr:nvSpPr>
        <xdr:cNvPr id="195" name="テキスト ボックス 194"/>
        <xdr:cNvSpPr txBox="1"/>
      </xdr:nvSpPr>
      <xdr:spPr>
        <a:xfrm>
          <a:off x="3733800" y="14139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105733</xdr:rowOff>
    </xdr:from>
    <xdr:to>
      <xdr:col>4</xdr:col>
      <xdr:colOff>482600</xdr:colOff>
      <xdr:row>81</xdr:row>
      <xdr:rowOff>169264</xdr:rowOff>
    </xdr:to>
    <xdr:cxnSp macro="">
      <xdr:nvCxnSpPr>
        <xdr:cNvPr id="196" name="直線コネクタ 195"/>
        <xdr:cNvCxnSpPr/>
      </xdr:nvCxnSpPr>
      <xdr:spPr>
        <a:xfrm>
          <a:off x="2336800" y="13993183"/>
          <a:ext cx="889000" cy="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7" name="フローチャート : 判断 196"/>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35616</xdr:rowOff>
    </xdr:from>
    <xdr:ext cx="762000" cy="259045"/>
    <xdr:sp macro="" textlink="">
      <xdr:nvSpPr>
        <xdr:cNvPr id="198" name="テキスト ボックス 197"/>
        <xdr:cNvSpPr txBox="1"/>
      </xdr:nvSpPr>
      <xdr:spPr>
        <a:xfrm>
          <a:off x="2844800" y="1409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105733</xdr:rowOff>
    </xdr:from>
    <xdr:to>
      <xdr:col>3</xdr:col>
      <xdr:colOff>279400</xdr:colOff>
      <xdr:row>82</xdr:row>
      <xdr:rowOff>8398</xdr:rowOff>
    </xdr:to>
    <xdr:cxnSp macro="">
      <xdr:nvCxnSpPr>
        <xdr:cNvPr id="199" name="直線コネクタ 198"/>
        <xdr:cNvCxnSpPr/>
      </xdr:nvCxnSpPr>
      <xdr:spPr>
        <a:xfrm flipV="1">
          <a:off x="1447800" y="13993183"/>
          <a:ext cx="8890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0" name="フローチャート : 判断 199"/>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6849</xdr:rowOff>
    </xdr:from>
    <xdr:ext cx="762000" cy="259045"/>
    <xdr:sp macro="" textlink="">
      <xdr:nvSpPr>
        <xdr:cNvPr id="201" name="テキスト ボックス 200"/>
        <xdr:cNvSpPr txBox="1"/>
      </xdr:nvSpPr>
      <xdr:spPr>
        <a:xfrm>
          <a:off x="1955800" y="1406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2" name="フローチャート : 判断 201"/>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60659</xdr:rowOff>
    </xdr:from>
    <xdr:ext cx="762000" cy="259045"/>
    <xdr:sp macro="" textlink="">
      <xdr:nvSpPr>
        <xdr:cNvPr id="203" name="テキスト ボックス 202"/>
        <xdr:cNvSpPr txBox="1"/>
      </xdr:nvSpPr>
      <xdr:spPr>
        <a:xfrm>
          <a:off x="1066800" y="141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104676</xdr:rowOff>
    </xdr:from>
    <xdr:to>
      <xdr:col>7</xdr:col>
      <xdr:colOff>203200</xdr:colOff>
      <xdr:row>82</xdr:row>
      <xdr:rowOff>34826</xdr:rowOff>
    </xdr:to>
    <xdr:sp macro="" textlink="">
      <xdr:nvSpPr>
        <xdr:cNvPr id="209" name="円/楕円 208"/>
        <xdr:cNvSpPr/>
      </xdr:nvSpPr>
      <xdr:spPr>
        <a:xfrm>
          <a:off x="4902200" y="1399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121203</xdr:rowOff>
    </xdr:from>
    <xdr:ext cx="762000" cy="259045"/>
    <xdr:sp macro="" textlink="">
      <xdr:nvSpPr>
        <xdr:cNvPr id="210" name="人件費・物件費等の状況該当値テキスト"/>
        <xdr:cNvSpPr txBox="1"/>
      </xdr:nvSpPr>
      <xdr:spPr>
        <a:xfrm>
          <a:off x="5041900" y="1383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112243</xdr:rowOff>
    </xdr:from>
    <xdr:to>
      <xdr:col>6</xdr:col>
      <xdr:colOff>50800</xdr:colOff>
      <xdr:row>82</xdr:row>
      <xdr:rowOff>42393</xdr:rowOff>
    </xdr:to>
    <xdr:sp macro="" textlink="">
      <xdr:nvSpPr>
        <xdr:cNvPr id="211" name="円/楕円 210"/>
        <xdr:cNvSpPr/>
      </xdr:nvSpPr>
      <xdr:spPr>
        <a:xfrm>
          <a:off x="4064000" y="139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52570</xdr:rowOff>
    </xdr:from>
    <xdr:ext cx="736600" cy="259045"/>
    <xdr:sp macro="" textlink="">
      <xdr:nvSpPr>
        <xdr:cNvPr id="212" name="テキスト ボックス 211"/>
        <xdr:cNvSpPr txBox="1"/>
      </xdr:nvSpPr>
      <xdr:spPr>
        <a:xfrm>
          <a:off x="3733800" y="13768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118464</xdr:rowOff>
    </xdr:from>
    <xdr:to>
      <xdr:col>4</xdr:col>
      <xdr:colOff>533400</xdr:colOff>
      <xdr:row>82</xdr:row>
      <xdr:rowOff>48614</xdr:rowOff>
    </xdr:to>
    <xdr:sp macro="" textlink="">
      <xdr:nvSpPr>
        <xdr:cNvPr id="213" name="円/楕円 212"/>
        <xdr:cNvSpPr/>
      </xdr:nvSpPr>
      <xdr:spPr>
        <a:xfrm>
          <a:off x="3175000" y="140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58791</xdr:rowOff>
    </xdr:from>
    <xdr:ext cx="762000" cy="259045"/>
    <xdr:sp macro="" textlink="">
      <xdr:nvSpPr>
        <xdr:cNvPr id="214" name="テキスト ボックス 213"/>
        <xdr:cNvSpPr txBox="1"/>
      </xdr:nvSpPr>
      <xdr:spPr>
        <a:xfrm>
          <a:off x="2844800" y="1377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54933</xdr:rowOff>
    </xdr:from>
    <xdr:to>
      <xdr:col>3</xdr:col>
      <xdr:colOff>330200</xdr:colOff>
      <xdr:row>81</xdr:row>
      <xdr:rowOff>156533</xdr:rowOff>
    </xdr:to>
    <xdr:sp macro="" textlink="">
      <xdr:nvSpPr>
        <xdr:cNvPr id="215" name="円/楕円 214"/>
        <xdr:cNvSpPr/>
      </xdr:nvSpPr>
      <xdr:spPr>
        <a:xfrm>
          <a:off x="2286000" y="139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166710</xdr:rowOff>
    </xdr:from>
    <xdr:ext cx="762000" cy="259045"/>
    <xdr:sp macro="" textlink="">
      <xdr:nvSpPr>
        <xdr:cNvPr id="216" name="テキスト ボックス 215"/>
        <xdr:cNvSpPr txBox="1"/>
      </xdr:nvSpPr>
      <xdr:spPr>
        <a:xfrm>
          <a:off x="1955800" y="137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129048</xdr:rowOff>
    </xdr:from>
    <xdr:to>
      <xdr:col>2</xdr:col>
      <xdr:colOff>127000</xdr:colOff>
      <xdr:row>82</xdr:row>
      <xdr:rowOff>59198</xdr:rowOff>
    </xdr:to>
    <xdr:sp macro="" textlink="">
      <xdr:nvSpPr>
        <xdr:cNvPr id="217" name="円/楕円 216"/>
        <xdr:cNvSpPr/>
      </xdr:nvSpPr>
      <xdr:spPr>
        <a:xfrm>
          <a:off x="1397000" y="14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69375</xdr:rowOff>
    </xdr:from>
    <xdr:ext cx="762000" cy="259045"/>
    <xdr:sp macro="" textlink="">
      <xdr:nvSpPr>
        <xdr:cNvPr id="218" name="テキスト ボックス 217"/>
        <xdr:cNvSpPr txBox="1"/>
      </xdr:nvSpPr>
      <xdr:spPr>
        <a:xfrm>
          <a:off x="1066800" y="1378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ラスパイレス指数は都道府県平均より高いものの、職員数削減や出先事務所の統廃合、アウトソーシングの推進を行うことにより、人件費の縮減に努めています。</a:t>
          </a:r>
        </a:p>
        <a:p>
          <a:r>
            <a:rPr kumimoji="1" lang="ja-JP" altLang="en-US" sz="1300">
              <a:latin typeface="ＭＳ Ｐゴシック"/>
            </a:rPr>
            <a:t>　その結果、職員数（人口</a:t>
          </a:r>
          <a:r>
            <a:rPr kumimoji="1" lang="en-US" altLang="ja-JP" sz="1300">
              <a:latin typeface="ＭＳ Ｐゴシック"/>
            </a:rPr>
            <a:t>10</a:t>
          </a:r>
          <a:r>
            <a:rPr kumimoji="1" lang="ja-JP" altLang="en-US" sz="1300">
              <a:latin typeface="ＭＳ Ｐゴシック"/>
            </a:rPr>
            <a:t>万人当たり）及び人件費（人口１人当たり）は、都道府県平均より少なくなっています。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83</xdr:row>
      <xdr:rowOff>119945</xdr:rowOff>
    </xdr:to>
    <xdr:cxnSp macro="">
      <xdr:nvCxnSpPr>
        <xdr:cNvPr id="245" name="直線コネクタ 244"/>
        <xdr:cNvCxnSpPr/>
      </xdr:nvCxnSpPr>
      <xdr:spPr>
        <a:xfrm flipV="1">
          <a:off x="17018000" y="13867695"/>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92022</xdr:rowOff>
    </xdr:from>
    <xdr:ext cx="762000" cy="259045"/>
    <xdr:sp macro="" textlink="">
      <xdr:nvSpPr>
        <xdr:cNvPr id="246" name="給与水準   （国との比較）最小値テキスト"/>
        <xdr:cNvSpPr txBox="1"/>
      </xdr:nvSpPr>
      <xdr:spPr>
        <a:xfrm>
          <a:off x="17106900" y="14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83</xdr:row>
      <xdr:rowOff>119945</xdr:rowOff>
    </xdr:from>
    <xdr:to>
      <xdr:col>24</xdr:col>
      <xdr:colOff>647700</xdr:colOff>
      <xdr:row>83</xdr:row>
      <xdr:rowOff>119945</xdr:rowOff>
    </xdr:to>
    <xdr:cxnSp macro="">
      <xdr:nvCxnSpPr>
        <xdr:cNvPr id="247" name="直線コネクタ 246"/>
        <xdr:cNvCxnSpPr/>
      </xdr:nvCxnSpPr>
      <xdr:spPr>
        <a:xfrm>
          <a:off x="16929100" y="1435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48"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49" name="直線コネクタ 248"/>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76905</xdr:rowOff>
    </xdr:to>
    <xdr:cxnSp macro="">
      <xdr:nvCxnSpPr>
        <xdr:cNvPr id="250" name="直線コネクタ 249"/>
        <xdr:cNvCxnSpPr/>
      </xdr:nvCxnSpPr>
      <xdr:spPr>
        <a:xfrm flipV="1">
          <a:off x="16179800" y="141224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51"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2" name="フローチャート : 判断 251"/>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76905</xdr:rowOff>
    </xdr:to>
    <xdr:cxnSp macro="">
      <xdr:nvCxnSpPr>
        <xdr:cNvPr id="253" name="直線コネクタ 252"/>
        <xdr:cNvCxnSpPr/>
      </xdr:nvCxnSpPr>
      <xdr:spPr>
        <a:xfrm>
          <a:off x="15290800" y="140419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130528</xdr:rowOff>
    </xdr:from>
    <xdr:to>
      <xdr:col>23</xdr:col>
      <xdr:colOff>457200</xdr:colOff>
      <xdr:row>82</xdr:row>
      <xdr:rowOff>60678</xdr:rowOff>
    </xdr:to>
    <xdr:sp macro="" textlink="">
      <xdr:nvSpPr>
        <xdr:cNvPr id="254" name="フローチャート : 判断 253"/>
        <xdr:cNvSpPr/>
      </xdr:nvSpPr>
      <xdr:spPr>
        <a:xfrm>
          <a:off x="16129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55" name="テキスト ボックス 254"/>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117122</xdr:rowOff>
    </xdr:to>
    <xdr:cxnSp macro="">
      <xdr:nvCxnSpPr>
        <xdr:cNvPr id="256" name="直線コネクタ 255"/>
        <xdr:cNvCxnSpPr/>
      </xdr:nvCxnSpPr>
      <xdr:spPr>
        <a:xfrm flipV="1">
          <a:off x="14401800" y="1404196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76905</xdr:rowOff>
    </xdr:from>
    <xdr:to>
      <xdr:col>22</xdr:col>
      <xdr:colOff>254000</xdr:colOff>
      <xdr:row>82</xdr:row>
      <xdr:rowOff>7055</xdr:rowOff>
    </xdr:to>
    <xdr:sp macro="" textlink="">
      <xdr:nvSpPr>
        <xdr:cNvPr id="257" name="フローチャート : 判断 256"/>
        <xdr:cNvSpPr/>
      </xdr:nvSpPr>
      <xdr:spPr>
        <a:xfrm>
          <a:off x="15240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17232</xdr:rowOff>
    </xdr:from>
    <xdr:ext cx="762000" cy="259045"/>
    <xdr:sp macro="" textlink="">
      <xdr:nvSpPr>
        <xdr:cNvPr id="258" name="テキスト ボックス 257"/>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89</xdr:row>
      <xdr:rowOff>43039</xdr:rowOff>
    </xdr:to>
    <xdr:cxnSp macro="">
      <xdr:nvCxnSpPr>
        <xdr:cNvPr id="259" name="直線コネクタ 258"/>
        <xdr:cNvCxnSpPr/>
      </xdr:nvCxnSpPr>
      <xdr:spPr>
        <a:xfrm flipV="1">
          <a:off x="13512800" y="14176022"/>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0" name="フローチャート : 判断 25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1" name="テキスト ボックス 26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2" name="フローチャート : 判断 26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3" name="テキスト ボックス 26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69" name="円/楕円 268"/>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156227</xdr:rowOff>
    </xdr:from>
    <xdr:ext cx="762000" cy="259045"/>
    <xdr:sp macro="" textlink="">
      <xdr:nvSpPr>
        <xdr:cNvPr id="270" name="給与水準   （国との比較）該当値テキスト"/>
        <xdr:cNvSpPr txBox="1"/>
      </xdr:nvSpPr>
      <xdr:spPr>
        <a:xfrm>
          <a:off x="17106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1" name="円/楕円 270"/>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112482</xdr:rowOff>
    </xdr:from>
    <xdr:ext cx="736600" cy="259045"/>
    <xdr:sp macro="" textlink="">
      <xdr:nvSpPr>
        <xdr:cNvPr id="272" name="テキスト ボックス 271"/>
        <xdr:cNvSpPr txBox="1"/>
      </xdr:nvSpPr>
      <xdr:spPr>
        <a:xfrm>
          <a:off x="15798800" y="1417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3" name="円/楕円 272"/>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18643</xdr:rowOff>
    </xdr:from>
    <xdr:ext cx="762000" cy="259045"/>
    <xdr:sp macro="" textlink="">
      <xdr:nvSpPr>
        <xdr:cNvPr id="274" name="テキスト ボックス 273"/>
        <xdr:cNvSpPr txBox="1"/>
      </xdr:nvSpPr>
      <xdr:spPr>
        <a:xfrm>
          <a:off x="149098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66322</xdr:rowOff>
    </xdr:from>
    <xdr:to>
      <xdr:col>21</xdr:col>
      <xdr:colOff>50800</xdr:colOff>
      <xdr:row>82</xdr:row>
      <xdr:rowOff>167922</xdr:rowOff>
    </xdr:to>
    <xdr:sp macro="" textlink="">
      <xdr:nvSpPr>
        <xdr:cNvPr id="275" name="円/楕円 274"/>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152699</xdr:rowOff>
    </xdr:from>
    <xdr:ext cx="762000" cy="259045"/>
    <xdr:sp macro="" textlink="">
      <xdr:nvSpPr>
        <xdr:cNvPr id="276" name="テキスト ボックス 275"/>
        <xdr:cNvSpPr txBox="1"/>
      </xdr:nvSpPr>
      <xdr:spPr>
        <a:xfrm>
          <a:off x="140208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163689</xdr:rowOff>
    </xdr:from>
    <xdr:to>
      <xdr:col>19</xdr:col>
      <xdr:colOff>533400</xdr:colOff>
      <xdr:row>89</xdr:row>
      <xdr:rowOff>93839</xdr:rowOff>
    </xdr:to>
    <xdr:sp macro="" textlink="">
      <xdr:nvSpPr>
        <xdr:cNvPr id="277" name="円/楕円 276"/>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78616</xdr:rowOff>
    </xdr:from>
    <xdr:ext cx="762000" cy="259045"/>
    <xdr:sp macro="" textlink="">
      <xdr:nvSpPr>
        <xdr:cNvPr id="278" name="テキスト ボックス 277"/>
        <xdr:cNvSpPr txBox="1"/>
      </xdr:nvSpPr>
      <xdr:spPr>
        <a:xfrm>
          <a:off x="13131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教職員の政令市への移譲により人口</a:t>
          </a:r>
          <a:r>
            <a:rPr kumimoji="1" lang="en-US" altLang="ja-JP" sz="1100">
              <a:latin typeface="ＭＳ Ｐゴシック"/>
            </a:rPr>
            <a:t>10</a:t>
          </a:r>
          <a:r>
            <a:rPr kumimoji="1" lang="ja-JP" altLang="en-US" sz="1100">
              <a:latin typeface="ＭＳ Ｐゴシック"/>
            </a:rPr>
            <a:t>万人当たりの職員数は前年度比で大きく減少しています。加えて、職員定数削減や出先事務所の統廃合、アウトソーシングの推進等の過去からの取り組みにより、人口</a:t>
          </a:r>
          <a:r>
            <a:rPr kumimoji="1" lang="en-US" altLang="ja-JP" sz="1100">
              <a:latin typeface="ＭＳ Ｐゴシック"/>
            </a:rPr>
            <a:t>10</a:t>
          </a:r>
          <a:r>
            <a:rPr kumimoji="1" lang="ja-JP" altLang="en-US" sz="1100">
              <a:latin typeface="ＭＳ Ｐゴシック"/>
            </a:rPr>
            <a:t>万人当たりの職員数は都道府県平均より少なくなっています。</a:t>
          </a:r>
        </a:p>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2</a:t>
          </a:r>
          <a:r>
            <a:rPr kumimoji="1" lang="ja-JP" altLang="en-US" sz="1100">
              <a:latin typeface="ＭＳ Ｐゴシック"/>
            </a:rPr>
            <a:t>月に策定した「福岡県財政改革推進プラン（平成</a:t>
          </a:r>
          <a:r>
            <a:rPr kumimoji="1" lang="en-US" altLang="ja-JP" sz="1100">
              <a:latin typeface="ＭＳ Ｐゴシック"/>
            </a:rPr>
            <a:t>26</a:t>
          </a:r>
          <a:r>
            <a:rPr kumimoji="1" lang="ja-JP" altLang="en-US" sz="1100">
              <a:latin typeface="ＭＳ Ｐゴシック"/>
            </a:rPr>
            <a:t>～</a:t>
          </a:r>
          <a:r>
            <a:rPr kumimoji="1" lang="en-US" altLang="ja-JP" sz="1100">
              <a:latin typeface="ＭＳ Ｐゴシック"/>
            </a:rPr>
            <a:t>28</a:t>
          </a:r>
          <a:r>
            <a:rPr kumimoji="1" lang="ja-JP" altLang="en-US" sz="1100">
              <a:latin typeface="ＭＳ Ｐゴシック"/>
            </a:rPr>
            <a:t>年度）」に基づき、平成</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28</a:t>
          </a:r>
          <a:r>
            <a:rPr kumimoji="1" lang="ja-JP" altLang="en-US" sz="1100">
              <a:latin typeface="ＭＳ Ｐゴシック"/>
            </a:rPr>
            <a:t>年度までの</a:t>
          </a:r>
          <a:r>
            <a:rPr kumimoji="1" lang="en-US" altLang="ja-JP" sz="1100">
              <a:latin typeface="ＭＳ Ｐゴシック"/>
            </a:rPr>
            <a:t>5</a:t>
          </a:r>
          <a:r>
            <a:rPr kumimoji="1" lang="ja-JP" altLang="en-US" sz="1100">
              <a:latin typeface="ＭＳ Ｐゴシック"/>
            </a:rPr>
            <a:t>年間に県全体で</a:t>
          </a:r>
          <a:r>
            <a:rPr kumimoji="1" lang="en-US" altLang="ja-JP" sz="1100">
              <a:latin typeface="ＭＳ Ｐゴシック"/>
            </a:rPr>
            <a:t>439</a:t>
          </a:r>
          <a:r>
            <a:rPr kumimoji="1" lang="ja-JP" altLang="en-US" sz="1100">
              <a:latin typeface="ＭＳ Ｐゴシック"/>
            </a:rPr>
            <a:t>人の削減を行いました。</a:t>
          </a:r>
        </a:p>
        <a:p>
          <a:r>
            <a:rPr kumimoji="1" lang="ja-JP" altLang="en-US" sz="1100">
              <a:latin typeface="ＭＳ Ｐゴシック"/>
            </a:rPr>
            <a:t>　また、現在、平成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2</a:t>
          </a:r>
          <a:r>
            <a:rPr kumimoji="1" lang="ja-JP" altLang="en-US" sz="1100">
              <a:latin typeface="ＭＳ Ｐゴシック"/>
            </a:rPr>
            <a:t>月に策定した「福岡県財政改革プラン</a:t>
          </a:r>
          <a:r>
            <a:rPr kumimoji="1" lang="en-US" altLang="ja-JP" sz="1100">
              <a:latin typeface="ＭＳ Ｐゴシック"/>
            </a:rPr>
            <a:t>2017</a:t>
          </a:r>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a:t>
          </a:r>
          <a:r>
            <a:rPr kumimoji="1" lang="en-US" altLang="ja-JP" sz="1100">
              <a:latin typeface="ＭＳ Ｐゴシック"/>
            </a:rPr>
            <a:t>33</a:t>
          </a:r>
          <a:r>
            <a:rPr kumimoji="1" lang="ja-JP" altLang="en-US" sz="1100">
              <a:latin typeface="ＭＳ Ｐゴシック"/>
            </a:rPr>
            <a:t>年度）」に基づき、より簡素で効率的な財政運営を行うため、平成</a:t>
          </a:r>
          <a:r>
            <a:rPr kumimoji="1" lang="en-US" altLang="ja-JP" sz="1100">
              <a:latin typeface="ＭＳ Ｐゴシック"/>
            </a:rPr>
            <a:t>29</a:t>
          </a:r>
          <a:r>
            <a:rPr kumimoji="1" lang="ja-JP" altLang="en-US" sz="1100">
              <a:latin typeface="ＭＳ Ｐゴシック"/>
            </a:rPr>
            <a:t>～</a:t>
          </a:r>
          <a:r>
            <a:rPr kumimoji="1" lang="en-US" altLang="ja-JP" sz="1100">
              <a:latin typeface="ＭＳ Ｐゴシック"/>
            </a:rPr>
            <a:t>33</a:t>
          </a:r>
          <a:r>
            <a:rPr kumimoji="1" lang="ja-JP" altLang="en-US" sz="1100">
              <a:latin typeface="ＭＳ Ｐゴシック"/>
            </a:rPr>
            <a:t>年度までの</a:t>
          </a:r>
          <a:r>
            <a:rPr kumimoji="1" lang="en-US" altLang="ja-JP" sz="1100">
              <a:latin typeface="ＭＳ Ｐゴシック"/>
            </a:rPr>
            <a:t>5</a:t>
          </a:r>
          <a:r>
            <a:rPr kumimoji="1" lang="ja-JP" altLang="en-US" sz="1100">
              <a:latin typeface="ＭＳ Ｐゴシック"/>
            </a:rPr>
            <a:t>年間で職員数を約</a:t>
          </a:r>
          <a:r>
            <a:rPr kumimoji="1" lang="en-US" altLang="ja-JP" sz="1100">
              <a:latin typeface="ＭＳ Ｐゴシック"/>
            </a:rPr>
            <a:t>120</a:t>
          </a:r>
          <a:r>
            <a:rPr kumimoji="1" lang="ja-JP" altLang="en-US" sz="1100">
              <a:latin typeface="ＭＳ Ｐゴシック"/>
            </a:rPr>
            <a:t>人削減するなどの取組を進めています。</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6" name="直線コネクタ 305"/>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7"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08" name="直線コネクタ 307"/>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09"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0" name="直線コネクタ 309"/>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55180</xdr:rowOff>
    </xdr:from>
    <xdr:to>
      <xdr:col>24</xdr:col>
      <xdr:colOff>558800</xdr:colOff>
      <xdr:row>62</xdr:row>
      <xdr:rowOff>136627</xdr:rowOff>
    </xdr:to>
    <xdr:cxnSp macro="">
      <xdr:nvCxnSpPr>
        <xdr:cNvPr id="311" name="直線コネクタ 310"/>
        <xdr:cNvCxnSpPr/>
      </xdr:nvCxnSpPr>
      <xdr:spPr>
        <a:xfrm flipV="1">
          <a:off x="16179800" y="10342180"/>
          <a:ext cx="838200" cy="4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145387</xdr:rowOff>
    </xdr:from>
    <xdr:ext cx="762000" cy="259045"/>
    <xdr:sp macro="" textlink="">
      <xdr:nvSpPr>
        <xdr:cNvPr id="312" name="定員管理の状況平均値テキスト"/>
        <xdr:cNvSpPr txBox="1"/>
      </xdr:nvSpPr>
      <xdr:spPr>
        <a:xfrm>
          <a:off x="17106900" y="1043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3" name="フローチャート : 判断 312"/>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122852</xdr:rowOff>
    </xdr:from>
    <xdr:to>
      <xdr:col>23</xdr:col>
      <xdr:colOff>406400</xdr:colOff>
      <xdr:row>62</xdr:row>
      <xdr:rowOff>136627</xdr:rowOff>
    </xdr:to>
    <xdr:cxnSp macro="">
      <xdr:nvCxnSpPr>
        <xdr:cNvPr id="314" name="直線コネクタ 313"/>
        <xdr:cNvCxnSpPr/>
      </xdr:nvCxnSpPr>
      <xdr:spPr>
        <a:xfrm>
          <a:off x="15290800" y="10752752"/>
          <a:ext cx="889000" cy="1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5" name="フローチャート : 判断 314"/>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1055</xdr:rowOff>
    </xdr:from>
    <xdr:ext cx="736600" cy="259045"/>
    <xdr:sp macro="" textlink="">
      <xdr:nvSpPr>
        <xdr:cNvPr id="316" name="テキスト ボックス 315"/>
        <xdr:cNvSpPr txBox="1"/>
      </xdr:nvSpPr>
      <xdr:spPr>
        <a:xfrm>
          <a:off x="15798800" y="108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119615</xdr:rowOff>
    </xdr:from>
    <xdr:to>
      <xdr:col>22</xdr:col>
      <xdr:colOff>203200</xdr:colOff>
      <xdr:row>62</xdr:row>
      <xdr:rowOff>122852</xdr:rowOff>
    </xdr:to>
    <xdr:cxnSp macro="">
      <xdr:nvCxnSpPr>
        <xdr:cNvPr id="317" name="直線コネクタ 316"/>
        <xdr:cNvCxnSpPr/>
      </xdr:nvCxnSpPr>
      <xdr:spPr>
        <a:xfrm>
          <a:off x="14401800" y="10749515"/>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18" name="フローチャート : 判断 317"/>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19" name="テキスト ボックス 318"/>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119615</xdr:rowOff>
    </xdr:from>
    <xdr:to>
      <xdr:col>21</xdr:col>
      <xdr:colOff>0</xdr:colOff>
      <xdr:row>62</xdr:row>
      <xdr:rowOff>126854</xdr:rowOff>
    </xdr:to>
    <xdr:cxnSp macro="">
      <xdr:nvCxnSpPr>
        <xdr:cNvPr id="320" name="直線コネクタ 319"/>
        <xdr:cNvCxnSpPr/>
      </xdr:nvCxnSpPr>
      <xdr:spPr>
        <a:xfrm flipV="1">
          <a:off x="13512800" y="107495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1" name="フローチャート : 判断 320"/>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150108</xdr:rowOff>
    </xdr:from>
    <xdr:ext cx="762000" cy="259045"/>
    <xdr:sp macro="" textlink="">
      <xdr:nvSpPr>
        <xdr:cNvPr id="322" name="テキスト ボックス 321"/>
        <xdr:cNvSpPr txBox="1"/>
      </xdr:nvSpPr>
      <xdr:spPr>
        <a:xfrm>
          <a:off x="14020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3" name="フローチャート : 判断 322"/>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149987</xdr:rowOff>
    </xdr:from>
    <xdr:ext cx="762000" cy="259045"/>
    <xdr:sp macro="" textlink="">
      <xdr:nvSpPr>
        <xdr:cNvPr id="324" name="テキスト ボックス 323"/>
        <xdr:cNvSpPr txBox="1"/>
      </xdr:nvSpPr>
      <xdr:spPr>
        <a:xfrm>
          <a:off x="13131800" y="10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4380</xdr:rowOff>
    </xdr:from>
    <xdr:to>
      <xdr:col>24</xdr:col>
      <xdr:colOff>609600</xdr:colOff>
      <xdr:row>60</xdr:row>
      <xdr:rowOff>105980</xdr:rowOff>
    </xdr:to>
    <xdr:sp macro="" textlink="">
      <xdr:nvSpPr>
        <xdr:cNvPr id="330" name="円/楕円 329"/>
        <xdr:cNvSpPr/>
      </xdr:nvSpPr>
      <xdr:spPr>
        <a:xfrm>
          <a:off x="16967200" y="102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20907</xdr:rowOff>
    </xdr:from>
    <xdr:ext cx="762000" cy="259045"/>
    <xdr:sp macro="" textlink="">
      <xdr:nvSpPr>
        <xdr:cNvPr id="331" name="定員管理の状況該当値テキスト"/>
        <xdr:cNvSpPr txBox="1"/>
      </xdr:nvSpPr>
      <xdr:spPr>
        <a:xfrm>
          <a:off x="17106900" y="1013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85827</xdr:rowOff>
    </xdr:from>
    <xdr:to>
      <xdr:col>23</xdr:col>
      <xdr:colOff>457200</xdr:colOff>
      <xdr:row>63</xdr:row>
      <xdr:rowOff>15977</xdr:rowOff>
    </xdr:to>
    <xdr:sp macro="" textlink="">
      <xdr:nvSpPr>
        <xdr:cNvPr id="332" name="円/楕円 331"/>
        <xdr:cNvSpPr/>
      </xdr:nvSpPr>
      <xdr:spPr>
        <a:xfrm>
          <a:off x="16129000" y="107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26154</xdr:rowOff>
    </xdr:from>
    <xdr:ext cx="736600" cy="259045"/>
    <xdr:sp macro="" textlink="">
      <xdr:nvSpPr>
        <xdr:cNvPr id="333" name="テキスト ボックス 332"/>
        <xdr:cNvSpPr txBox="1"/>
      </xdr:nvSpPr>
      <xdr:spPr>
        <a:xfrm>
          <a:off x="15798800" y="10484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72052</xdr:rowOff>
    </xdr:from>
    <xdr:to>
      <xdr:col>22</xdr:col>
      <xdr:colOff>254000</xdr:colOff>
      <xdr:row>63</xdr:row>
      <xdr:rowOff>2202</xdr:rowOff>
    </xdr:to>
    <xdr:sp macro="" textlink="">
      <xdr:nvSpPr>
        <xdr:cNvPr id="334" name="円/楕円 333"/>
        <xdr:cNvSpPr/>
      </xdr:nvSpPr>
      <xdr:spPr>
        <a:xfrm>
          <a:off x="15240000" y="107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158429</xdr:rowOff>
    </xdr:from>
    <xdr:ext cx="762000" cy="259045"/>
    <xdr:sp macro="" textlink="">
      <xdr:nvSpPr>
        <xdr:cNvPr id="335" name="テキスト ボックス 334"/>
        <xdr:cNvSpPr txBox="1"/>
      </xdr:nvSpPr>
      <xdr:spPr>
        <a:xfrm>
          <a:off x="14909800" y="107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68815</xdr:rowOff>
    </xdr:from>
    <xdr:to>
      <xdr:col>21</xdr:col>
      <xdr:colOff>50800</xdr:colOff>
      <xdr:row>62</xdr:row>
      <xdr:rowOff>170415</xdr:rowOff>
    </xdr:to>
    <xdr:sp macro="" textlink="">
      <xdr:nvSpPr>
        <xdr:cNvPr id="336" name="円/楕円 335"/>
        <xdr:cNvSpPr/>
      </xdr:nvSpPr>
      <xdr:spPr>
        <a:xfrm>
          <a:off x="14351000" y="106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155192</xdr:rowOff>
    </xdr:from>
    <xdr:ext cx="762000" cy="259045"/>
    <xdr:sp macro="" textlink="">
      <xdr:nvSpPr>
        <xdr:cNvPr id="337" name="テキスト ボックス 336"/>
        <xdr:cNvSpPr txBox="1"/>
      </xdr:nvSpPr>
      <xdr:spPr>
        <a:xfrm>
          <a:off x="14020800" y="1078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977.38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76054</xdr:rowOff>
    </xdr:from>
    <xdr:to>
      <xdr:col>19</xdr:col>
      <xdr:colOff>533400</xdr:colOff>
      <xdr:row>63</xdr:row>
      <xdr:rowOff>6204</xdr:rowOff>
    </xdr:to>
    <xdr:sp macro="" textlink="">
      <xdr:nvSpPr>
        <xdr:cNvPr id="338" name="円/楕円 337"/>
        <xdr:cNvSpPr/>
      </xdr:nvSpPr>
      <xdr:spPr>
        <a:xfrm>
          <a:off x="13462000" y="107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162431</xdr:rowOff>
    </xdr:from>
    <xdr:ext cx="762000" cy="259045"/>
    <xdr:sp macro="" textlink="">
      <xdr:nvSpPr>
        <xdr:cNvPr id="339" name="テキスト ボックス 338"/>
        <xdr:cNvSpPr txBox="1"/>
      </xdr:nvSpPr>
      <xdr:spPr>
        <a:xfrm>
          <a:off x="13131800" y="107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標準税収入額等の増により標準財政規模が増加したことから、前年度に比べ</a:t>
          </a:r>
          <a:r>
            <a:rPr kumimoji="1" lang="en-US" altLang="ja-JP" sz="1200">
              <a:latin typeface="ＭＳ Ｐゴシック"/>
            </a:rPr>
            <a:t>1.0</a:t>
          </a:r>
          <a:r>
            <a:rPr kumimoji="1" lang="ja-JP" altLang="en-US" sz="1200">
              <a:latin typeface="ＭＳ Ｐゴシック"/>
            </a:rPr>
            <a:t>ポイント減の</a:t>
          </a:r>
          <a:r>
            <a:rPr kumimoji="1" lang="en-US" altLang="ja-JP" sz="1200">
              <a:latin typeface="ＭＳ Ｐゴシック"/>
            </a:rPr>
            <a:t>12.1</a:t>
          </a:r>
          <a:r>
            <a:rPr kumimoji="1" lang="ja-JP" altLang="en-US" sz="1200">
              <a:latin typeface="ＭＳ Ｐゴシック"/>
            </a:rPr>
            <a:t>％となりました。これは、「地方公共団体の財政の健全化に関する法律」に基づく早期健全化基準（</a:t>
          </a:r>
          <a:r>
            <a:rPr kumimoji="1" lang="en-US" altLang="ja-JP" sz="1200">
              <a:latin typeface="ＭＳ Ｐゴシック"/>
            </a:rPr>
            <a:t>25</a:t>
          </a:r>
          <a:r>
            <a:rPr kumimoji="1" lang="ja-JP" altLang="en-US" sz="1200">
              <a:latin typeface="ＭＳ Ｐゴシック"/>
            </a:rPr>
            <a:t>％）を大幅に下回っています。</a:t>
          </a:r>
        </a:p>
        <a:p>
          <a:r>
            <a:rPr kumimoji="1" lang="ja-JP" altLang="en-US" sz="1200">
              <a:latin typeface="ＭＳ Ｐゴシック"/>
            </a:rPr>
            <a:t>　なお、平成</a:t>
          </a:r>
          <a:r>
            <a:rPr kumimoji="1" lang="en-US" altLang="ja-JP" sz="1200">
              <a:latin typeface="ＭＳ Ｐゴシック"/>
            </a:rPr>
            <a:t>29</a:t>
          </a:r>
          <a:r>
            <a:rPr kumimoji="1" lang="ja-JP" altLang="en-US" sz="1200">
              <a:latin typeface="ＭＳ Ｐゴシック"/>
            </a:rPr>
            <a:t>年</a:t>
          </a:r>
          <a:r>
            <a:rPr kumimoji="1" lang="en-US" altLang="ja-JP" sz="1200">
              <a:latin typeface="ＭＳ Ｐゴシック"/>
            </a:rPr>
            <a:t>2</a:t>
          </a:r>
          <a:r>
            <a:rPr kumimoji="1" lang="ja-JP" altLang="en-US" sz="1200">
              <a:latin typeface="ＭＳ Ｐゴシック"/>
            </a:rPr>
            <a:t>月に策定した「福岡県財政改革プラン</a:t>
          </a:r>
          <a:r>
            <a:rPr kumimoji="1" lang="en-US" altLang="ja-JP" sz="1200">
              <a:latin typeface="ＭＳ Ｐゴシック"/>
            </a:rPr>
            <a:t>2017</a:t>
          </a:r>
          <a:r>
            <a:rPr kumimoji="1" lang="ja-JP" altLang="en-US" sz="1200">
              <a:latin typeface="ＭＳ Ｐゴシック"/>
            </a:rPr>
            <a:t>（平成</a:t>
          </a:r>
          <a:r>
            <a:rPr kumimoji="1" lang="en-US" altLang="ja-JP" sz="1200">
              <a:latin typeface="ＭＳ Ｐゴシック"/>
            </a:rPr>
            <a:t>29</a:t>
          </a:r>
          <a:r>
            <a:rPr kumimoji="1" lang="ja-JP" altLang="en-US" sz="1200">
              <a:latin typeface="ＭＳ Ｐゴシック"/>
            </a:rPr>
            <a:t>年度～</a:t>
          </a:r>
          <a:r>
            <a:rPr kumimoji="1" lang="en-US" altLang="ja-JP" sz="1200">
              <a:latin typeface="ＭＳ Ｐゴシック"/>
            </a:rPr>
            <a:t>33</a:t>
          </a:r>
          <a:r>
            <a:rPr kumimoji="1" lang="ja-JP" altLang="en-US" sz="1200">
              <a:latin typeface="ＭＳ Ｐゴシック"/>
            </a:rPr>
            <a:t>年度）」に基づき、平成</a:t>
          </a:r>
          <a:r>
            <a:rPr kumimoji="1" lang="en-US" altLang="ja-JP" sz="1200">
              <a:latin typeface="ＭＳ Ｐゴシック"/>
            </a:rPr>
            <a:t>29</a:t>
          </a:r>
          <a:r>
            <a:rPr kumimoji="1" lang="ja-JP" altLang="en-US" sz="1200">
              <a:latin typeface="ＭＳ Ｐゴシック"/>
            </a:rPr>
            <a:t>～</a:t>
          </a:r>
          <a:r>
            <a:rPr kumimoji="1" lang="en-US" altLang="ja-JP" sz="1200">
              <a:latin typeface="ＭＳ Ｐゴシック"/>
            </a:rPr>
            <a:t>33</a:t>
          </a:r>
          <a:r>
            <a:rPr kumimoji="1" lang="ja-JP" altLang="en-US" sz="1200">
              <a:latin typeface="ＭＳ Ｐゴシック"/>
            </a:rPr>
            <a:t>年度において県単独公共事業費を</a:t>
          </a:r>
          <a:r>
            <a:rPr kumimoji="1" lang="en-US" altLang="ja-JP" sz="1200">
              <a:latin typeface="ＭＳ Ｐゴシック"/>
            </a:rPr>
            <a:t>2</a:t>
          </a:r>
          <a:r>
            <a:rPr kumimoji="1" lang="ja-JP" altLang="en-US" sz="1200">
              <a:latin typeface="ＭＳ Ｐゴシック"/>
            </a:rPr>
            <a:t>％程度抑制することなどにより、平成</a:t>
          </a:r>
          <a:r>
            <a:rPr kumimoji="1" lang="en-US" altLang="ja-JP" sz="1200">
              <a:latin typeface="ＭＳ Ｐゴシック"/>
            </a:rPr>
            <a:t>33</a:t>
          </a:r>
          <a:r>
            <a:rPr kumimoji="1" lang="ja-JP" altLang="en-US" sz="1200">
              <a:latin typeface="ＭＳ Ｐゴシック"/>
            </a:rPr>
            <a:t>年度末の通常債残高を平成</a:t>
          </a:r>
          <a:r>
            <a:rPr kumimoji="1" lang="en-US" altLang="ja-JP" sz="1200">
              <a:latin typeface="ＭＳ Ｐゴシック"/>
            </a:rPr>
            <a:t>28</a:t>
          </a:r>
          <a:r>
            <a:rPr kumimoji="1" lang="ja-JP" altLang="en-US" sz="1200">
              <a:latin typeface="ＭＳ Ｐゴシック"/>
            </a:rPr>
            <a:t>年末に比べ</a:t>
          </a:r>
          <a:r>
            <a:rPr kumimoji="1" lang="en-US" altLang="ja-JP" sz="1200">
              <a:latin typeface="ＭＳ Ｐゴシック"/>
            </a:rPr>
            <a:t>780</a:t>
          </a:r>
          <a:r>
            <a:rPr kumimoji="1" lang="ja-JP" altLang="en-US" sz="1200">
              <a:latin typeface="ＭＳ Ｐゴシック"/>
            </a:rPr>
            <a:t>億円程度圧縮するなど、公債費縮減の取組みを進めていきます。</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3" name="テキスト ボックス 36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7" name="直線コネクタ 366"/>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6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69" name="直線コネクタ 36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87842</xdr:rowOff>
    </xdr:from>
    <xdr:to>
      <xdr:col>24</xdr:col>
      <xdr:colOff>558800</xdr:colOff>
      <xdr:row>39</xdr:row>
      <xdr:rowOff>117475</xdr:rowOff>
    </xdr:to>
    <xdr:cxnSp macro="">
      <xdr:nvCxnSpPr>
        <xdr:cNvPr id="372" name="直線コネクタ 371"/>
        <xdr:cNvCxnSpPr/>
      </xdr:nvCxnSpPr>
      <xdr:spPr>
        <a:xfrm flipV="1">
          <a:off x="16179800" y="66029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3"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4" name="フローチャート : 判断 373"/>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40</xdr:row>
      <xdr:rowOff>167217</xdr:rowOff>
    </xdr:to>
    <xdr:cxnSp macro="">
      <xdr:nvCxnSpPr>
        <xdr:cNvPr id="375" name="直線コネクタ 374"/>
        <xdr:cNvCxnSpPr/>
      </xdr:nvCxnSpPr>
      <xdr:spPr>
        <a:xfrm flipV="1">
          <a:off x="15290800" y="680402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6" name="フローチャート : 判断 37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77" name="テキスト ボックス 37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116417</xdr:rowOff>
    </xdr:to>
    <xdr:cxnSp macro="">
      <xdr:nvCxnSpPr>
        <xdr:cNvPr id="378" name="直線コネクタ 377"/>
        <xdr:cNvCxnSpPr/>
      </xdr:nvCxnSpPr>
      <xdr:spPr>
        <a:xfrm flipV="1">
          <a:off x="14401800" y="702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79" name="フローチャート : 判断 378"/>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51452</xdr:rowOff>
    </xdr:from>
    <xdr:ext cx="762000" cy="259045"/>
    <xdr:sp macro="" textlink="">
      <xdr:nvSpPr>
        <xdr:cNvPr id="380" name="テキスト ボックス 379"/>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41</xdr:row>
      <xdr:rowOff>156633</xdr:rowOff>
    </xdr:to>
    <xdr:cxnSp macro="">
      <xdr:nvCxnSpPr>
        <xdr:cNvPr id="381" name="直線コネクタ 380"/>
        <xdr:cNvCxnSpPr/>
      </xdr:nvCxnSpPr>
      <xdr:spPr>
        <a:xfrm flipV="1">
          <a:off x="13512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2" name="フローチャート :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4" name="フローチャート : 判断 383"/>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385" name="テキスト ボックス 384"/>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37042</xdr:rowOff>
    </xdr:from>
    <xdr:to>
      <xdr:col>24</xdr:col>
      <xdr:colOff>609600</xdr:colOff>
      <xdr:row>38</xdr:row>
      <xdr:rowOff>138642</xdr:rowOff>
    </xdr:to>
    <xdr:sp macro="" textlink="">
      <xdr:nvSpPr>
        <xdr:cNvPr id="391" name="円/楕円 390"/>
        <xdr:cNvSpPr/>
      </xdr:nvSpPr>
      <xdr:spPr>
        <a:xfrm>
          <a:off x="16967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53569</xdr:rowOff>
    </xdr:from>
    <xdr:ext cx="762000" cy="259045"/>
    <xdr:sp macro="" textlink="">
      <xdr:nvSpPr>
        <xdr:cNvPr id="392" name="公債費負担の状況該当値テキスト"/>
        <xdr:cNvSpPr txBox="1"/>
      </xdr:nvSpPr>
      <xdr:spPr>
        <a:xfrm>
          <a:off x="17106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3" name="円/楕円 392"/>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94" name="テキスト ボックス 393"/>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395" name="円/楕円 394"/>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96" name="テキスト ボックス 395"/>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397" name="円/楕円 396"/>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8" name="テキスト ボックス 39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399" name="円/楕円 398"/>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20760</xdr:rowOff>
    </xdr:from>
    <xdr:ext cx="762000" cy="259045"/>
    <xdr:sp macro="" textlink="">
      <xdr:nvSpPr>
        <xdr:cNvPr id="400" name="テキスト ボックス 39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県債残高の増加により、分子が増加する一方、臨時財政対策債の償還増などによる元利償還金等に係る基準財政需要額算入額の増加により分母が減少しています。</a:t>
          </a:r>
        </a:p>
        <a:p>
          <a:r>
            <a:rPr kumimoji="1" lang="ja-JP" altLang="en-US" sz="1100">
              <a:latin typeface="ＭＳ Ｐゴシック"/>
            </a:rPr>
            <a:t>　</a:t>
          </a:r>
          <a:r>
            <a:rPr kumimoji="1" lang="en-US" altLang="ja-JP" sz="1100">
              <a:latin typeface="ＭＳ Ｐゴシック"/>
            </a:rPr>
            <a:t>H28</a:t>
          </a:r>
          <a:r>
            <a:rPr kumimoji="1" lang="ja-JP" altLang="en-US" sz="1100">
              <a:latin typeface="ＭＳ Ｐゴシック"/>
            </a:rPr>
            <a:t>年度においては、県債残高が増加したこと等により、</a:t>
          </a:r>
          <a:r>
            <a:rPr kumimoji="1" lang="en-US" altLang="ja-JP" sz="1100">
              <a:latin typeface="ＭＳ Ｐゴシック"/>
            </a:rPr>
            <a:t>243.8</a:t>
          </a:r>
          <a:r>
            <a:rPr kumimoji="1" lang="ja-JP" altLang="en-US" sz="1100">
              <a:latin typeface="ＭＳ Ｐゴシック"/>
            </a:rPr>
            <a:t>％と前年度に比べ、</a:t>
          </a:r>
          <a:r>
            <a:rPr kumimoji="1" lang="en-US" altLang="ja-JP" sz="1100">
              <a:latin typeface="ＭＳ Ｐゴシック"/>
            </a:rPr>
            <a:t>3.8</a:t>
          </a:r>
          <a:r>
            <a:rPr kumimoji="1" lang="ja-JP" altLang="en-US" sz="1100">
              <a:latin typeface="ＭＳ Ｐゴシック"/>
            </a:rPr>
            <a:t>ポイント高くなっていますが、早期健全化基準である</a:t>
          </a:r>
          <a:r>
            <a:rPr kumimoji="1" lang="en-US" altLang="ja-JP" sz="1100">
              <a:latin typeface="ＭＳ Ｐゴシック"/>
            </a:rPr>
            <a:t>400.0</a:t>
          </a:r>
          <a:r>
            <a:rPr kumimoji="1" lang="ja-JP" altLang="en-US" sz="1100">
              <a:latin typeface="ＭＳ Ｐゴシック"/>
            </a:rPr>
            <a:t>％を大幅に下回っています。</a:t>
          </a:r>
        </a:p>
        <a:p>
          <a:r>
            <a:rPr kumimoji="1" lang="ja-JP" altLang="en-US" sz="1100">
              <a:latin typeface="ＭＳ Ｐゴシック"/>
            </a:rPr>
            <a:t>　なお、平成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2</a:t>
          </a:r>
          <a:r>
            <a:rPr kumimoji="1" lang="ja-JP" altLang="en-US" sz="1100">
              <a:latin typeface="ＭＳ Ｐゴシック"/>
            </a:rPr>
            <a:t>月に、持続可能で安定した財政運営の実現を目指し、歳入・歳出全般にわたる改革の方針や取組を具体的に定めた「福岡県財政改革プラン</a:t>
          </a:r>
          <a:r>
            <a:rPr kumimoji="1" lang="en-US" altLang="ja-JP" sz="1100">
              <a:latin typeface="ＭＳ Ｐゴシック"/>
            </a:rPr>
            <a:t>2017</a:t>
          </a:r>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a:t>
          </a:r>
          <a:r>
            <a:rPr kumimoji="1" lang="en-US" altLang="ja-JP" sz="1100">
              <a:latin typeface="ＭＳ Ｐゴシック"/>
            </a:rPr>
            <a:t>33</a:t>
          </a:r>
          <a:r>
            <a:rPr kumimoji="1" lang="ja-JP" altLang="en-US" sz="1100">
              <a:latin typeface="ＭＳ Ｐゴシック"/>
            </a:rPr>
            <a:t>年度）」を策定し、人件費の抑制、事務事業の見直しや収入の確保に努めるなどの、財政の健全化に取り組んでいきます。</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4" name="直線コネクタ 423"/>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5"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6" name="直線コネクタ 425"/>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7"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28" name="直線コネクタ 427"/>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158750</xdr:rowOff>
    </xdr:from>
    <xdr:to>
      <xdr:col>24</xdr:col>
      <xdr:colOff>558800</xdr:colOff>
      <xdr:row>20</xdr:row>
      <xdr:rowOff>10223</xdr:rowOff>
    </xdr:to>
    <xdr:cxnSp macro="">
      <xdr:nvCxnSpPr>
        <xdr:cNvPr id="429" name="直線コネクタ 428"/>
        <xdr:cNvCxnSpPr/>
      </xdr:nvCxnSpPr>
      <xdr:spPr>
        <a:xfrm>
          <a:off x="16179800" y="3416300"/>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31704</xdr:rowOff>
    </xdr:from>
    <xdr:ext cx="762000" cy="259045"/>
    <xdr:sp macro="" textlink="">
      <xdr:nvSpPr>
        <xdr:cNvPr id="430" name="将来負担の状況平均値テキスト"/>
        <xdr:cNvSpPr txBox="1"/>
      </xdr:nvSpPr>
      <xdr:spPr>
        <a:xfrm>
          <a:off x="17106900" y="2946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1" name="フローチャート : 判断 430"/>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158750</xdr:rowOff>
    </xdr:from>
    <xdr:to>
      <xdr:col>23</xdr:col>
      <xdr:colOff>406400</xdr:colOff>
      <xdr:row>20</xdr:row>
      <xdr:rowOff>33750</xdr:rowOff>
    </xdr:to>
    <xdr:cxnSp macro="">
      <xdr:nvCxnSpPr>
        <xdr:cNvPr id="432" name="直線コネクタ 431"/>
        <xdr:cNvCxnSpPr/>
      </xdr:nvCxnSpPr>
      <xdr:spPr>
        <a:xfrm flipV="1">
          <a:off x="15290800" y="341630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3" name="フローチャート : 判断 432"/>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127557</xdr:rowOff>
    </xdr:from>
    <xdr:ext cx="736600" cy="259045"/>
    <xdr:sp macro="" textlink="">
      <xdr:nvSpPr>
        <xdr:cNvPr id="434" name="テキスト ボックス 433"/>
        <xdr:cNvSpPr txBox="1"/>
      </xdr:nvSpPr>
      <xdr:spPr>
        <a:xfrm>
          <a:off x="15798800" y="28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33750</xdr:rowOff>
    </xdr:from>
    <xdr:to>
      <xdr:col>22</xdr:col>
      <xdr:colOff>203200</xdr:colOff>
      <xdr:row>20</xdr:row>
      <xdr:rowOff>72961</xdr:rowOff>
    </xdr:to>
    <xdr:cxnSp macro="">
      <xdr:nvCxnSpPr>
        <xdr:cNvPr id="435" name="直線コネクタ 434"/>
        <xdr:cNvCxnSpPr/>
      </xdr:nvCxnSpPr>
      <xdr:spPr>
        <a:xfrm flipV="1">
          <a:off x="14401800" y="3462750"/>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6" name="フローチャート : 判断 435"/>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36339</xdr:rowOff>
    </xdr:from>
    <xdr:ext cx="762000" cy="259045"/>
    <xdr:sp macro="" textlink="">
      <xdr:nvSpPr>
        <xdr:cNvPr id="437" name="テキスト ボックス 436"/>
        <xdr:cNvSpPr txBox="1"/>
      </xdr:nvSpPr>
      <xdr:spPr>
        <a:xfrm>
          <a:off x="14909800" y="29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72961</xdr:rowOff>
    </xdr:from>
    <xdr:to>
      <xdr:col>21</xdr:col>
      <xdr:colOff>0</xdr:colOff>
      <xdr:row>20</xdr:row>
      <xdr:rowOff>91662</xdr:rowOff>
    </xdr:to>
    <xdr:cxnSp macro="">
      <xdr:nvCxnSpPr>
        <xdr:cNvPr id="438" name="直線コネクタ 437"/>
        <xdr:cNvCxnSpPr/>
      </xdr:nvCxnSpPr>
      <xdr:spPr>
        <a:xfrm flipV="1">
          <a:off x="13512800" y="3501961"/>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39" name="フローチャート : 判断 438"/>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124413</xdr:rowOff>
    </xdr:from>
    <xdr:ext cx="762000" cy="259045"/>
    <xdr:sp macro="" textlink="">
      <xdr:nvSpPr>
        <xdr:cNvPr id="440" name="テキスト ボックス 439"/>
        <xdr:cNvSpPr txBox="1"/>
      </xdr:nvSpPr>
      <xdr:spPr>
        <a:xfrm>
          <a:off x="14020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1" name="フローチャート : 判断 440"/>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16305</xdr:rowOff>
    </xdr:from>
    <xdr:ext cx="762000" cy="259045"/>
    <xdr:sp macro="" textlink="">
      <xdr:nvSpPr>
        <xdr:cNvPr id="442" name="テキスト ボックス 441"/>
        <xdr:cNvSpPr txBox="1"/>
      </xdr:nvSpPr>
      <xdr:spPr>
        <a:xfrm>
          <a:off x="13131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130873</xdr:rowOff>
    </xdr:from>
    <xdr:to>
      <xdr:col>24</xdr:col>
      <xdr:colOff>609600</xdr:colOff>
      <xdr:row>20</xdr:row>
      <xdr:rowOff>61023</xdr:rowOff>
    </xdr:to>
    <xdr:sp macro="" textlink="">
      <xdr:nvSpPr>
        <xdr:cNvPr id="448" name="円/楕円 447"/>
        <xdr:cNvSpPr/>
      </xdr:nvSpPr>
      <xdr:spPr>
        <a:xfrm>
          <a:off x="16967200" y="3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102950</xdr:rowOff>
    </xdr:from>
    <xdr:ext cx="762000" cy="259045"/>
    <xdr:sp macro="" textlink="">
      <xdr:nvSpPr>
        <xdr:cNvPr id="449" name="将来負担の状況該当値テキスト"/>
        <xdr:cNvSpPr txBox="1"/>
      </xdr:nvSpPr>
      <xdr:spPr>
        <a:xfrm>
          <a:off x="17106900" y="33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107950</xdr:rowOff>
    </xdr:from>
    <xdr:to>
      <xdr:col>23</xdr:col>
      <xdr:colOff>457200</xdr:colOff>
      <xdr:row>20</xdr:row>
      <xdr:rowOff>38100</xdr:rowOff>
    </xdr:to>
    <xdr:sp macro="" textlink="">
      <xdr:nvSpPr>
        <xdr:cNvPr id="450" name="円/楕円 449"/>
        <xdr:cNvSpPr/>
      </xdr:nvSpPr>
      <xdr:spPr>
        <a:xfrm>
          <a:off x="16129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22877</xdr:rowOff>
    </xdr:from>
    <xdr:ext cx="736600" cy="259045"/>
    <xdr:sp macro="" textlink="">
      <xdr:nvSpPr>
        <xdr:cNvPr id="451" name="テキスト ボックス 450"/>
        <xdr:cNvSpPr txBox="1"/>
      </xdr:nvSpPr>
      <xdr:spPr>
        <a:xfrm>
          <a:off x="15798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154400</xdr:rowOff>
    </xdr:from>
    <xdr:to>
      <xdr:col>22</xdr:col>
      <xdr:colOff>254000</xdr:colOff>
      <xdr:row>20</xdr:row>
      <xdr:rowOff>84550</xdr:rowOff>
    </xdr:to>
    <xdr:sp macro="" textlink="">
      <xdr:nvSpPr>
        <xdr:cNvPr id="452" name="円/楕円 451"/>
        <xdr:cNvSpPr/>
      </xdr:nvSpPr>
      <xdr:spPr>
        <a:xfrm>
          <a:off x="15240000" y="34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69327</xdr:rowOff>
    </xdr:from>
    <xdr:ext cx="762000" cy="259045"/>
    <xdr:sp macro="" textlink="">
      <xdr:nvSpPr>
        <xdr:cNvPr id="453" name="テキスト ボックス 452"/>
        <xdr:cNvSpPr txBox="1"/>
      </xdr:nvSpPr>
      <xdr:spPr>
        <a:xfrm>
          <a:off x="14909800" y="349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22161</xdr:rowOff>
    </xdr:from>
    <xdr:to>
      <xdr:col>21</xdr:col>
      <xdr:colOff>50800</xdr:colOff>
      <xdr:row>20</xdr:row>
      <xdr:rowOff>123761</xdr:rowOff>
    </xdr:to>
    <xdr:sp macro="" textlink="">
      <xdr:nvSpPr>
        <xdr:cNvPr id="454" name="円/楕円 453"/>
        <xdr:cNvSpPr/>
      </xdr:nvSpPr>
      <xdr:spPr>
        <a:xfrm>
          <a:off x="14351000" y="34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108538</xdr:rowOff>
    </xdr:from>
    <xdr:ext cx="762000" cy="259045"/>
    <xdr:sp macro="" textlink="">
      <xdr:nvSpPr>
        <xdr:cNvPr id="455" name="テキスト ボックス 454"/>
        <xdr:cNvSpPr txBox="1"/>
      </xdr:nvSpPr>
      <xdr:spPr>
        <a:xfrm>
          <a:off x="14020800" y="353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40862</xdr:rowOff>
    </xdr:from>
    <xdr:to>
      <xdr:col>19</xdr:col>
      <xdr:colOff>533400</xdr:colOff>
      <xdr:row>20</xdr:row>
      <xdr:rowOff>142462</xdr:rowOff>
    </xdr:to>
    <xdr:sp macro="" textlink="">
      <xdr:nvSpPr>
        <xdr:cNvPr id="456" name="円/楕円 455"/>
        <xdr:cNvSpPr/>
      </xdr:nvSpPr>
      <xdr:spPr>
        <a:xfrm>
          <a:off x="13462000" y="34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127239</xdr:rowOff>
    </xdr:from>
    <xdr:ext cx="762000" cy="259045"/>
    <xdr:sp macro="" textlink="">
      <xdr:nvSpPr>
        <xdr:cNvPr id="457" name="テキスト ボックス 456"/>
        <xdr:cNvSpPr txBox="1"/>
      </xdr:nvSpPr>
      <xdr:spPr>
        <a:xfrm>
          <a:off x="13131800" y="35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本県では平成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年度までは「福岡県財政改革推進プラン（平成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a:t>
          </a:r>
          <a:r>
            <a:rPr kumimoji="1" lang="en-US" altLang="ja-JP" sz="1300">
              <a:latin typeface="ＭＳ Ｐゴシック"/>
            </a:rPr>
            <a:t>5</a:t>
          </a:r>
          <a:r>
            <a:rPr kumimoji="1" lang="ja-JP" altLang="en-US" sz="1300">
              <a:latin typeface="ＭＳ Ｐゴシック"/>
            </a:rPr>
            <a:t>年間で職員数を県全体で</a:t>
          </a:r>
          <a:r>
            <a:rPr kumimoji="1" lang="en-US" altLang="ja-JP" sz="1300">
              <a:latin typeface="ＭＳ Ｐゴシック"/>
            </a:rPr>
            <a:t>439</a:t>
          </a:r>
          <a:r>
            <a:rPr kumimoji="1" lang="ja-JP" altLang="en-US" sz="1300">
              <a:latin typeface="ＭＳ Ｐゴシック"/>
            </a:rPr>
            <a:t>人の削減を行いました。</a:t>
          </a:r>
        </a:p>
        <a:p>
          <a:r>
            <a:rPr kumimoji="1" lang="ja-JP" altLang="en-US" sz="1300">
              <a:latin typeface="ＭＳ Ｐゴシック"/>
            </a:rPr>
            <a:t>　また、現在、平成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月に策定した「福岡県財政改革プラン</a:t>
          </a:r>
          <a:r>
            <a:rPr kumimoji="1" lang="en-US" altLang="ja-JP" sz="1300">
              <a:latin typeface="ＭＳ Ｐゴシック"/>
            </a:rPr>
            <a:t>2017</a:t>
          </a:r>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33</a:t>
          </a:r>
          <a:r>
            <a:rPr kumimoji="1" lang="ja-JP" altLang="en-US" sz="1300">
              <a:latin typeface="ＭＳ Ｐゴシック"/>
            </a:rPr>
            <a:t>年度）」に基づき、より簡素で効率的な財政運営を行うため、平成</a:t>
          </a:r>
          <a:r>
            <a:rPr kumimoji="1" lang="en-US" altLang="ja-JP" sz="1300">
              <a:latin typeface="ＭＳ Ｐゴシック"/>
            </a:rPr>
            <a:t>29</a:t>
          </a:r>
          <a:r>
            <a:rPr kumimoji="1" lang="ja-JP" altLang="en-US" sz="1300">
              <a:latin typeface="ＭＳ Ｐゴシック"/>
            </a:rPr>
            <a:t>年度から</a:t>
          </a:r>
          <a:r>
            <a:rPr kumimoji="1" lang="en-US" altLang="ja-JP" sz="1300">
              <a:latin typeface="ＭＳ Ｐゴシック"/>
            </a:rPr>
            <a:t>33</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年間で職員数を約</a:t>
          </a:r>
          <a:r>
            <a:rPr kumimoji="1" lang="en-US" altLang="ja-JP" sz="1300">
              <a:latin typeface="ＭＳ Ｐゴシック"/>
            </a:rPr>
            <a:t>120</a:t>
          </a:r>
          <a:r>
            <a:rPr kumimoji="1" lang="ja-JP" altLang="en-US" sz="1300">
              <a:latin typeface="ＭＳ Ｐゴシック"/>
            </a:rPr>
            <a:t>人削減するなどの取組を進めています。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138430</xdr:rowOff>
    </xdr:to>
    <xdr:cxnSp macro="">
      <xdr:nvCxnSpPr>
        <xdr:cNvPr id="63" name="直線コネクタ 62"/>
        <xdr:cNvCxnSpPr/>
      </xdr:nvCxnSpPr>
      <xdr:spPr>
        <a:xfrm>
          <a:off x="3987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4"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37</xdr:row>
      <xdr:rowOff>1270</xdr:rowOff>
    </xdr:to>
    <xdr:cxnSp macro="">
      <xdr:nvCxnSpPr>
        <xdr:cNvPr id="66" name="直線コネクタ 65"/>
        <xdr:cNvCxnSpPr/>
      </xdr:nvCxnSpPr>
      <xdr:spPr>
        <a:xfrm flipV="1">
          <a:off x="3098800" y="6070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68" name="テキスト ボックス 6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115570</xdr:rowOff>
    </xdr:to>
    <xdr:cxnSp macro="">
      <xdr:nvCxnSpPr>
        <xdr:cNvPr id="69" name="直線コネクタ 68"/>
        <xdr:cNvCxnSpPr/>
      </xdr:nvCxnSpPr>
      <xdr:spPr>
        <a:xfrm flipV="1">
          <a:off x="2209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0" name="フローチャート : 判断 69"/>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1" name="テキスト ボックス 70"/>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35560</xdr:rowOff>
    </xdr:to>
    <xdr:cxnSp macro="">
      <xdr:nvCxnSpPr>
        <xdr:cNvPr id="72" name="直線コネクタ 71"/>
        <xdr:cNvCxnSpPr/>
      </xdr:nvCxnSpPr>
      <xdr:spPr>
        <a:xfrm flipV="1">
          <a:off x="1320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64770</xdr:rowOff>
    </xdr:from>
    <xdr:to>
      <xdr:col>3</xdr:col>
      <xdr:colOff>193675</xdr:colOff>
      <xdr:row>37</xdr:row>
      <xdr:rowOff>166370</xdr:rowOff>
    </xdr:to>
    <xdr:sp macro="" textlink="">
      <xdr:nvSpPr>
        <xdr:cNvPr id="73" name="フローチャート : 判断 72"/>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5097</xdr:rowOff>
    </xdr:from>
    <xdr:ext cx="762000" cy="259045"/>
    <xdr:sp macro="" textlink="">
      <xdr:nvSpPr>
        <xdr:cNvPr id="74" name="テキスト ボックス 73"/>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75" name="フローチャート : 判断 74"/>
        <xdr:cNvSpPr/>
      </xdr:nvSpPr>
      <xdr:spPr>
        <a:xfrm>
          <a:off x="1270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76" name="テキスト ボックス 75"/>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2" name="円/楕円 81"/>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3"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4" name="円/楕円 83"/>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5" name="テキスト ボックス 84"/>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6" name="円/楕円 85"/>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7" name="テキスト ボックス 86"/>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8" name="円/楕円 87"/>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89" name="テキスト ボックス 88"/>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0" name="円/楕円 89"/>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91" name="テキスト ボックス 90"/>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予算編成過程において既存の事務事業の見直し作業を実施することなどにより、物件費に係る経常収支比率はグループ内平均よりも低水準を維持しています。</a:t>
          </a:r>
        </a:p>
        <a:p>
          <a:r>
            <a:rPr kumimoji="1" lang="ja-JP" altLang="en-US" sz="1300">
              <a:latin typeface="ＭＳ Ｐゴシック"/>
            </a:rPr>
            <a:t>　なお、平成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月に策定した「福岡県財政改革プラン</a:t>
          </a:r>
          <a:r>
            <a:rPr kumimoji="1" lang="en-US" altLang="ja-JP" sz="1300">
              <a:latin typeface="ＭＳ Ｐゴシック"/>
            </a:rPr>
            <a:t>2017</a:t>
          </a:r>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33</a:t>
          </a:r>
          <a:r>
            <a:rPr kumimoji="1" lang="ja-JP" altLang="en-US" sz="1300">
              <a:latin typeface="ＭＳ Ｐゴシック"/>
            </a:rPr>
            <a:t>年度）」に基づき、事務事業の見直しを実施していきます。</a:t>
          </a: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115570</xdr:rowOff>
    </xdr:to>
    <xdr:cxnSp macro="">
      <xdr:nvCxnSpPr>
        <xdr:cNvPr id="120" name="直線コネクタ 119"/>
        <xdr:cNvCxnSpPr/>
      </xdr:nvCxnSpPr>
      <xdr:spPr>
        <a:xfrm flipV="1">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1"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115570</xdr:rowOff>
    </xdr:from>
    <xdr:to>
      <xdr:col>22</xdr:col>
      <xdr:colOff>555625</xdr:colOff>
      <xdr:row>17</xdr:row>
      <xdr:rowOff>161290</xdr:rowOff>
    </xdr:to>
    <xdr:cxnSp macro="">
      <xdr:nvCxnSpPr>
        <xdr:cNvPr id="123" name="直線コネクタ 122"/>
        <xdr:cNvCxnSpPr/>
      </xdr:nvCxnSpPr>
      <xdr:spPr>
        <a:xfrm flipV="1">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25" name="テキスト ボックス 12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115570</xdr:rowOff>
    </xdr:from>
    <xdr:to>
      <xdr:col>21</xdr:col>
      <xdr:colOff>352425</xdr:colOff>
      <xdr:row>17</xdr:row>
      <xdr:rowOff>161290</xdr:rowOff>
    </xdr:to>
    <xdr:cxnSp macro="">
      <xdr:nvCxnSpPr>
        <xdr:cNvPr id="126" name="直線コネクタ 125"/>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7" name="フローチャート : 判断 126"/>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8" name="テキスト ボックス 127"/>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115570</xdr:rowOff>
    </xdr:from>
    <xdr:to>
      <xdr:col>20</xdr:col>
      <xdr:colOff>149225</xdr:colOff>
      <xdr:row>17</xdr:row>
      <xdr:rowOff>115570</xdr:rowOff>
    </xdr:to>
    <xdr:cxnSp macro="">
      <xdr:nvCxnSpPr>
        <xdr:cNvPr id="129" name="直線コネクタ 128"/>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0" name="フローチャート : 判断 129"/>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1" name="テキスト ボックス 13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2" name="フローチャート : 判断 131"/>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116857</xdr:rowOff>
    </xdr:from>
    <xdr:ext cx="762000" cy="259045"/>
    <xdr:sp macro="" textlink="">
      <xdr:nvSpPr>
        <xdr:cNvPr id="133" name="テキスト ボックス 13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39" name="円/楕円 13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35577</xdr:rowOff>
    </xdr:from>
    <xdr:ext cx="762000" cy="259045"/>
    <xdr:sp macro="" textlink="">
      <xdr:nvSpPr>
        <xdr:cNvPr id="140"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64770</xdr:rowOff>
    </xdr:from>
    <xdr:to>
      <xdr:col>22</xdr:col>
      <xdr:colOff>606425</xdr:colOff>
      <xdr:row>17</xdr:row>
      <xdr:rowOff>166370</xdr:rowOff>
    </xdr:to>
    <xdr:sp macro="" textlink="">
      <xdr:nvSpPr>
        <xdr:cNvPr id="141" name="円/楕円 140"/>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5097</xdr:rowOff>
    </xdr:from>
    <xdr:ext cx="736600" cy="259045"/>
    <xdr:sp macro="" textlink="">
      <xdr:nvSpPr>
        <xdr:cNvPr id="142" name="テキスト ボックス 14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110490</xdr:rowOff>
    </xdr:from>
    <xdr:to>
      <xdr:col>21</xdr:col>
      <xdr:colOff>403225</xdr:colOff>
      <xdr:row>18</xdr:row>
      <xdr:rowOff>40640</xdr:rowOff>
    </xdr:to>
    <xdr:sp macro="" textlink="">
      <xdr:nvSpPr>
        <xdr:cNvPr id="143" name="円/楕円 142"/>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50817</xdr:rowOff>
    </xdr:from>
    <xdr:ext cx="762000" cy="259045"/>
    <xdr:sp macro="" textlink="">
      <xdr:nvSpPr>
        <xdr:cNvPr id="144" name="テキスト ボックス 143"/>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64770</xdr:rowOff>
    </xdr:from>
    <xdr:to>
      <xdr:col>20</xdr:col>
      <xdr:colOff>200025</xdr:colOff>
      <xdr:row>17</xdr:row>
      <xdr:rowOff>166370</xdr:rowOff>
    </xdr:to>
    <xdr:sp macro="" textlink="">
      <xdr:nvSpPr>
        <xdr:cNvPr id="145" name="円/楕円 144"/>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5097</xdr:rowOff>
    </xdr:from>
    <xdr:ext cx="762000" cy="259045"/>
    <xdr:sp macro="" textlink="">
      <xdr:nvSpPr>
        <xdr:cNvPr id="146" name="テキスト ボックス 145"/>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47" name="円/楕円 146"/>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5097</xdr:rowOff>
    </xdr:from>
    <xdr:ext cx="762000" cy="259045"/>
    <xdr:sp macro="" textlink="">
      <xdr:nvSpPr>
        <xdr:cNvPr id="148" name="テキスト ボックス 147"/>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扶助費に係る経常収支比率がグループ内平均を上回っているのは、本県の扶助費のうち高い割合を占める生活保護費がグループ内平均と比較して高いことが要因（人口１人あたり：本県はグループ平均の約</a:t>
          </a:r>
          <a:r>
            <a:rPr kumimoji="1" lang="en-US" altLang="ja-JP" sz="1300">
              <a:latin typeface="ＭＳ Ｐゴシック"/>
            </a:rPr>
            <a:t>6</a:t>
          </a:r>
          <a:r>
            <a:rPr kumimoji="1" lang="ja-JP" altLang="en-US" sz="1300">
              <a:latin typeface="ＭＳ Ｐゴシック"/>
            </a:rPr>
            <a:t>倍）となっています。</a:t>
          </a:r>
        </a:p>
        <a:p>
          <a:r>
            <a:rPr kumimoji="1" lang="ja-JP" altLang="en-US" sz="1300">
              <a:latin typeface="ＭＳ Ｐゴシック"/>
            </a:rPr>
            <a:t>　なお、本県において、生活保護費は、扶助費全体の約</a:t>
          </a:r>
          <a:r>
            <a:rPr kumimoji="1" lang="en-US" altLang="ja-JP" sz="1300">
              <a:latin typeface="ＭＳ Ｐゴシック"/>
            </a:rPr>
            <a:t>51</a:t>
          </a:r>
          <a:r>
            <a:rPr kumimoji="1" lang="ja-JP" altLang="en-US" sz="1300">
              <a:latin typeface="ＭＳ Ｐゴシック"/>
            </a:rPr>
            <a:t>％を占めており、平成</a:t>
          </a:r>
          <a:r>
            <a:rPr kumimoji="1" lang="en-US" altLang="ja-JP" sz="1300">
              <a:latin typeface="ＭＳ Ｐゴシック"/>
            </a:rPr>
            <a:t>28</a:t>
          </a:r>
          <a:r>
            <a:rPr kumimoji="1" lang="ja-JP" altLang="en-US" sz="1300">
              <a:latin typeface="ＭＳ Ｐゴシック"/>
            </a:rPr>
            <a:t>年度決算額は約</a:t>
          </a:r>
          <a:r>
            <a:rPr kumimoji="1" lang="en-US" altLang="ja-JP" sz="1300">
              <a:latin typeface="ＭＳ Ｐゴシック"/>
            </a:rPr>
            <a:t>323</a:t>
          </a:r>
          <a:r>
            <a:rPr kumimoji="1" lang="ja-JP" altLang="en-US" sz="1300">
              <a:latin typeface="ＭＳ Ｐゴシック"/>
            </a:rPr>
            <a:t>億円（前年度比約</a:t>
          </a:r>
          <a:r>
            <a:rPr kumimoji="1" lang="en-US" altLang="ja-JP" sz="1300">
              <a:latin typeface="ＭＳ Ｐゴシック"/>
            </a:rPr>
            <a:t>8.5</a:t>
          </a:r>
          <a:r>
            <a:rPr kumimoji="1" lang="ja-JP" altLang="en-US" sz="1300">
              <a:latin typeface="ＭＳ Ｐゴシック"/>
            </a:rPr>
            <a:t>億円、</a:t>
          </a:r>
          <a:r>
            <a:rPr kumimoji="1" lang="en-US" altLang="ja-JP" sz="1300">
              <a:latin typeface="ＭＳ Ｐゴシック"/>
            </a:rPr>
            <a:t>2.6</a:t>
          </a:r>
          <a:r>
            <a:rPr kumimoji="1" lang="ja-JP" altLang="en-US" sz="1300">
              <a:latin typeface="ＭＳ Ｐゴシック"/>
            </a:rPr>
            <a:t>％減）となっています。</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50800</xdr:rowOff>
    </xdr:to>
    <xdr:cxnSp macro="">
      <xdr:nvCxnSpPr>
        <xdr:cNvPr id="179" name="直線コネクタ 178"/>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80"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50800</xdr:rowOff>
    </xdr:to>
    <xdr:cxnSp macro="">
      <xdr:nvCxnSpPr>
        <xdr:cNvPr id="182" name="直線コネクタ 181"/>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4" name="テキスト ボックス 18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85" name="直線コネクタ 184"/>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6" name="フローチャート : 判断 185"/>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87" name="テキスト ボックス 186"/>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88" name="直線コネクタ 187"/>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89" name="フローチャート : 判断 188"/>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0" name="テキスト ボックス 18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1" name="フローチャート : 判断 190"/>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2" name="テキスト ボックス 191"/>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8" name="円/楕円 197"/>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199"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0" name="円/楕円 199"/>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1" name="テキスト ボックス 20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2" name="円/楕円 201"/>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3" name="テキスト ボックス 202"/>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4" name="円/楕円 203"/>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5" name="テキスト ボックス 204"/>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06" name="円/楕円 20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07" name="テキスト ボックス 206"/>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「その他」の主なものは道路や学校等の維持補修費ですが、グループ内平均よりも低水準で推移しています。</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月に「福岡県公共施設等総合管理計画」を策定し、公共施設等の更新・集約化・長寿命化等を計画的に行うことにより、財政負担の軽減・平準化を図っていきます。</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115570</xdr:rowOff>
    </xdr:from>
    <xdr:to>
      <xdr:col>24</xdr:col>
      <xdr:colOff>22225</xdr:colOff>
      <xdr:row>54</xdr:row>
      <xdr:rowOff>81280</xdr:rowOff>
    </xdr:to>
    <xdr:cxnSp macro="">
      <xdr:nvCxnSpPr>
        <xdr:cNvPr id="235" name="直線コネクタ 234"/>
        <xdr:cNvCxnSpPr/>
      </xdr:nvCxnSpPr>
      <xdr:spPr>
        <a:xfrm>
          <a:off x="15671800" y="9202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13987</xdr:rowOff>
    </xdr:from>
    <xdr:ext cx="762000" cy="259045"/>
    <xdr:sp macro="" textlink="">
      <xdr:nvSpPr>
        <xdr:cNvPr id="236" name="その他平均値テキスト"/>
        <xdr:cNvSpPr txBox="1"/>
      </xdr:nvSpPr>
      <xdr:spPr>
        <a:xfrm>
          <a:off x="16598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115570</xdr:rowOff>
    </xdr:from>
    <xdr:to>
      <xdr:col>22</xdr:col>
      <xdr:colOff>555625</xdr:colOff>
      <xdr:row>53</xdr:row>
      <xdr:rowOff>115570</xdr:rowOff>
    </xdr:to>
    <xdr:cxnSp macro="">
      <xdr:nvCxnSpPr>
        <xdr:cNvPr id="238" name="直線コネクタ 237"/>
        <xdr:cNvCxnSpPr/>
      </xdr:nvCxnSpPr>
      <xdr:spPr>
        <a:xfrm>
          <a:off x="14782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40" name="テキスト ボックス 239"/>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115570</xdr:rowOff>
    </xdr:from>
    <xdr:to>
      <xdr:col>21</xdr:col>
      <xdr:colOff>352425</xdr:colOff>
      <xdr:row>53</xdr:row>
      <xdr:rowOff>161290</xdr:rowOff>
    </xdr:to>
    <xdr:cxnSp macro="">
      <xdr:nvCxnSpPr>
        <xdr:cNvPr id="241" name="直線コネクタ 240"/>
        <xdr:cNvCxnSpPr/>
      </xdr:nvCxnSpPr>
      <xdr:spPr>
        <a:xfrm flipV="1">
          <a:off x="13893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2" name="フローチャート : 判断 241"/>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43" name="テキスト ボックス 242"/>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161290</xdr:rowOff>
    </xdr:from>
    <xdr:to>
      <xdr:col>20</xdr:col>
      <xdr:colOff>149225</xdr:colOff>
      <xdr:row>54</xdr:row>
      <xdr:rowOff>81280</xdr:rowOff>
    </xdr:to>
    <xdr:cxnSp macro="">
      <xdr:nvCxnSpPr>
        <xdr:cNvPr id="244" name="直線コネクタ 243"/>
        <xdr:cNvCxnSpPr/>
      </xdr:nvCxnSpPr>
      <xdr:spPr>
        <a:xfrm flipV="1">
          <a:off x="13004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5" name="フローチャート : 判断 244"/>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46" name="テキスト ボックス 245"/>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7" name="フローチャート :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48" name="テキスト ボックス 247"/>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30480</xdr:rowOff>
    </xdr:from>
    <xdr:to>
      <xdr:col>24</xdr:col>
      <xdr:colOff>73025</xdr:colOff>
      <xdr:row>54</xdr:row>
      <xdr:rowOff>132080</xdr:rowOff>
    </xdr:to>
    <xdr:sp macro="" textlink="">
      <xdr:nvSpPr>
        <xdr:cNvPr id="254" name="円/楕円 253"/>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110507</xdr:rowOff>
    </xdr:from>
    <xdr:ext cx="762000" cy="259045"/>
    <xdr:sp macro="" textlink="">
      <xdr:nvSpPr>
        <xdr:cNvPr id="255"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64770</xdr:rowOff>
    </xdr:from>
    <xdr:to>
      <xdr:col>22</xdr:col>
      <xdr:colOff>606425</xdr:colOff>
      <xdr:row>53</xdr:row>
      <xdr:rowOff>166370</xdr:rowOff>
    </xdr:to>
    <xdr:sp macro="" textlink="">
      <xdr:nvSpPr>
        <xdr:cNvPr id="256" name="円/楕円 255"/>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5097</xdr:rowOff>
    </xdr:from>
    <xdr:ext cx="736600" cy="259045"/>
    <xdr:sp macro="" textlink="">
      <xdr:nvSpPr>
        <xdr:cNvPr id="257" name="テキスト ボックス 256"/>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64770</xdr:rowOff>
    </xdr:from>
    <xdr:to>
      <xdr:col>21</xdr:col>
      <xdr:colOff>403225</xdr:colOff>
      <xdr:row>53</xdr:row>
      <xdr:rowOff>166370</xdr:rowOff>
    </xdr:to>
    <xdr:sp macro="" textlink="">
      <xdr:nvSpPr>
        <xdr:cNvPr id="258" name="円/楕円 257"/>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5097</xdr:rowOff>
    </xdr:from>
    <xdr:ext cx="762000" cy="259045"/>
    <xdr:sp macro="" textlink="">
      <xdr:nvSpPr>
        <xdr:cNvPr id="259" name="テキスト ボックス 258"/>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110490</xdr:rowOff>
    </xdr:from>
    <xdr:to>
      <xdr:col>20</xdr:col>
      <xdr:colOff>200025</xdr:colOff>
      <xdr:row>54</xdr:row>
      <xdr:rowOff>40640</xdr:rowOff>
    </xdr:to>
    <xdr:sp macro="" textlink="">
      <xdr:nvSpPr>
        <xdr:cNvPr id="260" name="円/楕円 259"/>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50817</xdr:rowOff>
    </xdr:from>
    <xdr:ext cx="762000" cy="259045"/>
    <xdr:sp macro="" textlink="">
      <xdr:nvSpPr>
        <xdr:cNvPr id="261" name="テキスト ボックス 260"/>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30480</xdr:rowOff>
    </xdr:from>
    <xdr:to>
      <xdr:col>18</xdr:col>
      <xdr:colOff>682625</xdr:colOff>
      <xdr:row>54</xdr:row>
      <xdr:rowOff>132080</xdr:rowOff>
    </xdr:to>
    <xdr:sp macro="" textlink="">
      <xdr:nvSpPr>
        <xdr:cNvPr id="262" name="円/楕円 26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142257</xdr:rowOff>
    </xdr:from>
    <xdr:ext cx="762000" cy="259045"/>
    <xdr:sp macro="" textlink="">
      <xdr:nvSpPr>
        <xdr:cNvPr id="263" name="テキスト ボックス 26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事務事業の見直しに取り組む中で補助金等の見直しについても実施してきたところですが、補助費等に係る経常収支比率が高水準となっているのは、子ども・子育て支援新制度関連事業費（約</a:t>
          </a:r>
          <a:r>
            <a:rPr kumimoji="1" lang="en-US" altLang="ja-JP" sz="1300">
              <a:latin typeface="ＭＳ Ｐゴシック"/>
            </a:rPr>
            <a:t>245</a:t>
          </a:r>
          <a:r>
            <a:rPr kumimoji="1" lang="ja-JP" altLang="en-US" sz="1300">
              <a:latin typeface="ＭＳ Ｐゴシック"/>
            </a:rPr>
            <a:t>億円、対前年度比で約</a:t>
          </a:r>
          <a:r>
            <a:rPr kumimoji="1" lang="en-US" altLang="ja-JP" sz="1300">
              <a:latin typeface="ＭＳ Ｐゴシック"/>
            </a:rPr>
            <a:t>37</a:t>
          </a:r>
          <a:r>
            <a:rPr kumimoji="1" lang="ja-JP" altLang="en-US" sz="1300">
              <a:latin typeface="ＭＳ Ｐゴシック"/>
            </a:rPr>
            <a:t>億円、約</a:t>
          </a:r>
          <a:r>
            <a:rPr kumimoji="1" lang="en-US" altLang="ja-JP" sz="1300">
              <a:latin typeface="ＭＳ Ｐゴシック"/>
            </a:rPr>
            <a:t>17.7%</a:t>
          </a:r>
          <a:r>
            <a:rPr kumimoji="1" lang="ja-JP" altLang="en-US" sz="1300">
              <a:latin typeface="ＭＳ Ｐゴシック"/>
            </a:rPr>
            <a:t>の増）、後期高齢者医療負担金（約</a:t>
          </a:r>
          <a:r>
            <a:rPr kumimoji="1" lang="en-US" altLang="ja-JP" sz="1300">
              <a:latin typeface="ＭＳ Ｐゴシック"/>
            </a:rPr>
            <a:t>707</a:t>
          </a:r>
          <a:r>
            <a:rPr kumimoji="1" lang="ja-JP" altLang="en-US" sz="1300">
              <a:latin typeface="ＭＳ Ｐゴシック"/>
            </a:rPr>
            <a:t>億円、対前年度比で約</a:t>
          </a:r>
          <a:r>
            <a:rPr kumimoji="1" lang="en-US" altLang="ja-JP" sz="1300">
              <a:latin typeface="ＭＳ Ｐゴシック"/>
            </a:rPr>
            <a:t>26</a:t>
          </a:r>
          <a:r>
            <a:rPr kumimoji="1" lang="ja-JP" altLang="en-US" sz="1300">
              <a:latin typeface="ＭＳ Ｐゴシック"/>
            </a:rPr>
            <a:t>億円、約</a:t>
          </a:r>
          <a:r>
            <a:rPr kumimoji="1" lang="en-US" altLang="ja-JP" sz="1300">
              <a:latin typeface="ＭＳ Ｐゴシック"/>
            </a:rPr>
            <a:t>3.8%</a:t>
          </a:r>
          <a:r>
            <a:rPr kumimoji="1" lang="ja-JP" altLang="en-US" sz="1300">
              <a:latin typeface="ＭＳ Ｐゴシック"/>
            </a:rPr>
            <a:t>の増）などの社会保障関係費の増（約</a:t>
          </a:r>
          <a:r>
            <a:rPr kumimoji="1" lang="en-US" altLang="ja-JP" sz="1300">
              <a:latin typeface="ＭＳ Ｐゴシック"/>
            </a:rPr>
            <a:t>3,220</a:t>
          </a:r>
          <a:r>
            <a:rPr kumimoji="1" lang="ja-JP" altLang="en-US" sz="1300">
              <a:latin typeface="ＭＳ Ｐゴシック"/>
            </a:rPr>
            <a:t>億円、対前年度比で約</a:t>
          </a:r>
          <a:r>
            <a:rPr kumimoji="1" lang="en-US" altLang="ja-JP" sz="1300">
              <a:latin typeface="ＭＳ Ｐゴシック"/>
            </a:rPr>
            <a:t>100</a:t>
          </a:r>
          <a:r>
            <a:rPr kumimoji="1" lang="ja-JP" altLang="en-US" sz="1300">
              <a:latin typeface="ＭＳ Ｐゴシック"/>
            </a:rPr>
            <a:t>億円・約</a:t>
          </a:r>
          <a:r>
            <a:rPr kumimoji="1" lang="en-US" altLang="ja-JP" sz="1300">
              <a:latin typeface="ＭＳ Ｐゴシック"/>
            </a:rPr>
            <a:t>3.2%</a:t>
          </a:r>
          <a:r>
            <a:rPr kumimoji="1" lang="ja-JP" altLang="en-US" sz="1300">
              <a:latin typeface="ＭＳ Ｐゴシック"/>
            </a:rPr>
            <a:t>の増）などが要因となっています。</a:t>
          </a: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137885</xdr:rowOff>
    </xdr:from>
    <xdr:to>
      <xdr:col>24</xdr:col>
      <xdr:colOff>22225</xdr:colOff>
      <xdr:row>39</xdr:row>
      <xdr:rowOff>86178</xdr:rowOff>
    </xdr:to>
    <xdr:cxnSp macro="">
      <xdr:nvCxnSpPr>
        <xdr:cNvPr id="296" name="直線コネクタ 295"/>
        <xdr:cNvCxnSpPr/>
      </xdr:nvCxnSpPr>
      <xdr:spPr>
        <a:xfrm>
          <a:off x="15671800" y="6652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152599</xdr:rowOff>
    </xdr:from>
    <xdr:ext cx="762000" cy="259045"/>
    <xdr:sp macro="" textlink="">
      <xdr:nvSpPr>
        <xdr:cNvPr id="29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80736</xdr:rowOff>
    </xdr:from>
    <xdr:to>
      <xdr:col>22</xdr:col>
      <xdr:colOff>555625</xdr:colOff>
      <xdr:row>38</xdr:row>
      <xdr:rowOff>137885</xdr:rowOff>
    </xdr:to>
    <xdr:cxnSp macro="">
      <xdr:nvCxnSpPr>
        <xdr:cNvPr id="299" name="直線コネクタ 298"/>
        <xdr:cNvCxnSpPr/>
      </xdr:nvCxnSpPr>
      <xdr:spPr>
        <a:xfrm>
          <a:off x="14782800" y="64243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149877</xdr:rowOff>
    </xdr:from>
    <xdr:ext cx="736600" cy="259045"/>
    <xdr:sp macro="" textlink="">
      <xdr:nvSpPr>
        <xdr:cNvPr id="301" name="テキスト ボックス 30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48078</xdr:rowOff>
    </xdr:from>
    <xdr:to>
      <xdr:col>21</xdr:col>
      <xdr:colOff>352425</xdr:colOff>
      <xdr:row>37</xdr:row>
      <xdr:rowOff>80736</xdr:rowOff>
    </xdr:to>
    <xdr:cxnSp macro="">
      <xdr:nvCxnSpPr>
        <xdr:cNvPr id="302" name="直線コネクタ 301"/>
        <xdr:cNvCxnSpPr/>
      </xdr:nvCxnSpPr>
      <xdr:spPr>
        <a:xfrm>
          <a:off x="13893800" y="6391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3" name="フローチャート : 判断 30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168927</xdr:rowOff>
    </xdr:from>
    <xdr:ext cx="762000" cy="259045"/>
    <xdr:sp macro="" textlink="">
      <xdr:nvSpPr>
        <xdr:cNvPr id="304" name="テキスト ボックス 30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154214</xdr:rowOff>
    </xdr:from>
    <xdr:to>
      <xdr:col>20</xdr:col>
      <xdr:colOff>149225</xdr:colOff>
      <xdr:row>37</xdr:row>
      <xdr:rowOff>48078</xdr:rowOff>
    </xdr:to>
    <xdr:cxnSp macro="">
      <xdr:nvCxnSpPr>
        <xdr:cNvPr id="305" name="直線コネクタ 304"/>
        <xdr:cNvCxnSpPr/>
      </xdr:nvCxnSpPr>
      <xdr:spPr>
        <a:xfrm>
          <a:off x="13004800" y="6326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06" name="フローチャート : 判断 305"/>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168927</xdr:rowOff>
    </xdr:from>
    <xdr:ext cx="762000" cy="259045"/>
    <xdr:sp macro="" textlink="">
      <xdr:nvSpPr>
        <xdr:cNvPr id="307" name="テキスト ボックス 306"/>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08" name="フローチャート : 判断 307"/>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147155</xdr:rowOff>
    </xdr:from>
    <xdr:ext cx="762000" cy="259045"/>
    <xdr:sp macro="" textlink="">
      <xdr:nvSpPr>
        <xdr:cNvPr id="309" name="テキスト ボックス 308"/>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39</xdr:row>
      <xdr:rowOff>35378</xdr:rowOff>
    </xdr:from>
    <xdr:to>
      <xdr:col>24</xdr:col>
      <xdr:colOff>73025</xdr:colOff>
      <xdr:row>39</xdr:row>
      <xdr:rowOff>136978</xdr:rowOff>
    </xdr:to>
    <xdr:sp macro="" textlink="">
      <xdr:nvSpPr>
        <xdr:cNvPr id="315" name="円/楕円 314"/>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7455</xdr:rowOff>
    </xdr:from>
    <xdr:ext cx="762000" cy="259045"/>
    <xdr:sp macro="" textlink="">
      <xdr:nvSpPr>
        <xdr:cNvPr id="316"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87085</xdr:rowOff>
    </xdr:from>
    <xdr:to>
      <xdr:col>22</xdr:col>
      <xdr:colOff>606425</xdr:colOff>
      <xdr:row>39</xdr:row>
      <xdr:rowOff>17235</xdr:rowOff>
    </xdr:to>
    <xdr:sp macro="" textlink="">
      <xdr:nvSpPr>
        <xdr:cNvPr id="317" name="円/楕円 316"/>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2012</xdr:rowOff>
    </xdr:from>
    <xdr:ext cx="736600" cy="259045"/>
    <xdr:sp macro="" textlink="">
      <xdr:nvSpPr>
        <xdr:cNvPr id="318" name="テキスト ボックス 317"/>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29936</xdr:rowOff>
    </xdr:from>
    <xdr:to>
      <xdr:col>21</xdr:col>
      <xdr:colOff>403225</xdr:colOff>
      <xdr:row>37</xdr:row>
      <xdr:rowOff>131536</xdr:rowOff>
    </xdr:to>
    <xdr:sp macro="" textlink="">
      <xdr:nvSpPr>
        <xdr:cNvPr id="319" name="円/楕円 318"/>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116312</xdr:rowOff>
    </xdr:from>
    <xdr:ext cx="762000" cy="259045"/>
    <xdr:sp macro="" textlink="">
      <xdr:nvSpPr>
        <xdr:cNvPr id="320" name="テキスト ボックス 319"/>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168728</xdr:rowOff>
    </xdr:from>
    <xdr:to>
      <xdr:col>20</xdr:col>
      <xdr:colOff>200025</xdr:colOff>
      <xdr:row>37</xdr:row>
      <xdr:rowOff>98878</xdr:rowOff>
    </xdr:to>
    <xdr:sp macro="" textlink="">
      <xdr:nvSpPr>
        <xdr:cNvPr id="321" name="円/楕円 320"/>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83655</xdr:rowOff>
    </xdr:from>
    <xdr:ext cx="762000" cy="259045"/>
    <xdr:sp macro="" textlink="">
      <xdr:nvSpPr>
        <xdr:cNvPr id="322" name="テキスト ボックス 321"/>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103414</xdr:rowOff>
    </xdr:from>
    <xdr:to>
      <xdr:col>18</xdr:col>
      <xdr:colOff>682625</xdr:colOff>
      <xdr:row>37</xdr:row>
      <xdr:rowOff>33564</xdr:rowOff>
    </xdr:to>
    <xdr:sp macro="" textlink="">
      <xdr:nvSpPr>
        <xdr:cNvPr id="323" name="円/楕円 322"/>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18341</xdr:rowOff>
    </xdr:from>
    <xdr:ext cx="762000" cy="259045"/>
    <xdr:sp macro="" textlink="">
      <xdr:nvSpPr>
        <xdr:cNvPr id="324" name="テキスト ボックス 323"/>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公債費に係る経常収支比率は、グループ内平均よりも低水準で推移しています。平成</a:t>
          </a:r>
          <a:r>
            <a:rPr kumimoji="1" lang="en-US" altLang="ja-JP" sz="1100">
              <a:latin typeface="ＭＳ Ｐゴシック"/>
            </a:rPr>
            <a:t>28</a:t>
          </a:r>
          <a:r>
            <a:rPr kumimoji="1" lang="ja-JP" altLang="en-US" sz="1100">
              <a:latin typeface="ＭＳ Ｐゴシック"/>
            </a:rPr>
            <a:t>年度は、借入利率の低下により利子償還額が減少した一方、臨時財政対策債の元金償還金などが増加したため公債費は引き続き増加しています。</a:t>
          </a:r>
        </a:p>
        <a:p>
          <a:r>
            <a:rPr kumimoji="1" lang="ja-JP" altLang="en-US" sz="1100">
              <a:latin typeface="ＭＳ Ｐゴシック"/>
            </a:rPr>
            <a:t>　なお、平成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2</a:t>
          </a:r>
          <a:r>
            <a:rPr kumimoji="1" lang="ja-JP" altLang="en-US" sz="1100">
              <a:latin typeface="ＭＳ Ｐゴシック"/>
            </a:rPr>
            <a:t>月に策定した「福岡県財政改革プラン</a:t>
          </a:r>
          <a:r>
            <a:rPr kumimoji="1" lang="en-US" altLang="ja-JP" sz="1100">
              <a:latin typeface="ＭＳ Ｐゴシック"/>
            </a:rPr>
            <a:t>2017</a:t>
          </a:r>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a:t>
          </a:r>
          <a:r>
            <a:rPr kumimoji="1" lang="en-US" altLang="ja-JP" sz="1100">
              <a:latin typeface="ＭＳ Ｐゴシック"/>
            </a:rPr>
            <a:t>33</a:t>
          </a:r>
          <a:r>
            <a:rPr kumimoji="1" lang="ja-JP" altLang="en-US" sz="1100">
              <a:latin typeface="ＭＳ Ｐゴシック"/>
            </a:rPr>
            <a:t>年度）」に基づき、平成</a:t>
          </a:r>
          <a:r>
            <a:rPr kumimoji="1" lang="en-US" altLang="ja-JP" sz="1100">
              <a:latin typeface="ＭＳ Ｐゴシック"/>
            </a:rPr>
            <a:t>29</a:t>
          </a:r>
          <a:r>
            <a:rPr kumimoji="1" lang="ja-JP" altLang="en-US" sz="1100">
              <a:latin typeface="ＭＳ Ｐゴシック"/>
            </a:rPr>
            <a:t>～</a:t>
          </a:r>
          <a:r>
            <a:rPr kumimoji="1" lang="en-US" altLang="ja-JP" sz="1100">
              <a:latin typeface="ＭＳ Ｐゴシック"/>
            </a:rPr>
            <a:t>33</a:t>
          </a:r>
          <a:r>
            <a:rPr kumimoji="1" lang="ja-JP" altLang="en-US" sz="1100">
              <a:latin typeface="ＭＳ Ｐゴシック"/>
            </a:rPr>
            <a:t>年度において県単独公共事業費を</a:t>
          </a:r>
          <a:r>
            <a:rPr kumimoji="1" lang="en-US" altLang="ja-JP" sz="1100">
              <a:latin typeface="ＭＳ Ｐゴシック"/>
            </a:rPr>
            <a:t>2</a:t>
          </a:r>
          <a:r>
            <a:rPr kumimoji="1" lang="ja-JP" altLang="en-US" sz="1100">
              <a:latin typeface="ＭＳ Ｐゴシック"/>
            </a:rPr>
            <a:t>％程度抑制することなどにより、平成</a:t>
          </a:r>
          <a:r>
            <a:rPr kumimoji="1" lang="en-US" altLang="ja-JP" sz="1100">
              <a:latin typeface="ＭＳ Ｐゴシック"/>
            </a:rPr>
            <a:t>33</a:t>
          </a:r>
          <a:r>
            <a:rPr kumimoji="1" lang="ja-JP" altLang="en-US" sz="1100">
              <a:latin typeface="ＭＳ Ｐゴシック"/>
            </a:rPr>
            <a:t>年度末の通常債残高を平成</a:t>
          </a:r>
          <a:r>
            <a:rPr kumimoji="1" lang="en-US" altLang="ja-JP" sz="1100">
              <a:latin typeface="ＭＳ Ｐゴシック"/>
            </a:rPr>
            <a:t>28</a:t>
          </a:r>
          <a:r>
            <a:rPr kumimoji="1" lang="ja-JP" altLang="en-US" sz="1100">
              <a:latin typeface="ＭＳ Ｐゴシック"/>
            </a:rPr>
            <a:t>年度末に比べ</a:t>
          </a:r>
          <a:r>
            <a:rPr kumimoji="1" lang="en-US" altLang="ja-JP" sz="1100">
              <a:latin typeface="ＭＳ Ｐゴシック"/>
            </a:rPr>
            <a:t>780</a:t>
          </a:r>
          <a:r>
            <a:rPr kumimoji="1" lang="ja-JP" altLang="en-US" sz="1100">
              <a:latin typeface="ＭＳ Ｐゴシック"/>
            </a:rPr>
            <a:t>億円程度圧縮するなど、公債費縮減の取組みを進めていきます。</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57150</xdr:rowOff>
    </xdr:from>
    <xdr:to>
      <xdr:col>7</xdr:col>
      <xdr:colOff>15875</xdr:colOff>
      <xdr:row>75</xdr:row>
      <xdr:rowOff>95250</xdr:rowOff>
    </xdr:to>
    <xdr:cxnSp macro="">
      <xdr:nvCxnSpPr>
        <xdr:cNvPr id="355" name="直線コネクタ 354"/>
        <xdr:cNvCxnSpPr/>
      </xdr:nvCxnSpPr>
      <xdr:spPr>
        <a:xfrm>
          <a:off x="3987800" y="1291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19050</xdr:rowOff>
    </xdr:from>
    <xdr:to>
      <xdr:col>5</xdr:col>
      <xdr:colOff>549275</xdr:colOff>
      <xdr:row>75</xdr:row>
      <xdr:rowOff>57150</xdr:rowOff>
    </xdr:to>
    <xdr:cxnSp macro="">
      <xdr:nvCxnSpPr>
        <xdr:cNvPr id="358" name="直線コネクタ 357"/>
        <xdr:cNvCxnSpPr/>
      </xdr:nvCxnSpPr>
      <xdr:spPr>
        <a:xfrm>
          <a:off x="3098800" y="1287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60977</xdr:rowOff>
    </xdr:from>
    <xdr:ext cx="736600" cy="259045"/>
    <xdr:sp macro="" textlink="">
      <xdr:nvSpPr>
        <xdr:cNvPr id="360" name="テキスト ボックス 359"/>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139700</xdr:rowOff>
    </xdr:from>
    <xdr:to>
      <xdr:col>4</xdr:col>
      <xdr:colOff>346075</xdr:colOff>
      <xdr:row>75</xdr:row>
      <xdr:rowOff>19050</xdr:rowOff>
    </xdr:to>
    <xdr:cxnSp macro="">
      <xdr:nvCxnSpPr>
        <xdr:cNvPr id="361" name="直線コネクタ 360"/>
        <xdr:cNvCxnSpPr/>
      </xdr:nvCxnSpPr>
      <xdr:spPr>
        <a:xfrm>
          <a:off x="2209800" y="1282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2" name="フローチャート : 判断 361"/>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63" name="テキスト ボックス 36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74</xdr:row>
      <xdr:rowOff>139700</xdr:rowOff>
    </xdr:to>
    <xdr:cxnSp macro="">
      <xdr:nvCxnSpPr>
        <xdr:cNvPr id="364" name="直線コネクタ 363"/>
        <xdr:cNvCxnSpPr/>
      </xdr:nvCxnSpPr>
      <xdr:spPr>
        <a:xfrm>
          <a:off x="1320800" y="1277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5" name="フローチャート : 判断 364"/>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99077</xdr:rowOff>
    </xdr:from>
    <xdr:ext cx="762000" cy="259045"/>
    <xdr:sp macro="" textlink="">
      <xdr:nvSpPr>
        <xdr:cNvPr id="366" name="テキスト ボックス 365"/>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67" name="フローチャート : 判断 366"/>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118127</xdr:rowOff>
    </xdr:from>
    <xdr:ext cx="762000" cy="259045"/>
    <xdr:sp macro="" textlink="">
      <xdr:nvSpPr>
        <xdr:cNvPr id="368" name="テキスト ボックス 367"/>
        <xdr:cNvSpPr txBox="1"/>
      </xdr:nvSpPr>
      <xdr:spPr>
        <a:xfrm>
          <a:off x="939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44450</xdr:rowOff>
    </xdr:from>
    <xdr:to>
      <xdr:col>7</xdr:col>
      <xdr:colOff>66675</xdr:colOff>
      <xdr:row>75</xdr:row>
      <xdr:rowOff>146050</xdr:rowOff>
    </xdr:to>
    <xdr:sp macro="" textlink="">
      <xdr:nvSpPr>
        <xdr:cNvPr id="374" name="円/楕円 373"/>
        <xdr:cNvSpPr/>
      </xdr:nvSpPr>
      <xdr:spPr>
        <a:xfrm>
          <a:off x="47752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60977</xdr:rowOff>
    </xdr:from>
    <xdr:ext cx="762000" cy="259045"/>
    <xdr:sp macro="" textlink="">
      <xdr:nvSpPr>
        <xdr:cNvPr id="375" name="公債費該当値テキスト"/>
        <xdr:cNvSpPr txBox="1"/>
      </xdr:nvSpPr>
      <xdr:spPr>
        <a:xfrm>
          <a:off x="4914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6350</xdr:rowOff>
    </xdr:from>
    <xdr:to>
      <xdr:col>5</xdr:col>
      <xdr:colOff>600075</xdr:colOff>
      <xdr:row>75</xdr:row>
      <xdr:rowOff>107950</xdr:rowOff>
    </xdr:to>
    <xdr:sp macro="" textlink="">
      <xdr:nvSpPr>
        <xdr:cNvPr id="376" name="円/楕円 375"/>
        <xdr:cNvSpPr/>
      </xdr:nvSpPr>
      <xdr:spPr>
        <a:xfrm>
          <a:off x="3937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118127</xdr:rowOff>
    </xdr:from>
    <xdr:ext cx="736600" cy="259045"/>
    <xdr:sp macro="" textlink="">
      <xdr:nvSpPr>
        <xdr:cNvPr id="377" name="テキスト ボックス 376"/>
        <xdr:cNvSpPr txBox="1"/>
      </xdr:nvSpPr>
      <xdr:spPr>
        <a:xfrm>
          <a:off x="3606800" y="1263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139700</xdr:rowOff>
    </xdr:from>
    <xdr:to>
      <xdr:col>4</xdr:col>
      <xdr:colOff>396875</xdr:colOff>
      <xdr:row>75</xdr:row>
      <xdr:rowOff>69850</xdr:rowOff>
    </xdr:to>
    <xdr:sp macro="" textlink="">
      <xdr:nvSpPr>
        <xdr:cNvPr id="378" name="円/楕円 377"/>
        <xdr:cNvSpPr/>
      </xdr:nvSpPr>
      <xdr:spPr>
        <a:xfrm>
          <a:off x="3048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80027</xdr:rowOff>
    </xdr:from>
    <xdr:ext cx="762000" cy="259045"/>
    <xdr:sp macro="" textlink="">
      <xdr:nvSpPr>
        <xdr:cNvPr id="379" name="テキスト ボックス 378"/>
        <xdr:cNvSpPr txBox="1"/>
      </xdr:nvSpPr>
      <xdr:spPr>
        <a:xfrm>
          <a:off x="2717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88900</xdr:rowOff>
    </xdr:from>
    <xdr:to>
      <xdr:col>3</xdr:col>
      <xdr:colOff>193675</xdr:colOff>
      <xdr:row>75</xdr:row>
      <xdr:rowOff>19050</xdr:rowOff>
    </xdr:to>
    <xdr:sp macro="" textlink="">
      <xdr:nvSpPr>
        <xdr:cNvPr id="380" name="円/楕円 379"/>
        <xdr:cNvSpPr/>
      </xdr:nvSpPr>
      <xdr:spPr>
        <a:xfrm>
          <a:off x="2159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29227</xdr:rowOff>
    </xdr:from>
    <xdr:ext cx="762000" cy="259045"/>
    <xdr:sp macro="" textlink="">
      <xdr:nvSpPr>
        <xdr:cNvPr id="381" name="テキスト ボックス 380"/>
        <xdr:cNvSpPr txBox="1"/>
      </xdr:nvSpPr>
      <xdr:spPr>
        <a:xfrm>
          <a:off x="1828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82" name="円/楕円 381"/>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83" name="テキスト ボックス 382"/>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公債費に係る経常収支比率がグループ内平均よりも低い一方、扶助費や補助費等に係る経常収支比率が高いため、公債費以外の経常収支比率はグループ内平均と比較して高くなっています。</a:t>
          </a: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133350</xdr:rowOff>
    </xdr:from>
    <xdr:to>
      <xdr:col>24</xdr:col>
      <xdr:colOff>22225</xdr:colOff>
      <xdr:row>81</xdr:row>
      <xdr:rowOff>107950</xdr:rowOff>
    </xdr:to>
    <xdr:cxnSp macro="">
      <xdr:nvCxnSpPr>
        <xdr:cNvPr id="409" name="直線コネクタ 408"/>
        <xdr:cNvCxnSpPr/>
      </xdr:nvCxnSpPr>
      <xdr:spPr>
        <a:xfrm flipV="1">
          <a:off x="16510000" y="1264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80027</xdr:rowOff>
    </xdr:from>
    <xdr:ext cx="762000" cy="259045"/>
    <xdr:sp macro="" textlink="">
      <xdr:nvSpPr>
        <xdr:cNvPr id="41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107950</xdr:rowOff>
    </xdr:from>
    <xdr:to>
      <xdr:col>24</xdr:col>
      <xdr:colOff>111125</xdr:colOff>
      <xdr:row>81</xdr:row>
      <xdr:rowOff>107950</xdr:rowOff>
    </xdr:to>
    <xdr:cxnSp macro="">
      <xdr:nvCxnSpPr>
        <xdr:cNvPr id="411" name="直線コネクタ 41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48277</xdr:rowOff>
    </xdr:from>
    <xdr:ext cx="762000" cy="259045"/>
    <xdr:sp macro="" textlink="">
      <xdr:nvSpPr>
        <xdr:cNvPr id="412" name="公債費以外最大値テキスト"/>
        <xdr:cNvSpPr txBox="1"/>
      </xdr:nvSpPr>
      <xdr:spPr>
        <a:xfrm>
          <a:off x="16598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73</xdr:row>
      <xdr:rowOff>133350</xdr:rowOff>
    </xdr:from>
    <xdr:to>
      <xdr:col>24</xdr:col>
      <xdr:colOff>111125</xdr:colOff>
      <xdr:row>73</xdr:row>
      <xdr:rowOff>133350</xdr:rowOff>
    </xdr:to>
    <xdr:cxnSp macro="">
      <xdr:nvCxnSpPr>
        <xdr:cNvPr id="413" name="直線コネクタ 412"/>
        <xdr:cNvCxnSpPr/>
      </xdr:nvCxnSpPr>
      <xdr:spPr>
        <a:xfrm>
          <a:off x="16421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120650</xdr:rowOff>
    </xdr:from>
    <xdr:to>
      <xdr:col>24</xdr:col>
      <xdr:colOff>22225</xdr:colOff>
      <xdr:row>78</xdr:row>
      <xdr:rowOff>139700</xdr:rowOff>
    </xdr:to>
    <xdr:cxnSp macro="">
      <xdr:nvCxnSpPr>
        <xdr:cNvPr id="414" name="直線コネクタ 413"/>
        <xdr:cNvCxnSpPr/>
      </xdr:nvCxnSpPr>
      <xdr:spPr>
        <a:xfrm>
          <a:off x="15671800" y="13322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73677</xdr:rowOff>
    </xdr:from>
    <xdr:ext cx="762000" cy="259045"/>
    <xdr:sp macro="" textlink="">
      <xdr:nvSpPr>
        <xdr:cNvPr id="415"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57150</xdr:rowOff>
    </xdr:from>
    <xdr:to>
      <xdr:col>24</xdr:col>
      <xdr:colOff>73025</xdr:colOff>
      <xdr:row>77</xdr:row>
      <xdr:rowOff>158750</xdr:rowOff>
    </xdr:to>
    <xdr:sp macro="" textlink="">
      <xdr:nvSpPr>
        <xdr:cNvPr id="416" name="フローチャート : 判断 415"/>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19050</xdr:rowOff>
    </xdr:from>
    <xdr:to>
      <xdr:col>22</xdr:col>
      <xdr:colOff>555625</xdr:colOff>
      <xdr:row>77</xdr:row>
      <xdr:rowOff>120650</xdr:rowOff>
    </xdr:to>
    <xdr:cxnSp macro="">
      <xdr:nvCxnSpPr>
        <xdr:cNvPr id="417" name="直線コネクタ 416"/>
        <xdr:cNvCxnSpPr/>
      </xdr:nvCxnSpPr>
      <xdr:spPr>
        <a:xfrm>
          <a:off x="14782800" y="1322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63500</xdr:rowOff>
    </xdr:from>
    <xdr:to>
      <xdr:col>22</xdr:col>
      <xdr:colOff>606425</xdr:colOff>
      <xdr:row>76</xdr:row>
      <xdr:rowOff>165100</xdr:rowOff>
    </xdr:to>
    <xdr:sp macro="" textlink="">
      <xdr:nvSpPr>
        <xdr:cNvPr id="418" name="フローチャート : 判断 417"/>
        <xdr:cNvSpPr/>
      </xdr:nvSpPr>
      <xdr:spPr>
        <a:xfrm>
          <a:off x="15621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3827</xdr:rowOff>
    </xdr:from>
    <xdr:ext cx="736600" cy="259045"/>
    <xdr:sp macro="" textlink="">
      <xdr:nvSpPr>
        <xdr:cNvPr id="419" name="テキスト ボックス 418"/>
        <xdr:cNvSpPr txBox="1"/>
      </xdr:nvSpPr>
      <xdr:spPr>
        <a:xfrm>
          <a:off x="15290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19050</xdr:rowOff>
    </xdr:from>
    <xdr:to>
      <xdr:col>21</xdr:col>
      <xdr:colOff>352425</xdr:colOff>
      <xdr:row>77</xdr:row>
      <xdr:rowOff>57150</xdr:rowOff>
    </xdr:to>
    <xdr:cxnSp macro="">
      <xdr:nvCxnSpPr>
        <xdr:cNvPr id="420" name="直線コネクタ 419"/>
        <xdr:cNvCxnSpPr/>
      </xdr:nvCxnSpPr>
      <xdr:spPr>
        <a:xfrm flipV="1">
          <a:off x="13893800" y="1322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21" name="フローチャート : 判断 420"/>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92727</xdr:rowOff>
    </xdr:from>
    <xdr:ext cx="762000" cy="259045"/>
    <xdr:sp macro="" textlink="">
      <xdr:nvSpPr>
        <xdr:cNvPr id="422" name="テキスト ボックス 421"/>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57150</xdr:rowOff>
    </xdr:from>
    <xdr:to>
      <xdr:col>20</xdr:col>
      <xdr:colOff>149225</xdr:colOff>
      <xdr:row>77</xdr:row>
      <xdr:rowOff>57150</xdr:rowOff>
    </xdr:to>
    <xdr:cxnSp macro="">
      <xdr:nvCxnSpPr>
        <xdr:cNvPr id="423" name="直線コネクタ 422"/>
        <xdr:cNvCxnSpPr/>
      </xdr:nvCxnSpPr>
      <xdr:spPr>
        <a:xfrm>
          <a:off x="13004800" y="1325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19050</xdr:rowOff>
    </xdr:from>
    <xdr:to>
      <xdr:col>20</xdr:col>
      <xdr:colOff>200025</xdr:colOff>
      <xdr:row>75</xdr:row>
      <xdr:rowOff>120650</xdr:rowOff>
    </xdr:to>
    <xdr:sp macro="" textlink="">
      <xdr:nvSpPr>
        <xdr:cNvPr id="424" name="フローチャート : 判断 423"/>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130827</xdr:rowOff>
    </xdr:from>
    <xdr:ext cx="762000" cy="259045"/>
    <xdr:sp macro="" textlink="">
      <xdr:nvSpPr>
        <xdr:cNvPr id="425" name="テキスト ボックス 424"/>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114300</xdr:rowOff>
    </xdr:from>
    <xdr:to>
      <xdr:col>18</xdr:col>
      <xdr:colOff>682625</xdr:colOff>
      <xdr:row>77</xdr:row>
      <xdr:rowOff>44450</xdr:rowOff>
    </xdr:to>
    <xdr:sp macro="" textlink="">
      <xdr:nvSpPr>
        <xdr:cNvPr id="426" name="フローチャート : 判断 425"/>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54627</xdr:rowOff>
    </xdr:from>
    <xdr:ext cx="762000" cy="259045"/>
    <xdr:sp macro="" textlink="">
      <xdr:nvSpPr>
        <xdr:cNvPr id="427" name="テキスト ボックス 426"/>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78</xdr:row>
      <xdr:rowOff>88900</xdr:rowOff>
    </xdr:from>
    <xdr:to>
      <xdr:col>24</xdr:col>
      <xdr:colOff>73025</xdr:colOff>
      <xdr:row>79</xdr:row>
      <xdr:rowOff>19050</xdr:rowOff>
    </xdr:to>
    <xdr:sp macro="" textlink="">
      <xdr:nvSpPr>
        <xdr:cNvPr id="433" name="円/楕円 432"/>
        <xdr:cNvSpPr/>
      </xdr:nvSpPr>
      <xdr:spPr>
        <a:xfrm>
          <a:off x="164592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60977</xdr:rowOff>
    </xdr:from>
    <xdr:ext cx="762000" cy="259045"/>
    <xdr:sp macro="" textlink="">
      <xdr:nvSpPr>
        <xdr:cNvPr id="434" name="公債費以外該当値テキスト"/>
        <xdr:cNvSpPr txBox="1"/>
      </xdr:nvSpPr>
      <xdr:spPr>
        <a:xfrm>
          <a:off x="165989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69850</xdr:rowOff>
    </xdr:from>
    <xdr:to>
      <xdr:col>22</xdr:col>
      <xdr:colOff>606425</xdr:colOff>
      <xdr:row>78</xdr:row>
      <xdr:rowOff>0</xdr:rowOff>
    </xdr:to>
    <xdr:sp macro="" textlink="">
      <xdr:nvSpPr>
        <xdr:cNvPr id="435" name="円/楕円 434"/>
        <xdr:cNvSpPr/>
      </xdr:nvSpPr>
      <xdr:spPr>
        <a:xfrm>
          <a:off x="15621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156227</xdr:rowOff>
    </xdr:from>
    <xdr:ext cx="736600" cy="259045"/>
    <xdr:sp macro="" textlink="">
      <xdr:nvSpPr>
        <xdr:cNvPr id="436" name="テキスト ボックス 435"/>
        <xdr:cNvSpPr txBox="1"/>
      </xdr:nvSpPr>
      <xdr:spPr>
        <a:xfrm>
          <a:off x="15290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139700</xdr:rowOff>
    </xdr:from>
    <xdr:to>
      <xdr:col>21</xdr:col>
      <xdr:colOff>403225</xdr:colOff>
      <xdr:row>77</xdr:row>
      <xdr:rowOff>69850</xdr:rowOff>
    </xdr:to>
    <xdr:sp macro="" textlink="">
      <xdr:nvSpPr>
        <xdr:cNvPr id="437" name="円/楕円 436"/>
        <xdr:cNvSpPr/>
      </xdr:nvSpPr>
      <xdr:spPr>
        <a:xfrm>
          <a:off x="14732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54627</xdr:rowOff>
    </xdr:from>
    <xdr:ext cx="762000" cy="259045"/>
    <xdr:sp macro="" textlink="">
      <xdr:nvSpPr>
        <xdr:cNvPr id="438" name="テキスト ボックス 437"/>
        <xdr:cNvSpPr txBox="1"/>
      </xdr:nvSpPr>
      <xdr:spPr>
        <a:xfrm>
          <a:off x="14401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6350</xdr:rowOff>
    </xdr:from>
    <xdr:to>
      <xdr:col>20</xdr:col>
      <xdr:colOff>200025</xdr:colOff>
      <xdr:row>77</xdr:row>
      <xdr:rowOff>107950</xdr:rowOff>
    </xdr:to>
    <xdr:sp macro="" textlink="">
      <xdr:nvSpPr>
        <xdr:cNvPr id="439" name="円/楕円 438"/>
        <xdr:cNvSpPr/>
      </xdr:nvSpPr>
      <xdr:spPr>
        <a:xfrm>
          <a:off x="13843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92727</xdr:rowOff>
    </xdr:from>
    <xdr:ext cx="762000" cy="259045"/>
    <xdr:sp macro="" textlink="">
      <xdr:nvSpPr>
        <xdr:cNvPr id="440" name="テキスト ボックス 439"/>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6350</xdr:rowOff>
    </xdr:from>
    <xdr:to>
      <xdr:col>18</xdr:col>
      <xdr:colOff>682625</xdr:colOff>
      <xdr:row>77</xdr:row>
      <xdr:rowOff>107950</xdr:rowOff>
    </xdr:to>
    <xdr:sp macro="" textlink="">
      <xdr:nvSpPr>
        <xdr:cNvPr id="441" name="円/楕円 440"/>
        <xdr:cNvSpPr/>
      </xdr:nvSpPr>
      <xdr:spPr>
        <a:xfrm>
          <a:off x="12954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92727</xdr:rowOff>
    </xdr:from>
    <xdr:ext cx="762000" cy="259045"/>
    <xdr:sp macro="" textlink="">
      <xdr:nvSpPr>
        <xdr:cNvPr id="442" name="テキスト ボックス 441"/>
        <xdr:cNvSpPr txBox="1"/>
      </xdr:nvSpPr>
      <xdr:spPr>
        <a:xfrm>
          <a:off x="12623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33167</xdr:rowOff>
    </xdr:from>
    <xdr:to>
      <xdr:col>4</xdr:col>
      <xdr:colOff>1117600</xdr:colOff>
      <xdr:row>16</xdr:row>
      <xdr:rowOff>33693</xdr:rowOff>
    </xdr:to>
    <xdr:cxnSp macro="">
      <xdr:nvCxnSpPr>
        <xdr:cNvPr id="48" name="直線コネクタ 47"/>
        <xdr:cNvCxnSpPr/>
      </xdr:nvCxnSpPr>
      <xdr:spPr bwMode="auto">
        <a:xfrm>
          <a:off x="5003800" y="2823992"/>
          <a:ext cx="647700" cy="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149542</xdr:rowOff>
    </xdr:from>
    <xdr:ext cx="762000" cy="259045"/>
    <xdr:sp macro="" textlink="">
      <xdr:nvSpPr>
        <xdr:cNvPr id="49" name="人口1人当たり決算額の推移平均値テキスト130"/>
        <xdr:cNvSpPr txBox="1"/>
      </xdr:nvSpPr>
      <xdr:spPr>
        <a:xfrm>
          <a:off x="5740400" y="2597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25806</xdr:rowOff>
    </xdr:from>
    <xdr:to>
      <xdr:col>4</xdr:col>
      <xdr:colOff>469900</xdr:colOff>
      <xdr:row>16</xdr:row>
      <xdr:rowOff>33167</xdr:rowOff>
    </xdr:to>
    <xdr:cxnSp macro="">
      <xdr:nvCxnSpPr>
        <xdr:cNvPr id="51" name="直線コネクタ 50"/>
        <xdr:cNvCxnSpPr/>
      </xdr:nvCxnSpPr>
      <xdr:spPr bwMode="auto">
        <a:xfrm>
          <a:off x="4305300" y="2816631"/>
          <a:ext cx="698500" cy="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82211</xdr:rowOff>
    </xdr:from>
    <xdr:ext cx="736600" cy="259045"/>
    <xdr:sp macro="" textlink="">
      <xdr:nvSpPr>
        <xdr:cNvPr id="53" name="テキスト ボックス 52"/>
        <xdr:cNvSpPr txBox="1"/>
      </xdr:nvSpPr>
      <xdr:spPr>
        <a:xfrm>
          <a:off x="4622800" y="253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25806</xdr:rowOff>
    </xdr:from>
    <xdr:to>
      <xdr:col>3</xdr:col>
      <xdr:colOff>904875</xdr:colOff>
      <xdr:row>16</xdr:row>
      <xdr:rowOff>98318</xdr:rowOff>
    </xdr:to>
    <xdr:cxnSp macro="">
      <xdr:nvCxnSpPr>
        <xdr:cNvPr id="54" name="直線コネクタ 53"/>
        <xdr:cNvCxnSpPr/>
      </xdr:nvCxnSpPr>
      <xdr:spPr bwMode="auto">
        <a:xfrm flipV="1">
          <a:off x="3606800" y="2816631"/>
          <a:ext cx="698500" cy="7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3152</xdr:rowOff>
    </xdr:from>
    <xdr:to>
      <xdr:col>3</xdr:col>
      <xdr:colOff>206375</xdr:colOff>
      <xdr:row>16</xdr:row>
      <xdr:rowOff>98318</xdr:rowOff>
    </xdr:to>
    <xdr:cxnSp macro="">
      <xdr:nvCxnSpPr>
        <xdr:cNvPr id="57" name="直線コネクタ 56"/>
        <xdr:cNvCxnSpPr/>
      </xdr:nvCxnSpPr>
      <xdr:spPr bwMode="auto">
        <a:xfrm>
          <a:off x="2908300" y="2793977"/>
          <a:ext cx="698500" cy="9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3570</xdr:rowOff>
    </xdr:from>
    <xdr:ext cx="762000" cy="259045"/>
    <xdr:sp macro="" textlink="">
      <xdr:nvSpPr>
        <xdr:cNvPr id="59" name="テキスト ボックス 58"/>
        <xdr:cNvSpPr txBox="1"/>
      </xdr:nvSpPr>
      <xdr:spPr>
        <a:xfrm>
          <a:off x="32258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99194</xdr:rowOff>
    </xdr:from>
    <xdr:ext cx="762000" cy="259045"/>
    <xdr:sp macro="" textlink="">
      <xdr:nvSpPr>
        <xdr:cNvPr id="61" name="テキスト ボックス 60"/>
        <xdr:cNvSpPr txBox="1"/>
      </xdr:nvSpPr>
      <xdr:spPr>
        <a:xfrm>
          <a:off x="25273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154343</xdr:rowOff>
    </xdr:from>
    <xdr:to>
      <xdr:col>5</xdr:col>
      <xdr:colOff>34925</xdr:colOff>
      <xdr:row>16</xdr:row>
      <xdr:rowOff>84493</xdr:rowOff>
    </xdr:to>
    <xdr:sp macro="" textlink="">
      <xdr:nvSpPr>
        <xdr:cNvPr id="67" name="円/楕円 66"/>
        <xdr:cNvSpPr/>
      </xdr:nvSpPr>
      <xdr:spPr bwMode="auto">
        <a:xfrm>
          <a:off x="5600700" y="27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126420</xdr:rowOff>
    </xdr:from>
    <xdr:ext cx="762000" cy="259045"/>
    <xdr:sp macro="" textlink="">
      <xdr:nvSpPr>
        <xdr:cNvPr id="68" name="人口1人当たり決算額の推移該当値テキスト130"/>
        <xdr:cNvSpPr txBox="1"/>
      </xdr:nvSpPr>
      <xdr:spPr>
        <a:xfrm>
          <a:off x="5740400" y="2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153817</xdr:rowOff>
    </xdr:from>
    <xdr:to>
      <xdr:col>4</xdr:col>
      <xdr:colOff>520700</xdr:colOff>
      <xdr:row>16</xdr:row>
      <xdr:rowOff>83967</xdr:rowOff>
    </xdr:to>
    <xdr:sp macro="" textlink="">
      <xdr:nvSpPr>
        <xdr:cNvPr id="69" name="円/楕円 68"/>
        <xdr:cNvSpPr/>
      </xdr:nvSpPr>
      <xdr:spPr bwMode="auto">
        <a:xfrm>
          <a:off x="4953000" y="277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68744</xdr:rowOff>
    </xdr:from>
    <xdr:ext cx="736600" cy="259045"/>
    <xdr:sp macro="" textlink="">
      <xdr:nvSpPr>
        <xdr:cNvPr id="70" name="テキスト ボックス 69"/>
        <xdr:cNvSpPr txBox="1"/>
      </xdr:nvSpPr>
      <xdr:spPr>
        <a:xfrm>
          <a:off x="4622800" y="285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88,688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146456</xdr:rowOff>
    </xdr:from>
    <xdr:to>
      <xdr:col>3</xdr:col>
      <xdr:colOff>955675</xdr:colOff>
      <xdr:row>16</xdr:row>
      <xdr:rowOff>76606</xdr:rowOff>
    </xdr:to>
    <xdr:sp macro="" textlink="">
      <xdr:nvSpPr>
        <xdr:cNvPr id="71" name="円/楕円 70"/>
        <xdr:cNvSpPr/>
      </xdr:nvSpPr>
      <xdr:spPr bwMode="auto">
        <a:xfrm>
          <a:off x="4254500" y="276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86783</xdr:rowOff>
    </xdr:from>
    <xdr:ext cx="762000" cy="259045"/>
    <xdr:sp macro="" textlink="">
      <xdr:nvSpPr>
        <xdr:cNvPr id="72" name="テキスト ボックス 71"/>
        <xdr:cNvSpPr txBox="1"/>
      </xdr:nvSpPr>
      <xdr:spPr>
        <a:xfrm>
          <a:off x="3924300" y="253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47518</xdr:rowOff>
    </xdr:from>
    <xdr:to>
      <xdr:col>3</xdr:col>
      <xdr:colOff>257175</xdr:colOff>
      <xdr:row>16</xdr:row>
      <xdr:rowOff>149118</xdr:rowOff>
    </xdr:to>
    <xdr:sp macro="" textlink="">
      <xdr:nvSpPr>
        <xdr:cNvPr id="73" name="円/楕円 72"/>
        <xdr:cNvSpPr/>
      </xdr:nvSpPr>
      <xdr:spPr bwMode="auto">
        <a:xfrm>
          <a:off x="3556000" y="283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159295</xdr:rowOff>
    </xdr:from>
    <xdr:ext cx="762000" cy="259045"/>
    <xdr:sp macro="" textlink="">
      <xdr:nvSpPr>
        <xdr:cNvPr id="74" name="テキスト ボックス 73"/>
        <xdr:cNvSpPr txBox="1"/>
      </xdr:nvSpPr>
      <xdr:spPr>
        <a:xfrm>
          <a:off x="3225800" y="26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123802</xdr:rowOff>
    </xdr:from>
    <xdr:to>
      <xdr:col>2</xdr:col>
      <xdr:colOff>692150</xdr:colOff>
      <xdr:row>16</xdr:row>
      <xdr:rowOff>53952</xdr:rowOff>
    </xdr:to>
    <xdr:sp macro="" textlink="">
      <xdr:nvSpPr>
        <xdr:cNvPr id="75" name="円/楕円 74"/>
        <xdr:cNvSpPr/>
      </xdr:nvSpPr>
      <xdr:spPr bwMode="auto">
        <a:xfrm>
          <a:off x="2857500" y="274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64129</xdr:rowOff>
    </xdr:from>
    <xdr:ext cx="762000" cy="259045"/>
    <xdr:sp macro="" textlink="">
      <xdr:nvSpPr>
        <xdr:cNvPr id="76" name="テキスト ボックス 75"/>
        <xdr:cNvSpPr txBox="1"/>
      </xdr:nvSpPr>
      <xdr:spPr>
        <a:xfrm>
          <a:off x="2527300" y="251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81737</xdr:rowOff>
    </xdr:from>
    <xdr:to>
      <xdr:col>4</xdr:col>
      <xdr:colOff>1117600</xdr:colOff>
      <xdr:row>36</xdr:row>
      <xdr:rowOff>141265</xdr:rowOff>
    </xdr:to>
    <xdr:cxnSp macro="">
      <xdr:nvCxnSpPr>
        <xdr:cNvPr id="109" name="直線コネクタ 108"/>
        <xdr:cNvCxnSpPr/>
      </xdr:nvCxnSpPr>
      <xdr:spPr bwMode="auto">
        <a:xfrm>
          <a:off x="5003800" y="7034987"/>
          <a:ext cx="647700" cy="5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126377</xdr:rowOff>
    </xdr:from>
    <xdr:ext cx="762000" cy="259045"/>
    <xdr:sp macro="" textlink="">
      <xdr:nvSpPr>
        <xdr:cNvPr id="110" name="人口1人当たり決算額の推移平均値テキスト445"/>
        <xdr:cNvSpPr txBox="1"/>
      </xdr:nvSpPr>
      <xdr:spPr>
        <a:xfrm>
          <a:off x="5740400" y="673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315275</xdr:rowOff>
    </xdr:from>
    <xdr:to>
      <xdr:col>4</xdr:col>
      <xdr:colOff>469900</xdr:colOff>
      <xdr:row>36</xdr:row>
      <xdr:rowOff>81737</xdr:rowOff>
    </xdr:to>
    <xdr:cxnSp macro="">
      <xdr:nvCxnSpPr>
        <xdr:cNvPr id="112" name="直線コネクタ 111"/>
        <xdr:cNvCxnSpPr/>
      </xdr:nvCxnSpPr>
      <xdr:spPr bwMode="auto">
        <a:xfrm>
          <a:off x="4305300" y="6925625"/>
          <a:ext cx="698500" cy="10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282891</xdr:rowOff>
    </xdr:from>
    <xdr:ext cx="736600" cy="259045"/>
    <xdr:sp macro="" textlink="">
      <xdr:nvSpPr>
        <xdr:cNvPr id="114" name="テキスト ボックス 113"/>
        <xdr:cNvSpPr txBox="1"/>
      </xdr:nvSpPr>
      <xdr:spPr>
        <a:xfrm>
          <a:off x="4622800" y="655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101580</xdr:rowOff>
    </xdr:from>
    <xdr:to>
      <xdr:col>3</xdr:col>
      <xdr:colOff>904875</xdr:colOff>
      <xdr:row>35</xdr:row>
      <xdr:rowOff>315275</xdr:rowOff>
    </xdr:to>
    <xdr:cxnSp macro="">
      <xdr:nvCxnSpPr>
        <xdr:cNvPr id="115" name="直線コネクタ 114"/>
        <xdr:cNvCxnSpPr/>
      </xdr:nvCxnSpPr>
      <xdr:spPr bwMode="auto">
        <a:xfrm>
          <a:off x="3606800" y="6711930"/>
          <a:ext cx="698500" cy="2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243115</xdr:rowOff>
    </xdr:from>
    <xdr:ext cx="762000" cy="259045"/>
    <xdr:sp macro="" textlink="">
      <xdr:nvSpPr>
        <xdr:cNvPr id="117" name="テキスト ボックス 116"/>
        <xdr:cNvSpPr txBox="1"/>
      </xdr:nvSpPr>
      <xdr:spPr>
        <a:xfrm>
          <a:off x="3924300" y="65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26965</xdr:rowOff>
    </xdr:from>
    <xdr:to>
      <xdr:col>3</xdr:col>
      <xdr:colOff>206375</xdr:colOff>
      <xdr:row>35</xdr:row>
      <xdr:rowOff>101580</xdr:rowOff>
    </xdr:to>
    <xdr:cxnSp macro="">
      <xdr:nvCxnSpPr>
        <xdr:cNvPr id="118" name="直線コネクタ 117"/>
        <xdr:cNvCxnSpPr/>
      </xdr:nvCxnSpPr>
      <xdr:spPr bwMode="auto">
        <a:xfrm>
          <a:off x="2908300" y="6637315"/>
          <a:ext cx="698500" cy="7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197142</xdr:rowOff>
    </xdr:from>
    <xdr:ext cx="762000" cy="259045"/>
    <xdr:sp macro="" textlink="">
      <xdr:nvSpPr>
        <xdr:cNvPr id="120" name="テキスト ボックス 119"/>
        <xdr:cNvSpPr txBox="1"/>
      </xdr:nvSpPr>
      <xdr:spPr>
        <a:xfrm>
          <a:off x="32258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292147</xdr:rowOff>
    </xdr:from>
    <xdr:ext cx="762000" cy="259045"/>
    <xdr:sp macro="" textlink="">
      <xdr:nvSpPr>
        <xdr:cNvPr id="122" name="テキスト ボックス 121"/>
        <xdr:cNvSpPr txBox="1"/>
      </xdr:nvSpPr>
      <xdr:spPr>
        <a:xfrm>
          <a:off x="2527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90465</xdr:rowOff>
    </xdr:from>
    <xdr:to>
      <xdr:col>5</xdr:col>
      <xdr:colOff>34925</xdr:colOff>
      <xdr:row>37</xdr:row>
      <xdr:rowOff>20615</xdr:rowOff>
    </xdr:to>
    <xdr:sp macro="" textlink="">
      <xdr:nvSpPr>
        <xdr:cNvPr id="128" name="円/楕円 127"/>
        <xdr:cNvSpPr/>
      </xdr:nvSpPr>
      <xdr:spPr bwMode="auto">
        <a:xfrm>
          <a:off x="5600700" y="704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62542</xdr:rowOff>
    </xdr:from>
    <xdr:ext cx="762000" cy="259045"/>
    <xdr:sp macro="" textlink="">
      <xdr:nvSpPr>
        <xdr:cNvPr id="129" name="人口1人当たり決算額の推移該当値テキスト445"/>
        <xdr:cNvSpPr txBox="1"/>
      </xdr:nvSpPr>
      <xdr:spPr>
        <a:xfrm>
          <a:off x="5740400" y="701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30937</xdr:rowOff>
    </xdr:from>
    <xdr:to>
      <xdr:col>4</xdr:col>
      <xdr:colOff>520700</xdr:colOff>
      <xdr:row>36</xdr:row>
      <xdr:rowOff>132537</xdr:rowOff>
    </xdr:to>
    <xdr:sp macro="" textlink="">
      <xdr:nvSpPr>
        <xdr:cNvPr id="130" name="円/楕円 129"/>
        <xdr:cNvSpPr/>
      </xdr:nvSpPr>
      <xdr:spPr bwMode="auto">
        <a:xfrm>
          <a:off x="4953000" y="698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117314</xdr:rowOff>
    </xdr:from>
    <xdr:ext cx="736600" cy="259045"/>
    <xdr:sp macro="" textlink="">
      <xdr:nvSpPr>
        <xdr:cNvPr id="131" name="テキスト ボックス 130"/>
        <xdr:cNvSpPr txBox="1"/>
      </xdr:nvSpPr>
      <xdr:spPr>
        <a:xfrm>
          <a:off x="4622800" y="70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264475</xdr:rowOff>
    </xdr:from>
    <xdr:to>
      <xdr:col>3</xdr:col>
      <xdr:colOff>955675</xdr:colOff>
      <xdr:row>36</xdr:row>
      <xdr:rowOff>23175</xdr:rowOff>
    </xdr:to>
    <xdr:sp macro="" textlink="">
      <xdr:nvSpPr>
        <xdr:cNvPr id="132" name="円/楕円 131"/>
        <xdr:cNvSpPr/>
      </xdr:nvSpPr>
      <xdr:spPr bwMode="auto">
        <a:xfrm>
          <a:off x="4254500" y="687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7952</xdr:rowOff>
    </xdr:from>
    <xdr:ext cx="762000" cy="259045"/>
    <xdr:sp macro="" textlink="">
      <xdr:nvSpPr>
        <xdr:cNvPr id="133" name="テキスト ボックス 132"/>
        <xdr:cNvSpPr txBox="1"/>
      </xdr:nvSpPr>
      <xdr:spPr>
        <a:xfrm>
          <a:off x="3924300" y="696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50780</xdr:rowOff>
    </xdr:from>
    <xdr:to>
      <xdr:col>3</xdr:col>
      <xdr:colOff>257175</xdr:colOff>
      <xdr:row>35</xdr:row>
      <xdr:rowOff>152380</xdr:rowOff>
    </xdr:to>
    <xdr:sp macro="" textlink="">
      <xdr:nvSpPr>
        <xdr:cNvPr id="134" name="円/楕円 133"/>
        <xdr:cNvSpPr/>
      </xdr:nvSpPr>
      <xdr:spPr bwMode="auto">
        <a:xfrm>
          <a:off x="3556000" y="666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162557</xdr:rowOff>
    </xdr:from>
    <xdr:ext cx="762000" cy="259045"/>
    <xdr:sp macro="" textlink="">
      <xdr:nvSpPr>
        <xdr:cNvPr id="135" name="テキスト ボックス 134"/>
        <xdr:cNvSpPr txBox="1"/>
      </xdr:nvSpPr>
      <xdr:spPr>
        <a:xfrm>
          <a:off x="3225800" y="643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319065</xdr:rowOff>
    </xdr:from>
    <xdr:to>
      <xdr:col>2</xdr:col>
      <xdr:colOff>692150</xdr:colOff>
      <xdr:row>35</xdr:row>
      <xdr:rowOff>77765</xdr:rowOff>
    </xdr:to>
    <xdr:sp macro="" textlink="">
      <xdr:nvSpPr>
        <xdr:cNvPr id="136" name="円/楕円 135"/>
        <xdr:cNvSpPr/>
      </xdr:nvSpPr>
      <xdr:spPr bwMode="auto">
        <a:xfrm>
          <a:off x="2857500" y="658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87942</xdr:rowOff>
    </xdr:from>
    <xdr:ext cx="762000" cy="259045"/>
    <xdr:sp macro="" textlink="">
      <xdr:nvSpPr>
        <xdr:cNvPr id="137" name="テキスト ボックス 136"/>
        <xdr:cNvSpPr txBox="1"/>
      </xdr:nvSpPr>
      <xdr:spPr>
        <a:xfrm>
          <a:off x="2527300" y="635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113594</xdr:rowOff>
    </xdr:from>
    <xdr:to>
      <xdr:col>6</xdr:col>
      <xdr:colOff>511175</xdr:colOff>
      <xdr:row>36</xdr:row>
      <xdr:rowOff>124909</xdr:rowOff>
    </xdr:to>
    <xdr:cxnSp macro="">
      <xdr:nvCxnSpPr>
        <xdr:cNvPr id="59" name="直線コネクタ 58"/>
        <xdr:cNvCxnSpPr/>
      </xdr:nvCxnSpPr>
      <xdr:spPr>
        <a:xfrm flipV="1">
          <a:off x="3797300" y="6285794"/>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73761</xdr:rowOff>
    </xdr:from>
    <xdr:ext cx="534377" cy="259045"/>
    <xdr:sp macro="" textlink="">
      <xdr:nvSpPr>
        <xdr:cNvPr id="60" name="人件費平均値テキスト"/>
        <xdr:cNvSpPr txBox="1"/>
      </xdr:nvSpPr>
      <xdr:spPr>
        <a:xfrm>
          <a:off x="4686300" y="607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124909</xdr:rowOff>
    </xdr:from>
    <xdr:to>
      <xdr:col>5</xdr:col>
      <xdr:colOff>358775</xdr:colOff>
      <xdr:row>36</xdr:row>
      <xdr:rowOff>129230</xdr:rowOff>
    </xdr:to>
    <xdr:cxnSp macro="">
      <xdr:nvCxnSpPr>
        <xdr:cNvPr id="62" name="直線コネクタ 61"/>
        <xdr:cNvCxnSpPr/>
      </xdr:nvCxnSpPr>
      <xdr:spPr>
        <a:xfrm flipV="1">
          <a:off x="2908300" y="6297109"/>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5150</xdr:rowOff>
    </xdr:from>
    <xdr:ext cx="534377" cy="259045"/>
    <xdr:sp macro="" textlink="">
      <xdr:nvSpPr>
        <xdr:cNvPr id="64" name="テキスト ボックス 63"/>
        <xdr:cNvSpPr txBox="1"/>
      </xdr:nvSpPr>
      <xdr:spPr>
        <a:xfrm>
          <a:off x="3517411" y="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129230</xdr:rowOff>
    </xdr:from>
    <xdr:to>
      <xdr:col>4</xdr:col>
      <xdr:colOff>155575</xdr:colOff>
      <xdr:row>37</xdr:row>
      <xdr:rowOff>2540</xdr:rowOff>
    </xdr:to>
    <xdr:cxnSp macro="">
      <xdr:nvCxnSpPr>
        <xdr:cNvPr id="65" name="直線コネクタ 64"/>
        <xdr:cNvCxnSpPr/>
      </xdr:nvCxnSpPr>
      <xdr:spPr>
        <a:xfrm flipV="1">
          <a:off x="2019300" y="6301430"/>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83145</xdr:rowOff>
    </xdr:from>
    <xdr:to>
      <xdr:col>2</xdr:col>
      <xdr:colOff>638175</xdr:colOff>
      <xdr:row>37</xdr:row>
      <xdr:rowOff>2540</xdr:rowOff>
    </xdr:to>
    <xdr:cxnSp macro="">
      <xdr:nvCxnSpPr>
        <xdr:cNvPr id="68" name="直線コネクタ 67"/>
        <xdr:cNvCxnSpPr/>
      </xdr:nvCxnSpPr>
      <xdr:spPr>
        <a:xfrm>
          <a:off x="1130300" y="6255345"/>
          <a:ext cx="889000" cy="9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70" name="テキスト ボックス 69"/>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154401</xdr:rowOff>
    </xdr:from>
    <xdr:ext cx="534377" cy="259045"/>
    <xdr:sp macro="" textlink="">
      <xdr:nvSpPr>
        <xdr:cNvPr id="72" name="テキスト ボックス 71"/>
        <xdr:cNvSpPr txBox="1"/>
      </xdr:nvSpPr>
      <xdr:spPr>
        <a:xfrm>
          <a:off x="863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62794</xdr:rowOff>
    </xdr:from>
    <xdr:to>
      <xdr:col>6</xdr:col>
      <xdr:colOff>561975</xdr:colOff>
      <xdr:row>36</xdr:row>
      <xdr:rowOff>164394</xdr:rowOff>
    </xdr:to>
    <xdr:sp macro="" textlink="">
      <xdr:nvSpPr>
        <xdr:cNvPr id="78" name="円/楕円 77"/>
        <xdr:cNvSpPr/>
      </xdr:nvSpPr>
      <xdr:spPr>
        <a:xfrm>
          <a:off x="4584700" y="62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41221</xdr:rowOff>
    </xdr:from>
    <xdr:ext cx="534377" cy="259045"/>
    <xdr:sp macro="" textlink="">
      <xdr:nvSpPr>
        <xdr:cNvPr id="79" name="人件費該当値テキスト"/>
        <xdr:cNvSpPr txBox="1"/>
      </xdr:nvSpPr>
      <xdr:spPr>
        <a:xfrm>
          <a:off x="4686300" y="62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74109</xdr:rowOff>
    </xdr:from>
    <xdr:to>
      <xdr:col>5</xdr:col>
      <xdr:colOff>409575</xdr:colOff>
      <xdr:row>37</xdr:row>
      <xdr:rowOff>4259</xdr:rowOff>
    </xdr:to>
    <xdr:sp macro="" textlink="">
      <xdr:nvSpPr>
        <xdr:cNvPr id="80" name="円/楕円 79"/>
        <xdr:cNvSpPr/>
      </xdr:nvSpPr>
      <xdr:spPr>
        <a:xfrm>
          <a:off x="3746500" y="62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166836</xdr:rowOff>
    </xdr:from>
    <xdr:ext cx="534377" cy="259045"/>
    <xdr:sp macro="" textlink="">
      <xdr:nvSpPr>
        <xdr:cNvPr id="81" name="テキスト ボックス 80"/>
        <xdr:cNvSpPr txBox="1"/>
      </xdr:nvSpPr>
      <xdr:spPr>
        <a:xfrm>
          <a:off x="3517411" y="63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78430</xdr:rowOff>
    </xdr:from>
    <xdr:to>
      <xdr:col>4</xdr:col>
      <xdr:colOff>206375</xdr:colOff>
      <xdr:row>37</xdr:row>
      <xdr:rowOff>8580</xdr:rowOff>
    </xdr:to>
    <xdr:sp macro="" textlink="">
      <xdr:nvSpPr>
        <xdr:cNvPr id="82" name="円/楕円 81"/>
        <xdr:cNvSpPr/>
      </xdr:nvSpPr>
      <xdr:spPr>
        <a:xfrm>
          <a:off x="2857500" y="62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25107</xdr:rowOff>
    </xdr:from>
    <xdr:ext cx="534377" cy="259045"/>
    <xdr:sp macro="" textlink="">
      <xdr:nvSpPr>
        <xdr:cNvPr id="83" name="テキスト ボックス 82"/>
        <xdr:cNvSpPr txBox="1"/>
      </xdr:nvSpPr>
      <xdr:spPr>
        <a:xfrm>
          <a:off x="2641111" y="60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123190</xdr:rowOff>
    </xdr:from>
    <xdr:to>
      <xdr:col>3</xdr:col>
      <xdr:colOff>3175</xdr:colOff>
      <xdr:row>37</xdr:row>
      <xdr:rowOff>53340</xdr:rowOff>
    </xdr:to>
    <xdr:sp macro="" textlink="">
      <xdr:nvSpPr>
        <xdr:cNvPr id="84" name="円/楕円 83"/>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69867</xdr:rowOff>
    </xdr:from>
    <xdr:ext cx="534377" cy="259045"/>
    <xdr:sp macro="" textlink="">
      <xdr:nvSpPr>
        <xdr:cNvPr id="85" name="テキスト ボックス 84"/>
        <xdr:cNvSpPr txBox="1"/>
      </xdr:nvSpPr>
      <xdr:spPr>
        <a:xfrm>
          <a:off x="1752111" y="60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32345</xdr:rowOff>
    </xdr:from>
    <xdr:to>
      <xdr:col>1</xdr:col>
      <xdr:colOff>485775</xdr:colOff>
      <xdr:row>36</xdr:row>
      <xdr:rowOff>133945</xdr:rowOff>
    </xdr:to>
    <xdr:sp macro="" textlink="">
      <xdr:nvSpPr>
        <xdr:cNvPr id="86" name="円/楕円 85"/>
        <xdr:cNvSpPr/>
      </xdr:nvSpPr>
      <xdr:spPr>
        <a:xfrm>
          <a:off x="1079500" y="62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150472</xdr:rowOff>
    </xdr:from>
    <xdr:ext cx="534377" cy="259045"/>
    <xdr:sp macro="" textlink="">
      <xdr:nvSpPr>
        <xdr:cNvPr id="87" name="テキスト ボックス 86"/>
        <xdr:cNvSpPr txBox="1"/>
      </xdr:nvSpPr>
      <xdr:spPr>
        <a:xfrm>
          <a:off x="863111" y="59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94026</xdr:rowOff>
    </xdr:from>
    <xdr:to>
      <xdr:col>6</xdr:col>
      <xdr:colOff>511175</xdr:colOff>
      <xdr:row>56</xdr:row>
      <xdr:rowOff>123652</xdr:rowOff>
    </xdr:to>
    <xdr:cxnSp macro="">
      <xdr:nvCxnSpPr>
        <xdr:cNvPr id="112" name="直線コネクタ 111"/>
        <xdr:cNvCxnSpPr/>
      </xdr:nvCxnSpPr>
      <xdr:spPr>
        <a:xfrm>
          <a:off x="3797300" y="9695226"/>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2323</xdr:rowOff>
    </xdr:from>
    <xdr:ext cx="469744" cy="259045"/>
    <xdr:sp macro="" textlink="">
      <xdr:nvSpPr>
        <xdr:cNvPr id="113" name="物件費平均値テキスト"/>
        <xdr:cNvSpPr txBox="1"/>
      </xdr:nvSpPr>
      <xdr:spPr>
        <a:xfrm>
          <a:off x="4686300" y="943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92197</xdr:rowOff>
    </xdr:from>
    <xdr:to>
      <xdr:col>5</xdr:col>
      <xdr:colOff>358775</xdr:colOff>
      <xdr:row>56</xdr:row>
      <xdr:rowOff>94026</xdr:rowOff>
    </xdr:to>
    <xdr:cxnSp macro="">
      <xdr:nvCxnSpPr>
        <xdr:cNvPr id="115" name="直線コネクタ 114"/>
        <xdr:cNvCxnSpPr/>
      </xdr:nvCxnSpPr>
      <xdr:spPr>
        <a:xfrm>
          <a:off x="2908300" y="969339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82486</xdr:rowOff>
    </xdr:from>
    <xdr:ext cx="534377" cy="259045"/>
    <xdr:sp macro="" textlink="">
      <xdr:nvSpPr>
        <xdr:cNvPr id="117" name="テキスト ボックス 116"/>
        <xdr:cNvSpPr txBox="1"/>
      </xdr:nvSpPr>
      <xdr:spPr>
        <a:xfrm>
          <a:off x="35174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92197</xdr:rowOff>
    </xdr:from>
    <xdr:to>
      <xdr:col>4</xdr:col>
      <xdr:colOff>155575</xdr:colOff>
      <xdr:row>56</xdr:row>
      <xdr:rowOff>111491</xdr:rowOff>
    </xdr:to>
    <xdr:cxnSp macro="">
      <xdr:nvCxnSpPr>
        <xdr:cNvPr id="118" name="直線コネクタ 117"/>
        <xdr:cNvCxnSpPr/>
      </xdr:nvCxnSpPr>
      <xdr:spPr>
        <a:xfrm flipV="1">
          <a:off x="2019300" y="9693397"/>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54</xdr:row>
      <xdr:rowOff>112158</xdr:rowOff>
    </xdr:from>
    <xdr:ext cx="469744" cy="259045"/>
    <xdr:sp macro="" textlink="">
      <xdr:nvSpPr>
        <xdr:cNvPr id="120" name="テキスト ボックス 119"/>
        <xdr:cNvSpPr txBox="1"/>
      </xdr:nvSpPr>
      <xdr:spPr>
        <a:xfrm>
          <a:off x="26734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110119</xdr:rowOff>
    </xdr:from>
    <xdr:to>
      <xdr:col>2</xdr:col>
      <xdr:colOff>638175</xdr:colOff>
      <xdr:row>56</xdr:row>
      <xdr:rowOff>111491</xdr:rowOff>
    </xdr:to>
    <xdr:cxnSp macro="">
      <xdr:nvCxnSpPr>
        <xdr:cNvPr id="121" name="直線コネクタ 120"/>
        <xdr:cNvCxnSpPr/>
      </xdr:nvCxnSpPr>
      <xdr:spPr>
        <a:xfrm>
          <a:off x="1130300" y="97113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25061</xdr:rowOff>
    </xdr:from>
    <xdr:ext cx="534377" cy="259045"/>
    <xdr:sp macro="" textlink="">
      <xdr:nvSpPr>
        <xdr:cNvPr id="123" name="テキスト ボックス 122"/>
        <xdr:cNvSpPr txBox="1"/>
      </xdr:nvSpPr>
      <xdr:spPr>
        <a:xfrm>
          <a:off x="175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72852</xdr:rowOff>
    </xdr:from>
    <xdr:to>
      <xdr:col>6</xdr:col>
      <xdr:colOff>561975</xdr:colOff>
      <xdr:row>57</xdr:row>
      <xdr:rowOff>3002</xdr:rowOff>
    </xdr:to>
    <xdr:sp macro="" textlink="">
      <xdr:nvSpPr>
        <xdr:cNvPr id="131" name="円/楕円 130"/>
        <xdr:cNvSpPr/>
      </xdr:nvSpPr>
      <xdr:spPr>
        <a:xfrm>
          <a:off x="4584700" y="96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159229</xdr:rowOff>
    </xdr:from>
    <xdr:ext cx="469744" cy="259045"/>
    <xdr:sp macro="" textlink="">
      <xdr:nvSpPr>
        <xdr:cNvPr id="132" name="物件費該当値テキスト"/>
        <xdr:cNvSpPr txBox="1"/>
      </xdr:nvSpPr>
      <xdr:spPr>
        <a:xfrm>
          <a:off x="4686300" y="9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43226</xdr:rowOff>
    </xdr:from>
    <xdr:to>
      <xdr:col>5</xdr:col>
      <xdr:colOff>409575</xdr:colOff>
      <xdr:row>56</xdr:row>
      <xdr:rowOff>144826</xdr:rowOff>
    </xdr:to>
    <xdr:sp macro="" textlink="">
      <xdr:nvSpPr>
        <xdr:cNvPr id="133" name="円/楕円 132"/>
        <xdr:cNvSpPr/>
      </xdr:nvSpPr>
      <xdr:spPr>
        <a:xfrm>
          <a:off x="3746500" y="96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135953</xdr:rowOff>
    </xdr:from>
    <xdr:ext cx="469744" cy="259045"/>
    <xdr:sp macro="" textlink="">
      <xdr:nvSpPr>
        <xdr:cNvPr id="134" name="テキスト ボックス 133"/>
        <xdr:cNvSpPr txBox="1"/>
      </xdr:nvSpPr>
      <xdr:spPr>
        <a:xfrm>
          <a:off x="3549727" y="97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41397</xdr:rowOff>
    </xdr:from>
    <xdr:to>
      <xdr:col>4</xdr:col>
      <xdr:colOff>206375</xdr:colOff>
      <xdr:row>56</xdr:row>
      <xdr:rowOff>142997</xdr:rowOff>
    </xdr:to>
    <xdr:sp macro="" textlink="">
      <xdr:nvSpPr>
        <xdr:cNvPr id="135" name="円/楕円 134"/>
        <xdr:cNvSpPr/>
      </xdr:nvSpPr>
      <xdr:spPr>
        <a:xfrm>
          <a:off x="2857500" y="96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134124</xdr:rowOff>
    </xdr:from>
    <xdr:ext cx="469744" cy="259045"/>
    <xdr:sp macro="" textlink="">
      <xdr:nvSpPr>
        <xdr:cNvPr id="136" name="テキスト ボックス 135"/>
        <xdr:cNvSpPr txBox="1"/>
      </xdr:nvSpPr>
      <xdr:spPr>
        <a:xfrm>
          <a:off x="2673427" y="97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60691</xdr:rowOff>
    </xdr:from>
    <xdr:to>
      <xdr:col>3</xdr:col>
      <xdr:colOff>3175</xdr:colOff>
      <xdr:row>56</xdr:row>
      <xdr:rowOff>162291</xdr:rowOff>
    </xdr:to>
    <xdr:sp macro="" textlink="">
      <xdr:nvSpPr>
        <xdr:cNvPr id="137" name="円/楕円 136"/>
        <xdr:cNvSpPr/>
      </xdr:nvSpPr>
      <xdr:spPr>
        <a:xfrm>
          <a:off x="1968500" y="96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153418</xdr:rowOff>
    </xdr:from>
    <xdr:ext cx="469744" cy="259045"/>
    <xdr:sp macro="" textlink="">
      <xdr:nvSpPr>
        <xdr:cNvPr id="138" name="テキスト ボックス 137"/>
        <xdr:cNvSpPr txBox="1"/>
      </xdr:nvSpPr>
      <xdr:spPr>
        <a:xfrm>
          <a:off x="1784427" y="975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59319</xdr:rowOff>
    </xdr:from>
    <xdr:to>
      <xdr:col>1</xdr:col>
      <xdr:colOff>485775</xdr:colOff>
      <xdr:row>56</xdr:row>
      <xdr:rowOff>160919</xdr:rowOff>
    </xdr:to>
    <xdr:sp macro="" textlink="">
      <xdr:nvSpPr>
        <xdr:cNvPr id="139" name="円/楕円 138"/>
        <xdr:cNvSpPr/>
      </xdr:nvSpPr>
      <xdr:spPr>
        <a:xfrm>
          <a:off x="1079500" y="96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152046</xdr:rowOff>
    </xdr:from>
    <xdr:ext cx="469744" cy="259045"/>
    <xdr:sp macro="" textlink="">
      <xdr:nvSpPr>
        <xdr:cNvPr id="140" name="テキスト ボックス 139"/>
        <xdr:cNvSpPr txBox="1"/>
      </xdr:nvSpPr>
      <xdr:spPr>
        <a:xfrm>
          <a:off x="895427" y="975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77088</xdr:rowOff>
    </xdr:from>
    <xdr:to>
      <xdr:col>6</xdr:col>
      <xdr:colOff>511175</xdr:colOff>
      <xdr:row>78</xdr:row>
      <xdr:rowOff>107823</xdr:rowOff>
    </xdr:to>
    <xdr:cxnSp macro="">
      <xdr:nvCxnSpPr>
        <xdr:cNvPr id="167" name="直線コネクタ 166"/>
        <xdr:cNvCxnSpPr/>
      </xdr:nvCxnSpPr>
      <xdr:spPr>
        <a:xfrm flipV="1">
          <a:off x="3797300" y="13450188"/>
          <a:ext cx="8382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71390</xdr:rowOff>
    </xdr:from>
    <xdr:ext cx="469744" cy="259045"/>
    <xdr:sp macro="" textlink="">
      <xdr:nvSpPr>
        <xdr:cNvPr id="168" name="維持補修費平均値テキスト"/>
        <xdr:cNvSpPr txBox="1"/>
      </xdr:nvSpPr>
      <xdr:spPr>
        <a:xfrm>
          <a:off x="4686300" y="13101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107823</xdr:rowOff>
    </xdr:from>
    <xdr:to>
      <xdr:col>5</xdr:col>
      <xdr:colOff>358775</xdr:colOff>
      <xdr:row>78</xdr:row>
      <xdr:rowOff>108331</xdr:rowOff>
    </xdr:to>
    <xdr:cxnSp macro="">
      <xdr:nvCxnSpPr>
        <xdr:cNvPr id="170" name="直線コネクタ 169"/>
        <xdr:cNvCxnSpPr/>
      </xdr:nvCxnSpPr>
      <xdr:spPr>
        <a:xfrm flipV="1">
          <a:off x="2908300" y="1348092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2" name="テキスト ボックス 171"/>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108331</xdr:rowOff>
    </xdr:from>
    <xdr:to>
      <xdr:col>4</xdr:col>
      <xdr:colOff>155575</xdr:colOff>
      <xdr:row>78</xdr:row>
      <xdr:rowOff>113664</xdr:rowOff>
    </xdr:to>
    <xdr:cxnSp macro="">
      <xdr:nvCxnSpPr>
        <xdr:cNvPr id="173" name="直線コネクタ 172"/>
        <xdr:cNvCxnSpPr/>
      </xdr:nvCxnSpPr>
      <xdr:spPr>
        <a:xfrm flipV="1">
          <a:off x="2019300" y="1348143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38625</xdr:rowOff>
    </xdr:from>
    <xdr:ext cx="469744" cy="259045"/>
    <xdr:sp macro="" textlink="">
      <xdr:nvSpPr>
        <xdr:cNvPr id="175" name="テキスト ボックス 174"/>
        <xdr:cNvSpPr txBox="1"/>
      </xdr:nvSpPr>
      <xdr:spPr>
        <a:xfrm>
          <a:off x="2673427"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98298</xdr:rowOff>
    </xdr:from>
    <xdr:to>
      <xdr:col>2</xdr:col>
      <xdr:colOff>638175</xdr:colOff>
      <xdr:row>78</xdr:row>
      <xdr:rowOff>113664</xdr:rowOff>
    </xdr:to>
    <xdr:cxnSp macro="">
      <xdr:nvCxnSpPr>
        <xdr:cNvPr id="176" name="直線コネクタ 175"/>
        <xdr:cNvCxnSpPr/>
      </xdr:nvCxnSpPr>
      <xdr:spPr>
        <a:xfrm>
          <a:off x="1130300" y="13471398"/>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51198</xdr:rowOff>
    </xdr:from>
    <xdr:ext cx="469744" cy="259045"/>
    <xdr:sp macro="" textlink="">
      <xdr:nvSpPr>
        <xdr:cNvPr id="178" name="テキスト ボックス 177"/>
        <xdr:cNvSpPr txBox="1"/>
      </xdr:nvSpPr>
      <xdr:spPr>
        <a:xfrm>
          <a:off x="1784427"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53103</xdr:rowOff>
    </xdr:from>
    <xdr:ext cx="469744" cy="259045"/>
    <xdr:sp macro="" textlink="">
      <xdr:nvSpPr>
        <xdr:cNvPr id="180" name="テキスト ボックス 179"/>
        <xdr:cNvSpPr txBox="1"/>
      </xdr:nvSpPr>
      <xdr:spPr>
        <a:xfrm>
          <a:off x="895427" y="130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26288</xdr:rowOff>
    </xdr:from>
    <xdr:to>
      <xdr:col>6</xdr:col>
      <xdr:colOff>561975</xdr:colOff>
      <xdr:row>78</xdr:row>
      <xdr:rowOff>127888</xdr:rowOff>
    </xdr:to>
    <xdr:sp macro="" textlink="">
      <xdr:nvSpPr>
        <xdr:cNvPr id="186" name="円/楕円 185"/>
        <xdr:cNvSpPr/>
      </xdr:nvSpPr>
      <xdr:spPr>
        <a:xfrm>
          <a:off x="4584700" y="13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112665</xdr:rowOff>
    </xdr:from>
    <xdr:ext cx="469744" cy="259045"/>
    <xdr:sp macro="" textlink="">
      <xdr:nvSpPr>
        <xdr:cNvPr id="187" name="維持補修費該当値テキスト"/>
        <xdr:cNvSpPr txBox="1"/>
      </xdr:nvSpPr>
      <xdr:spPr>
        <a:xfrm>
          <a:off x="4686300" y="1331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57023</xdr:rowOff>
    </xdr:from>
    <xdr:to>
      <xdr:col>5</xdr:col>
      <xdr:colOff>409575</xdr:colOff>
      <xdr:row>78</xdr:row>
      <xdr:rowOff>158623</xdr:rowOff>
    </xdr:to>
    <xdr:sp macro="" textlink="">
      <xdr:nvSpPr>
        <xdr:cNvPr id="188" name="円/楕円 187"/>
        <xdr:cNvSpPr/>
      </xdr:nvSpPr>
      <xdr:spPr>
        <a:xfrm>
          <a:off x="3746500" y="134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78</xdr:row>
      <xdr:rowOff>149750</xdr:rowOff>
    </xdr:from>
    <xdr:ext cx="378565" cy="259045"/>
    <xdr:sp macro="" textlink="">
      <xdr:nvSpPr>
        <xdr:cNvPr id="189" name="テキスト ボックス 188"/>
        <xdr:cNvSpPr txBox="1"/>
      </xdr:nvSpPr>
      <xdr:spPr>
        <a:xfrm>
          <a:off x="3595317" y="135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57531</xdr:rowOff>
    </xdr:from>
    <xdr:to>
      <xdr:col>4</xdr:col>
      <xdr:colOff>206375</xdr:colOff>
      <xdr:row>78</xdr:row>
      <xdr:rowOff>159131</xdr:rowOff>
    </xdr:to>
    <xdr:sp macro="" textlink="">
      <xdr:nvSpPr>
        <xdr:cNvPr id="190" name="円/楕円 189"/>
        <xdr:cNvSpPr/>
      </xdr:nvSpPr>
      <xdr:spPr>
        <a:xfrm>
          <a:off x="2857500" y="13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150258</xdr:rowOff>
    </xdr:from>
    <xdr:ext cx="378565" cy="259045"/>
    <xdr:sp macro="" textlink="">
      <xdr:nvSpPr>
        <xdr:cNvPr id="191" name="テキスト ボックス 190"/>
        <xdr:cNvSpPr txBox="1"/>
      </xdr:nvSpPr>
      <xdr:spPr>
        <a:xfrm>
          <a:off x="2719017"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62864</xdr:rowOff>
    </xdr:from>
    <xdr:to>
      <xdr:col>3</xdr:col>
      <xdr:colOff>3175</xdr:colOff>
      <xdr:row>78</xdr:row>
      <xdr:rowOff>164464</xdr:rowOff>
    </xdr:to>
    <xdr:sp macro="" textlink="">
      <xdr:nvSpPr>
        <xdr:cNvPr id="192" name="円/楕円 191"/>
        <xdr:cNvSpPr/>
      </xdr:nvSpPr>
      <xdr:spPr>
        <a:xfrm>
          <a:off x="1968500" y="1343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155591</xdr:rowOff>
    </xdr:from>
    <xdr:ext cx="378565" cy="259045"/>
    <xdr:sp macro="" textlink="">
      <xdr:nvSpPr>
        <xdr:cNvPr id="193" name="テキスト ボックス 192"/>
        <xdr:cNvSpPr txBox="1"/>
      </xdr:nvSpPr>
      <xdr:spPr>
        <a:xfrm>
          <a:off x="1830017" y="1352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47498</xdr:rowOff>
    </xdr:from>
    <xdr:to>
      <xdr:col>1</xdr:col>
      <xdr:colOff>485775</xdr:colOff>
      <xdr:row>78</xdr:row>
      <xdr:rowOff>149098</xdr:rowOff>
    </xdr:to>
    <xdr:sp macro="" textlink="">
      <xdr:nvSpPr>
        <xdr:cNvPr id="194" name="円/楕円 193"/>
        <xdr:cNvSpPr/>
      </xdr:nvSpPr>
      <xdr:spPr>
        <a:xfrm>
          <a:off x="1079500" y="134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140225</xdr:rowOff>
    </xdr:from>
    <xdr:ext cx="378565" cy="259045"/>
    <xdr:sp macro="" textlink="">
      <xdr:nvSpPr>
        <xdr:cNvPr id="195" name="テキスト ボックス 194"/>
        <xdr:cNvSpPr txBox="1"/>
      </xdr:nvSpPr>
      <xdr:spPr>
        <a:xfrm>
          <a:off x="941017" y="135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83530</xdr:rowOff>
    </xdr:from>
    <xdr:to>
      <xdr:col>6</xdr:col>
      <xdr:colOff>511175</xdr:colOff>
      <xdr:row>91</xdr:row>
      <xdr:rowOff>89408</xdr:rowOff>
    </xdr:to>
    <xdr:cxnSp macro="">
      <xdr:nvCxnSpPr>
        <xdr:cNvPr id="225" name="直線コネクタ 224"/>
        <xdr:cNvCxnSpPr/>
      </xdr:nvCxnSpPr>
      <xdr:spPr>
        <a:xfrm>
          <a:off x="3797300" y="1568548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95085</xdr:rowOff>
    </xdr:from>
    <xdr:ext cx="469744" cy="259045"/>
    <xdr:sp macro="" textlink="">
      <xdr:nvSpPr>
        <xdr:cNvPr id="226" name="扶助費平均値テキスト"/>
        <xdr:cNvSpPr txBox="1"/>
      </xdr:nvSpPr>
      <xdr:spPr>
        <a:xfrm>
          <a:off x="4686300" y="1655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83530</xdr:rowOff>
    </xdr:from>
    <xdr:to>
      <xdr:col>5</xdr:col>
      <xdr:colOff>358775</xdr:colOff>
      <xdr:row>91</xdr:row>
      <xdr:rowOff>111778</xdr:rowOff>
    </xdr:to>
    <xdr:cxnSp macro="">
      <xdr:nvCxnSpPr>
        <xdr:cNvPr id="228" name="直線コネクタ 227"/>
        <xdr:cNvCxnSpPr/>
      </xdr:nvCxnSpPr>
      <xdr:spPr>
        <a:xfrm flipV="1">
          <a:off x="2908300" y="15685480"/>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74675</xdr:rowOff>
    </xdr:from>
    <xdr:ext cx="469744" cy="259045"/>
    <xdr:sp macro="" textlink="">
      <xdr:nvSpPr>
        <xdr:cNvPr id="230" name="テキスト ボックス 229"/>
        <xdr:cNvSpPr txBox="1"/>
      </xdr:nvSpPr>
      <xdr:spPr>
        <a:xfrm>
          <a:off x="3549727"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111778</xdr:rowOff>
    </xdr:from>
    <xdr:to>
      <xdr:col>4</xdr:col>
      <xdr:colOff>155575</xdr:colOff>
      <xdr:row>91</xdr:row>
      <xdr:rowOff>123208</xdr:rowOff>
    </xdr:to>
    <xdr:cxnSp macro="">
      <xdr:nvCxnSpPr>
        <xdr:cNvPr id="231" name="直線コネクタ 230"/>
        <xdr:cNvCxnSpPr/>
      </xdr:nvCxnSpPr>
      <xdr:spPr>
        <a:xfrm flipV="1">
          <a:off x="2019300" y="157137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92800</xdr:rowOff>
    </xdr:from>
    <xdr:ext cx="469744" cy="259045"/>
    <xdr:sp macro="" textlink="">
      <xdr:nvSpPr>
        <xdr:cNvPr id="233" name="テキスト ボックス 232"/>
        <xdr:cNvSpPr txBox="1"/>
      </xdr:nvSpPr>
      <xdr:spPr>
        <a:xfrm>
          <a:off x="26734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89081</xdr:rowOff>
    </xdr:from>
    <xdr:to>
      <xdr:col>2</xdr:col>
      <xdr:colOff>638175</xdr:colOff>
      <xdr:row>91</xdr:row>
      <xdr:rowOff>123208</xdr:rowOff>
    </xdr:to>
    <xdr:cxnSp macro="">
      <xdr:nvCxnSpPr>
        <xdr:cNvPr id="234" name="直線コネクタ 233"/>
        <xdr:cNvCxnSpPr/>
      </xdr:nvCxnSpPr>
      <xdr:spPr>
        <a:xfrm>
          <a:off x="1130300" y="15691031"/>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119088</xdr:rowOff>
    </xdr:from>
    <xdr:ext cx="469744" cy="259045"/>
    <xdr:sp macro="" textlink="">
      <xdr:nvSpPr>
        <xdr:cNvPr id="236" name="テキスト ボックス 235"/>
        <xdr:cNvSpPr txBox="1"/>
      </xdr:nvSpPr>
      <xdr:spPr>
        <a:xfrm>
          <a:off x="1784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112884</xdr:rowOff>
    </xdr:from>
    <xdr:ext cx="469744" cy="259045"/>
    <xdr:sp macro="" textlink="">
      <xdr:nvSpPr>
        <xdr:cNvPr id="238" name="テキスト ボックス 237"/>
        <xdr:cNvSpPr txBox="1"/>
      </xdr:nvSpPr>
      <xdr:spPr>
        <a:xfrm>
          <a:off x="895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38608</xdr:rowOff>
    </xdr:from>
    <xdr:to>
      <xdr:col>6</xdr:col>
      <xdr:colOff>561975</xdr:colOff>
      <xdr:row>91</xdr:row>
      <xdr:rowOff>140208</xdr:rowOff>
    </xdr:to>
    <xdr:sp macro="" textlink="">
      <xdr:nvSpPr>
        <xdr:cNvPr id="244" name="円/楕円 243"/>
        <xdr:cNvSpPr/>
      </xdr:nvSpPr>
      <xdr:spPr>
        <a:xfrm>
          <a:off x="4584700" y="156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61485</xdr:rowOff>
    </xdr:from>
    <xdr:ext cx="534377" cy="259045"/>
    <xdr:sp macro="" textlink="">
      <xdr:nvSpPr>
        <xdr:cNvPr id="245" name="扶助費該当値テキスト"/>
        <xdr:cNvSpPr txBox="1"/>
      </xdr:nvSpPr>
      <xdr:spPr>
        <a:xfrm>
          <a:off x="4686300" y="154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32730</xdr:rowOff>
    </xdr:from>
    <xdr:to>
      <xdr:col>5</xdr:col>
      <xdr:colOff>409575</xdr:colOff>
      <xdr:row>91</xdr:row>
      <xdr:rowOff>134330</xdr:rowOff>
    </xdr:to>
    <xdr:sp macro="" textlink="">
      <xdr:nvSpPr>
        <xdr:cNvPr id="246" name="円/楕円 245"/>
        <xdr:cNvSpPr/>
      </xdr:nvSpPr>
      <xdr:spPr>
        <a:xfrm>
          <a:off x="3746500" y="156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150857</xdr:rowOff>
    </xdr:from>
    <xdr:ext cx="534377" cy="259045"/>
    <xdr:sp macro="" textlink="">
      <xdr:nvSpPr>
        <xdr:cNvPr id="247" name="テキスト ボックス 246"/>
        <xdr:cNvSpPr txBox="1"/>
      </xdr:nvSpPr>
      <xdr:spPr>
        <a:xfrm>
          <a:off x="3517411" y="1540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60978</xdr:rowOff>
    </xdr:from>
    <xdr:to>
      <xdr:col>4</xdr:col>
      <xdr:colOff>206375</xdr:colOff>
      <xdr:row>91</xdr:row>
      <xdr:rowOff>162578</xdr:rowOff>
    </xdr:to>
    <xdr:sp macro="" textlink="">
      <xdr:nvSpPr>
        <xdr:cNvPr id="248" name="円/楕円 247"/>
        <xdr:cNvSpPr/>
      </xdr:nvSpPr>
      <xdr:spPr>
        <a:xfrm>
          <a:off x="2857500" y="156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7655</xdr:rowOff>
    </xdr:from>
    <xdr:ext cx="534377" cy="259045"/>
    <xdr:sp macro="" textlink="">
      <xdr:nvSpPr>
        <xdr:cNvPr id="249" name="テキスト ボックス 248"/>
        <xdr:cNvSpPr txBox="1"/>
      </xdr:nvSpPr>
      <xdr:spPr>
        <a:xfrm>
          <a:off x="2641111" y="154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72408</xdr:rowOff>
    </xdr:from>
    <xdr:to>
      <xdr:col>3</xdr:col>
      <xdr:colOff>3175</xdr:colOff>
      <xdr:row>92</xdr:row>
      <xdr:rowOff>2558</xdr:rowOff>
    </xdr:to>
    <xdr:sp macro="" textlink="">
      <xdr:nvSpPr>
        <xdr:cNvPr id="250" name="円/楕円 249"/>
        <xdr:cNvSpPr/>
      </xdr:nvSpPr>
      <xdr:spPr>
        <a:xfrm>
          <a:off x="1968500" y="15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19085</xdr:rowOff>
    </xdr:from>
    <xdr:ext cx="534377" cy="259045"/>
    <xdr:sp macro="" textlink="">
      <xdr:nvSpPr>
        <xdr:cNvPr id="251" name="テキスト ボックス 250"/>
        <xdr:cNvSpPr txBox="1"/>
      </xdr:nvSpPr>
      <xdr:spPr>
        <a:xfrm>
          <a:off x="1752111" y="15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38281</xdr:rowOff>
    </xdr:from>
    <xdr:to>
      <xdr:col>1</xdr:col>
      <xdr:colOff>485775</xdr:colOff>
      <xdr:row>91</xdr:row>
      <xdr:rowOff>139881</xdr:rowOff>
    </xdr:to>
    <xdr:sp macro="" textlink="">
      <xdr:nvSpPr>
        <xdr:cNvPr id="252" name="円/楕円 251"/>
        <xdr:cNvSpPr/>
      </xdr:nvSpPr>
      <xdr:spPr>
        <a:xfrm>
          <a:off x="1079500" y="156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156408</xdr:rowOff>
    </xdr:from>
    <xdr:ext cx="534377" cy="259045"/>
    <xdr:sp macro="" textlink="">
      <xdr:nvSpPr>
        <xdr:cNvPr id="253" name="テキスト ボックス 252"/>
        <xdr:cNvSpPr txBox="1"/>
      </xdr:nvSpPr>
      <xdr:spPr>
        <a:xfrm>
          <a:off x="863111" y="154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50025</xdr:rowOff>
    </xdr:from>
    <xdr:to>
      <xdr:col>15</xdr:col>
      <xdr:colOff>180975</xdr:colOff>
      <xdr:row>36</xdr:row>
      <xdr:rowOff>55402</xdr:rowOff>
    </xdr:to>
    <xdr:cxnSp macro="">
      <xdr:nvCxnSpPr>
        <xdr:cNvPr id="278" name="直線コネクタ 277"/>
        <xdr:cNvCxnSpPr/>
      </xdr:nvCxnSpPr>
      <xdr:spPr>
        <a:xfrm>
          <a:off x="9639300" y="6222225"/>
          <a:ext cx="8382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79"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50025</xdr:rowOff>
    </xdr:from>
    <xdr:to>
      <xdr:col>14</xdr:col>
      <xdr:colOff>28575</xdr:colOff>
      <xdr:row>36</xdr:row>
      <xdr:rowOff>112236</xdr:rowOff>
    </xdr:to>
    <xdr:cxnSp macro="">
      <xdr:nvCxnSpPr>
        <xdr:cNvPr id="281" name="直線コネクタ 280"/>
        <xdr:cNvCxnSpPr/>
      </xdr:nvCxnSpPr>
      <xdr:spPr>
        <a:xfrm flipV="1">
          <a:off x="8750300" y="6222225"/>
          <a:ext cx="889000" cy="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100341</xdr:rowOff>
    </xdr:from>
    <xdr:ext cx="534377" cy="259045"/>
    <xdr:sp macro="" textlink="">
      <xdr:nvSpPr>
        <xdr:cNvPr id="283" name="テキスト ボックス 282"/>
        <xdr:cNvSpPr txBox="1"/>
      </xdr:nvSpPr>
      <xdr:spPr>
        <a:xfrm>
          <a:off x="93594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112236</xdr:rowOff>
    </xdr:from>
    <xdr:to>
      <xdr:col>12</xdr:col>
      <xdr:colOff>511175</xdr:colOff>
      <xdr:row>36</xdr:row>
      <xdr:rowOff>125893</xdr:rowOff>
    </xdr:to>
    <xdr:cxnSp macro="">
      <xdr:nvCxnSpPr>
        <xdr:cNvPr id="284" name="直線コネクタ 283"/>
        <xdr:cNvCxnSpPr/>
      </xdr:nvCxnSpPr>
      <xdr:spPr>
        <a:xfrm flipV="1">
          <a:off x="7861300" y="6284436"/>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2958</xdr:rowOff>
    </xdr:from>
    <xdr:ext cx="534377" cy="259045"/>
    <xdr:sp macro="" textlink="">
      <xdr:nvSpPr>
        <xdr:cNvPr id="286" name="テキスト ボックス 285"/>
        <xdr:cNvSpPr txBox="1"/>
      </xdr:nvSpPr>
      <xdr:spPr>
        <a:xfrm>
          <a:off x="84831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125893</xdr:rowOff>
    </xdr:from>
    <xdr:to>
      <xdr:col>11</xdr:col>
      <xdr:colOff>307975</xdr:colOff>
      <xdr:row>36</xdr:row>
      <xdr:rowOff>130039</xdr:rowOff>
    </xdr:to>
    <xdr:cxnSp macro="">
      <xdr:nvCxnSpPr>
        <xdr:cNvPr id="287" name="直線コネクタ 286"/>
        <xdr:cNvCxnSpPr/>
      </xdr:nvCxnSpPr>
      <xdr:spPr>
        <a:xfrm flipV="1">
          <a:off x="6972300" y="6298093"/>
          <a:ext cx="889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xdr:rowOff>
    </xdr:from>
    <xdr:ext cx="534377" cy="259045"/>
    <xdr:sp macro="" textlink="">
      <xdr:nvSpPr>
        <xdr:cNvPr id="289" name="テキスト ボックス 288"/>
        <xdr:cNvSpPr txBox="1"/>
      </xdr:nvSpPr>
      <xdr:spPr>
        <a:xfrm>
          <a:off x="7594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11132</xdr:rowOff>
    </xdr:from>
    <xdr:ext cx="534377" cy="259045"/>
    <xdr:sp macro="" textlink="">
      <xdr:nvSpPr>
        <xdr:cNvPr id="291" name="テキスト ボックス 290"/>
        <xdr:cNvSpPr txBox="1"/>
      </xdr:nvSpPr>
      <xdr:spPr>
        <a:xfrm>
          <a:off x="6705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4602</xdr:rowOff>
    </xdr:from>
    <xdr:to>
      <xdr:col>15</xdr:col>
      <xdr:colOff>231775</xdr:colOff>
      <xdr:row>36</xdr:row>
      <xdr:rowOff>106202</xdr:rowOff>
    </xdr:to>
    <xdr:sp macro="" textlink="">
      <xdr:nvSpPr>
        <xdr:cNvPr id="297" name="円/楕円 296"/>
        <xdr:cNvSpPr/>
      </xdr:nvSpPr>
      <xdr:spPr>
        <a:xfrm>
          <a:off x="10426700" y="61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135429</xdr:rowOff>
    </xdr:from>
    <xdr:ext cx="534377" cy="259045"/>
    <xdr:sp macro="" textlink="">
      <xdr:nvSpPr>
        <xdr:cNvPr id="298" name="補助費等該当値テキスト"/>
        <xdr:cNvSpPr txBox="1"/>
      </xdr:nvSpPr>
      <xdr:spPr>
        <a:xfrm>
          <a:off x="10528300" y="59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93,438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170675</xdr:rowOff>
    </xdr:from>
    <xdr:to>
      <xdr:col>14</xdr:col>
      <xdr:colOff>79375</xdr:colOff>
      <xdr:row>36</xdr:row>
      <xdr:rowOff>100825</xdr:rowOff>
    </xdr:to>
    <xdr:sp macro="" textlink="">
      <xdr:nvSpPr>
        <xdr:cNvPr id="299" name="円/楕円 298"/>
        <xdr:cNvSpPr/>
      </xdr:nvSpPr>
      <xdr:spPr>
        <a:xfrm>
          <a:off x="9588500" y="61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117352</xdr:rowOff>
    </xdr:from>
    <xdr:ext cx="534377" cy="259045"/>
    <xdr:sp macro="" textlink="">
      <xdr:nvSpPr>
        <xdr:cNvPr id="300" name="テキスト ボックス 299"/>
        <xdr:cNvSpPr txBox="1"/>
      </xdr:nvSpPr>
      <xdr:spPr>
        <a:xfrm>
          <a:off x="9359411" y="59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61436</xdr:rowOff>
    </xdr:from>
    <xdr:to>
      <xdr:col>12</xdr:col>
      <xdr:colOff>561975</xdr:colOff>
      <xdr:row>36</xdr:row>
      <xdr:rowOff>163036</xdr:rowOff>
    </xdr:to>
    <xdr:sp macro="" textlink="">
      <xdr:nvSpPr>
        <xdr:cNvPr id="301" name="円/楕円 300"/>
        <xdr:cNvSpPr/>
      </xdr:nvSpPr>
      <xdr:spPr>
        <a:xfrm>
          <a:off x="8699500" y="62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8113</xdr:rowOff>
    </xdr:from>
    <xdr:ext cx="534377" cy="259045"/>
    <xdr:sp macro="" textlink="">
      <xdr:nvSpPr>
        <xdr:cNvPr id="302" name="テキスト ボックス 301"/>
        <xdr:cNvSpPr txBox="1"/>
      </xdr:nvSpPr>
      <xdr:spPr>
        <a:xfrm>
          <a:off x="8483111" y="60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75093</xdr:rowOff>
    </xdr:from>
    <xdr:to>
      <xdr:col>11</xdr:col>
      <xdr:colOff>358775</xdr:colOff>
      <xdr:row>37</xdr:row>
      <xdr:rowOff>5243</xdr:rowOff>
    </xdr:to>
    <xdr:sp macro="" textlink="">
      <xdr:nvSpPr>
        <xdr:cNvPr id="303" name="円/楕円 302"/>
        <xdr:cNvSpPr/>
      </xdr:nvSpPr>
      <xdr:spPr>
        <a:xfrm>
          <a:off x="7810500" y="62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21770</xdr:rowOff>
    </xdr:from>
    <xdr:ext cx="534377" cy="259045"/>
    <xdr:sp macro="" textlink="">
      <xdr:nvSpPr>
        <xdr:cNvPr id="304" name="テキスト ボックス 303"/>
        <xdr:cNvSpPr txBox="1"/>
      </xdr:nvSpPr>
      <xdr:spPr>
        <a:xfrm>
          <a:off x="7594111" y="60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79239</xdr:rowOff>
    </xdr:from>
    <xdr:to>
      <xdr:col>10</xdr:col>
      <xdr:colOff>155575</xdr:colOff>
      <xdr:row>37</xdr:row>
      <xdr:rowOff>9389</xdr:rowOff>
    </xdr:to>
    <xdr:sp macro="" textlink="">
      <xdr:nvSpPr>
        <xdr:cNvPr id="305" name="円/楕円 304"/>
        <xdr:cNvSpPr/>
      </xdr:nvSpPr>
      <xdr:spPr>
        <a:xfrm>
          <a:off x="6921500" y="62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25916</xdr:rowOff>
    </xdr:from>
    <xdr:ext cx="534377" cy="259045"/>
    <xdr:sp macro="" textlink="">
      <xdr:nvSpPr>
        <xdr:cNvPr id="306" name="テキスト ボックス 305"/>
        <xdr:cNvSpPr txBox="1"/>
      </xdr:nvSpPr>
      <xdr:spPr>
        <a:xfrm>
          <a:off x="6705111" y="60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60737</xdr:rowOff>
    </xdr:from>
    <xdr:to>
      <xdr:col>15</xdr:col>
      <xdr:colOff>180975</xdr:colOff>
      <xdr:row>57</xdr:row>
      <xdr:rowOff>69148</xdr:rowOff>
    </xdr:to>
    <xdr:cxnSp macro="">
      <xdr:nvCxnSpPr>
        <xdr:cNvPr id="337" name="直線コネクタ 336"/>
        <xdr:cNvCxnSpPr/>
      </xdr:nvCxnSpPr>
      <xdr:spPr>
        <a:xfrm>
          <a:off x="9639300" y="9833387"/>
          <a:ext cx="838200" cy="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45810</xdr:rowOff>
    </xdr:from>
    <xdr:ext cx="534377" cy="259045"/>
    <xdr:sp macro="" textlink="">
      <xdr:nvSpPr>
        <xdr:cNvPr id="338" name="普通建設事業費平均値テキスト"/>
        <xdr:cNvSpPr txBox="1"/>
      </xdr:nvSpPr>
      <xdr:spPr>
        <a:xfrm>
          <a:off x="10528300" y="981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42707</xdr:rowOff>
    </xdr:from>
    <xdr:to>
      <xdr:col>14</xdr:col>
      <xdr:colOff>28575</xdr:colOff>
      <xdr:row>57</xdr:row>
      <xdr:rowOff>60737</xdr:rowOff>
    </xdr:to>
    <xdr:cxnSp macro="">
      <xdr:nvCxnSpPr>
        <xdr:cNvPr id="340" name="直線コネクタ 339"/>
        <xdr:cNvCxnSpPr/>
      </xdr:nvCxnSpPr>
      <xdr:spPr>
        <a:xfrm>
          <a:off x="8750300" y="9815357"/>
          <a:ext cx="889000" cy="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2" name="テキスト ボックス 341"/>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17685</xdr:rowOff>
    </xdr:from>
    <xdr:to>
      <xdr:col>12</xdr:col>
      <xdr:colOff>511175</xdr:colOff>
      <xdr:row>57</xdr:row>
      <xdr:rowOff>42707</xdr:rowOff>
    </xdr:to>
    <xdr:cxnSp macro="">
      <xdr:nvCxnSpPr>
        <xdr:cNvPr id="343" name="直線コネクタ 342"/>
        <xdr:cNvCxnSpPr/>
      </xdr:nvCxnSpPr>
      <xdr:spPr>
        <a:xfrm>
          <a:off x="7861300" y="9790335"/>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5" name="テキスト ボックス 344"/>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17685</xdr:rowOff>
    </xdr:from>
    <xdr:to>
      <xdr:col>11</xdr:col>
      <xdr:colOff>307975</xdr:colOff>
      <xdr:row>57</xdr:row>
      <xdr:rowOff>93542</xdr:rowOff>
    </xdr:to>
    <xdr:cxnSp macro="">
      <xdr:nvCxnSpPr>
        <xdr:cNvPr id="346" name="直線コネクタ 345"/>
        <xdr:cNvCxnSpPr/>
      </xdr:nvCxnSpPr>
      <xdr:spPr>
        <a:xfrm flipV="1">
          <a:off x="6972300" y="979033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25664</xdr:rowOff>
    </xdr:from>
    <xdr:ext cx="534377" cy="259045"/>
    <xdr:sp macro="" textlink="">
      <xdr:nvSpPr>
        <xdr:cNvPr id="348" name="テキスト ボックス 347"/>
        <xdr:cNvSpPr txBox="1"/>
      </xdr:nvSpPr>
      <xdr:spPr>
        <a:xfrm>
          <a:off x="7594111" y="99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53020</xdr:rowOff>
    </xdr:from>
    <xdr:ext cx="534377" cy="259045"/>
    <xdr:sp macro="" textlink="">
      <xdr:nvSpPr>
        <xdr:cNvPr id="350" name="テキスト ボックス 349"/>
        <xdr:cNvSpPr txBox="1"/>
      </xdr:nvSpPr>
      <xdr:spPr>
        <a:xfrm>
          <a:off x="6705111" y="99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18348</xdr:rowOff>
    </xdr:from>
    <xdr:to>
      <xdr:col>15</xdr:col>
      <xdr:colOff>231775</xdr:colOff>
      <xdr:row>57</xdr:row>
      <xdr:rowOff>119948</xdr:rowOff>
    </xdr:to>
    <xdr:sp macro="" textlink="">
      <xdr:nvSpPr>
        <xdr:cNvPr id="356" name="円/楕円 355"/>
        <xdr:cNvSpPr/>
      </xdr:nvSpPr>
      <xdr:spPr>
        <a:xfrm>
          <a:off x="10426700" y="97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41225</xdr:rowOff>
    </xdr:from>
    <xdr:ext cx="534377" cy="259045"/>
    <xdr:sp macro="" textlink="">
      <xdr:nvSpPr>
        <xdr:cNvPr id="357" name="普通建設事業費該当値テキスト"/>
        <xdr:cNvSpPr txBox="1"/>
      </xdr:nvSpPr>
      <xdr:spPr>
        <a:xfrm>
          <a:off x="10528300" y="96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9937</xdr:rowOff>
    </xdr:from>
    <xdr:to>
      <xdr:col>14</xdr:col>
      <xdr:colOff>79375</xdr:colOff>
      <xdr:row>57</xdr:row>
      <xdr:rowOff>111537</xdr:rowOff>
    </xdr:to>
    <xdr:sp macro="" textlink="">
      <xdr:nvSpPr>
        <xdr:cNvPr id="358" name="円/楕円 357"/>
        <xdr:cNvSpPr/>
      </xdr:nvSpPr>
      <xdr:spPr>
        <a:xfrm>
          <a:off x="9588500" y="97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128064</xdr:rowOff>
    </xdr:from>
    <xdr:ext cx="534377" cy="259045"/>
    <xdr:sp macro="" textlink="">
      <xdr:nvSpPr>
        <xdr:cNvPr id="359" name="テキスト ボックス 358"/>
        <xdr:cNvSpPr txBox="1"/>
      </xdr:nvSpPr>
      <xdr:spPr>
        <a:xfrm>
          <a:off x="9359411" y="95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163357</xdr:rowOff>
    </xdr:from>
    <xdr:to>
      <xdr:col>12</xdr:col>
      <xdr:colOff>561975</xdr:colOff>
      <xdr:row>57</xdr:row>
      <xdr:rowOff>93507</xdr:rowOff>
    </xdr:to>
    <xdr:sp macro="" textlink="">
      <xdr:nvSpPr>
        <xdr:cNvPr id="360" name="円/楕円 359"/>
        <xdr:cNvSpPr/>
      </xdr:nvSpPr>
      <xdr:spPr>
        <a:xfrm>
          <a:off x="8699500" y="97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110034</xdr:rowOff>
    </xdr:from>
    <xdr:ext cx="534377" cy="259045"/>
    <xdr:sp macro="" textlink="">
      <xdr:nvSpPr>
        <xdr:cNvPr id="361" name="テキスト ボックス 360"/>
        <xdr:cNvSpPr txBox="1"/>
      </xdr:nvSpPr>
      <xdr:spPr>
        <a:xfrm>
          <a:off x="8483111" y="95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138335</xdr:rowOff>
    </xdr:from>
    <xdr:to>
      <xdr:col>11</xdr:col>
      <xdr:colOff>358775</xdr:colOff>
      <xdr:row>57</xdr:row>
      <xdr:rowOff>68485</xdr:rowOff>
    </xdr:to>
    <xdr:sp macro="" textlink="">
      <xdr:nvSpPr>
        <xdr:cNvPr id="362" name="円/楕円 361"/>
        <xdr:cNvSpPr/>
      </xdr:nvSpPr>
      <xdr:spPr>
        <a:xfrm>
          <a:off x="7810500" y="97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85012</xdr:rowOff>
    </xdr:from>
    <xdr:ext cx="534377" cy="259045"/>
    <xdr:sp macro="" textlink="">
      <xdr:nvSpPr>
        <xdr:cNvPr id="363" name="テキスト ボックス 362"/>
        <xdr:cNvSpPr txBox="1"/>
      </xdr:nvSpPr>
      <xdr:spPr>
        <a:xfrm>
          <a:off x="7594111" y="95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42742</xdr:rowOff>
    </xdr:from>
    <xdr:to>
      <xdr:col>10</xdr:col>
      <xdr:colOff>155575</xdr:colOff>
      <xdr:row>57</xdr:row>
      <xdr:rowOff>144342</xdr:rowOff>
    </xdr:to>
    <xdr:sp macro="" textlink="">
      <xdr:nvSpPr>
        <xdr:cNvPr id="364" name="円/楕円 363"/>
        <xdr:cNvSpPr/>
      </xdr:nvSpPr>
      <xdr:spPr>
        <a:xfrm>
          <a:off x="6921500" y="98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160869</xdr:rowOff>
    </xdr:from>
    <xdr:ext cx="534377" cy="259045"/>
    <xdr:sp macro="" textlink="">
      <xdr:nvSpPr>
        <xdr:cNvPr id="365" name="テキスト ボックス 364"/>
        <xdr:cNvSpPr txBox="1"/>
      </xdr:nvSpPr>
      <xdr:spPr>
        <a:xfrm>
          <a:off x="6705111" y="95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160029</xdr:rowOff>
    </xdr:from>
    <xdr:to>
      <xdr:col>15</xdr:col>
      <xdr:colOff>180975</xdr:colOff>
      <xdr:row>78</xdr:row>
      <xdr:rowOff>2736</xdr:rowOff>
    </xdr:to>
    <xdr:cxnSp macro="">
      <xdr:nvCxnSpPr>
        <xdr:cNvPr id="394" name="直線コネクタ 393"/>
        <xdr:cNvCxnSpPr/>
      </xdr:nvCxnSpPr>
      <xdr:spPr>
        <a:xfrm>
          <a:off x="9639300" y="13361679"/>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155894</xdr:rowOff>
    </xdr:from>
    <xdr:ext cx="534377" cy="259045"/>
    <xdr:sp macro="" textlink="">
      <xdr:nvSpPr>
        <xdr:cNvPr id="395" name="普通建設事業費 （ うち新規整備　）平均値テキスト"/>
        <xdr:cNvSpPr txBox="1"/>
      </xdr:nvSpPr>
      <xdr:spPr>
        <a:xfrm>
          <a:off x="10528300" y="13357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156470</xdr:rowOff>
    </xdr:from>
    <xdr:to>
      <xdr:col>14</xdr:col>
      <xdr:colOff>28575</xdr:colOff>
      <xdr:row>77</xdr:row>
      <xdr:rowOff>160029</xdr:rowOff>
    </xdr:to>
    <xdr:cxnSp macro="">
      <xdr:nvCxnSpPr>
        <xdr:cNvPr id="397" name="直線コネクタ 396"/>
        <xdr:cNvCxnSpPr/>
      </xdr:nvCxnSpPr>
      <xdr:spPr>
        <a:xfrm>
          <a:off x="8750300" y="1335812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106058</xdr:rowOff>
    </xdr:from>
    <xdr:ext cx="534377" cy="259045"/>
    <xdr:sp macro="" textlink="">
      <xdr:nvSpPr>
        <xdr:cNvPr id="399" name="テキスト ボックス 398"/>
        <xdr:cNvSpPr txBox="1"/>
      </xdr:nvSpPr>
      <xdr:spPr>
        <a:xfrm>
          <a:off x="93594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125294</xdr:rowOff>
    </xdr:from>
    <xdr:ext cx="534377" cy="259045"/>
    <xdr:sp macro="" textlink="">
      <xdr:nvSpPr>
        <xdr:cNvPr id="401" name="テキスト ボックス 400"/>
        <xdr:cNvSpPr txBox="1"/>
      </xdr:nvSpPr>
      <xdr:spPr>
        <a:xfrm>
          <a:off x="8483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123386</xdr:rowOff>
    </xdr:from>
    <xdr:to>
      <xdr:col>15</xdr:col>
      <xdr:colOff>231775</xdr:colOff>
      <xdr:row>78</xdr:row>
      <xdr:rowOff>53536</xdr:rowOff>
    </xdr:to>
    <xdr:sp macro="" textlink="">
      <xdr:nvSpPr>
        <xdr:cNvPr id="407" name="円/楕円 406"/>
        <xdr:cNvSpPr/>
      </xdr:nvSpPr>
      <xdr:spPr>
        <a:xfrm>
          <a:off x="10426700" y="133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146263</xdr:rowOff>
    </xdr:from>
    <xdr:ext cx="534377" cy="259045"/>
    <xdr:sp macro="" textlink="">
      <xdr:nvSpPr>
        <xdr:cNvPr id="408" name="普通建設事業費 （ うち新規整備　）該当値テキスト"/>
        <xdr:cNvSpPr txBox="1"/>
      </xdr:nvSpPr>
      <xdr:spPr>
        <a:xfrm>
          <a:off x="10528300" y="131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109229</xdr:rowOff>
    </xdr:from>
    <xdr:to>
      <xdr:col>14</xdr:col>
      <xdr:colOff>79375</xdr:colOff>
      <xdr:row>78</xdr:row>
      <xdr:rowOff>39379</xdr:rowOff>
    </xdr:to>
    <xdr:sp macro="" textlink="">
      <xdr:nvSpPr>
        <xdr:cNvPr id="409" name="円/楕円 408"/>
        <xdr:cNvSpPr/>
      </xdr:nvSpPr>
      <xdr:spPr>
        <a:xfrm>
          <a:off x="9588500" y="1331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55906</xdr:rowOff>
    </xdr:from>
    <xdr:ext cx="534377" cy="259045"/>
    <xdr:sp macro="" textlink="">
      <xdr:nvSpPr>
        <xdr:cNvPr id="410" name="テキスト ボックス 409"/>
        <xdr:cNvSpPr txBox="1"/>
      </xdr:nvSpPr>
      <xdr:spPr>
        <a:xfrm>
          <a:off x="9359411" y="1308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105670</xdr:rowOff>
    </xdr:from>
    <xdr:to>
      <xdr:col>12</xdr:col>
      <xdr:colOff>561975</xdr:colOff>
      <xdr:row>78</xdr:row>
      <xdr:rowOff>35820</xdr:rowOff>
    </xdr:to>
    <xdr:sp macro="" textlink="">
      <xdr:nvSpPr>
        <xdr:cNvPr id="411" name="円/楕円 410"/>
        <xdr:cNvSpPr/>
      </xdr:nvSpPr>
      <xdr:spPr>
        <a:xfrm>
          <a:off x="8699500" y="13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52347</xdr:rowOff>
    </xdr:from>
    <xdr:ext cx="534377" cy="259045"/>
    <xdr:sp macro="" textlink="">
      <xdr:nvSpPr>
        <xdr:cNvPr id="412" name="テキスト ボックス 411"/>
        <xdr:cNvSpPr txBox="1"/>
      </xdr:nvSpPr>
      <xdr:spPr>
        <a:xfrm>
          <a:off x="8483111" y="130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140195</xdr:rowOff>
    </xdr:from>
    <xdr:to>
      <xdr:col>15</xdr:col>
      <xdr:colOff>180975</xdr:colOff>
      <xdr:row>96</xdr:row>
      <xdr:rowOff>32905</xdr:rowOff>
    </xdr:to>
    <xdr:cxnSp macro="">
      <xdr:nvCxnSpPr>
        <xdr:cNvPr id="439" name="直線コネクタ 438"/>
        <xdr:cNvCxnSpPr/>
      </xdr:nvCxnSpPr>
      <xdr:spPr>
        <a:xfrm flipV="1">
          <a:off x="9639300" y="16427945"/>
          <a:ext cx="8382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147717</xdr:rowOff>
    </xdr:from>
    <xdr:ext cx="534377" cy="259045"/>
    <xdr:sp macro="" textlink="">
      <xdr:nvSpPr>
        <xdr:cNvPr id="440" name="普通建設事業費 （ うち更新整備　）平均値テキスト"/>
        <xdr:cNvSpPr txBox="1"/>
      </xdr:nvSpPr>
      <xdr:spPr>
        <a:xfrm>
          <a:off x="10528300" y="1643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170142</xdr:rowOff>
    </xdr:from>
    <xdr:to>
      <xdr:col>14</xdr:col>
      <xdr:colOff>28575</xdr:colOff>
      <xdr:row>96</xdr:row>
      <xdr:rowOff>32905</xdr:rowOff>
    </xdr:to>
    <xdr:cxnSp macro="">
      <xdr:nvCxnSpPr>
        <xdr:cNvPr id="442" name="直線コネクタ 441"/>
        <xdr:cNvCxnSpPr/>
      </xdr:nvCxnSpPr>
      <xdr:spPr>
        <a:xfrm>
          <a:off x="8750300" y="16457892"/>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150765</xdr:rowOff>
    </xdr:from>
    <xdr:ext cx="534377" cy="259045"/>
    <xdr:sp macro="" textlink="">
      <xdr:nvSpPr>
        <xdr:cNvPr id="444" name="テキスト ボックス 443"/>
        <xdr:cNvSpPr txBox="1"/>
      </xdr:nvSpPr>
      <xdr:spPr>
        <a:xfrm>
          <a:off x="9359411"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153167</xdr:rowOff>
    </xdr:from>
    <xdr:ext cx="534377" cy="259045"/>
    <xdr:sp macro="" textlink="">
      <xdr:nvSpPr>
        <xdr:cNvPr id="446" name="テキスト ボックス 445"/>
        <xdr:cNvSpPr txBox="1"/>
      </xdr:nvSpPr>
      <xdr:spPr>
        <a:xfrm>
          <a:off x="8483111" y="166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89395</xdr:rowOff>
    </xdr:from>
    <xdr:to>
      <xdr:col>15</xdr:col>
      <xdr:colOff>231775</xdr:colOff>
      <xdr:row>96</xdr:row>
      <xdr:rowOff>19545</xdr:rowOff>
    </xdr:to>
    <xdr:sp macro="" textlink="">
      <xdr:nvSpPr>
        <xdr:cNvPr id="452" name="円/楕円 451"/>
        <xdr:cNvSpPr/>
      </xdr:nvSpPr>
      <xdr:spPr>
        <a:xfrm>
          <a:off x="10426700" y="163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112272</xdr:rowOff>
    </xdr:from>
    <xdr:ext cx="534377" cy="259045"/>
    <xdr:sp macro="" textlink="">
      <xdr:nvSpPr>
        <xdr:cNvPr id="453" name="普通建設事業費 （ うち更新整備　）該当値テキスト"/>
        <xdr:cNvSpPr txBox="1"/>
      </xdr:nvSpPr>
      <xdr:spPr>
        <a:xfrm>
          <a:off x="10528300" y="162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153555</xdr:rowOff>
    </xdr:from>
    <xdr:to>
      <xdr:col>14</xdr:col>
      <xdr:colOff>79375</xdr:colOff>
      <xdr:row>96</xdr:row>
      <xdr:rowOff>83705</xdr:rowOff>
    </xdr:to>
    <xdr:sp macro="" textlink="">
      <xdr:nvSpPr>
        <xdr:cNvPr id="454" name="円/楕円 453"/>
        <xdr:cNvSpPr/>
      </xdr:nvSpPr>
      <xdr:spPr>
        <a:xfrm>
          <a:off x="9588500" y="164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100232</xdr:rowOff>
    </xdr:from>
    <xdr:ext cx="534377" cy="259045"/>
    <xdr:sp macro="" textlink="">
      <xdr:nvSpPr>
        <xdr:cNvPr id="455" name="テキスト ボックス 454"/>
        <xdr:cNvSpPr txBox="1"/>
      </xdr:nvSpPr>
      <xdr:spPr>
        <a:xfrm>
          <a:off x="9359411" y="162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119342</xdr:rowOff>
    </xdr:from>
    <xdr:to>
      <xdr:col>12</xdr:col>
      <xdr:colOff>561975</xdr:colOff>
      <xdr:row>96</xdr:row>
      <xdr:rowOff>49492</xdr:rowOff>
    </xdr:to>
    <xdr:sp macro="" textlink="">
      <xdr:nvSpPr>
        <xdr:cNvPr id="456" name="円/楕円 455"/>
        <xdr:cNvSpPr/>
      </xdr:nvSpPr>
      <xdr:spPr>
        <a:xfrm>
          <a:off x="8699500" y="164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66019</xdr:rowOff>
    </xdr:from>
    <xdr:ext cx="534377" cy="259045"/>
    <xdr:sp macro="" textlink="">
      <xdr:nvSpPr>
        <xdr:cNvPr id="457" name="テキスト ボックス 456"/>
        <xdr:cNvSpPr txBox="1"/>
      </xdr:nvSpPr>
      <xdr:spPr>
        <a:xfrm>
          <a:off x="8483111" y="161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37802</xdr:rowOff>
    </xdr:from>
    <xdr:to>
      <xdr:col>23</xdr:col>
      <xdr:colOff>517525</xdr:colOff>
      <xdr:row>39</xdr:row>
      <xdr:rowOff>39478</xdr:rowOff>
    </xdr:to>
    <xdr:cxnSp macro="">
      <xdr:nvCxnSpPr>
        <xdr:cNvPr id="484" name="直線コネクタ 483"/>
        <xdr:cNvCxnSpPr/>
      </xdr:nvCxnSpPr>
      <xdr:spPr>
        <a:xfrm>
          <a:off x="15481300" y="6724352"/>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22981</xdr:rowOff>
    </xdr:from>
    <xdr:to>
      <xdr:col>22</xdr:col>
      <xdr:colOff>365125</xdr:colOff>
      <xdr:row>39</xdr:row>
      <xdr:rowOff>37802</xdr:rowOff>
    </xdr:to>
    <xdr:cxnSp macro="">
      <xdr:nvCxnSpPr>
        <xdr:cNvPr id="487" name="直線コネクタ 486"/>
        <xdr:cNvCxnSpPr/>
      </xdr:nvCxnSpPr>
      <xdr:spPr>
        <a:xfrm>
          <a:off x="14592300" y="6709531"/>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8522</xdr:rowOff>
    </xdr:from>
    <xdr:to>
      <xdr:col>21</xdr:col>
      <xdr:colOff>161925</xdr:colOff>
      <xdr:row>39</xdr:row>
      <xdr:rowOff>22981</xdr:rowOff>
    </xdr:to>
    <xdr:cxnSp macro="">
      <xdr:nvCxnSpPr>
        <xdr:cNvPr id="490" name="直線コネクタ 489"/>
        <xdr:cNvCxnSpPr/>
      </xdr:nvCxnSpPr>
      <xdr:spPr>
        <a:xfrm>
          <a:off x="13703300" y="6695072"/>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8522</xdr:rowOff>
    </xdr:from>
    <xdr:to>
      <xdr:col>19</xdr:col>
      <xdr:colOff>644525</xdr:colOff>
      <xdr:row>39</xdr:row>
      <xdr:rowOff>19533</xdr:rowOff>
    </xdr:to>
    <xdr:cxnSp macro="">
      <xdr:nvCxnSpPr>
        <xdr:cNvPr id="493" name="直線コネクタ 492"/>
        <xdr:cNvCxnSpPr/>
      </xdr:nvCxnSpPr>
      <xdr:spPr>
        <a:xfrm flipV="1">
          <a:off x="12814300" y="6695072"/>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160128</xdr:rowOff>
    </xdr:from>
    <xdr:to>
      <xdr:col>23</xdr:col>
      <xdr:colOff>568325</xdr:colOff>
      <xdr:row>39</xdr:row>
      <xdr:rowOff>90278</xdr:rowOff>
    </xdr:to>
    <xdr:sp macro="" textlink="">
      <xdr:nvSpPr>
        <xdr:cNvPr id="503" name="円/楕円 502"/>
        <xdr:cNvSpPr/>
      </xdr:nvSpPr>
      <xdr:spPr>
        <a:xfrm>
          <a:off x="162687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75055</xdr:rowOff>
    </xdr:from>
    <xdr:ext cx="378565" cy="259045"/>
    <xdr:sp macro="" textlink="">
      <xdr:nvSpPr>
        <xdr:cNvPr id="504" name="災害復旧事業費該当値テキスト"/>
        <xdr:cNvSpPr txBox="1"/>
      </xdr:nvSpPr>
      <xdr:spPr>
        <a:xfrm>
          <a:off x="16370300" y="659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158452</xdr:rowOff>
    </xdr:from>
    <xdr:to>
      <xdr:col>22</xdr:col>
      <xdr:colOff>415925</xdr:colOff>
      <xdr:row>39</xdr:row>
      <xdr:rowOff>88602</xdr:rowOff>
    </xdr:to>
    <xdr:sp macro="" textlink="">
      <xdr:nvSpPr>
        <xdr:cNvPr id="505" name="円/楕円 504"/>
        <xdr:cNvSpPr/>
      </xdr:nvSpPr>
      <xdr:spPr>
        <a:xfrm>
          <a:off x="15430500" y="66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79729</xdr:rowOff>
    </xdr:from>
    <xdr:ext cx="378565" cy="259045"/>
    <xdr:sp macro="" textlink="">
      <xdr:nvSpPr>
        <xdr:cNvPr id="506" name="テキスト ボックス 505"/>
        <xdr:cNvSpPr txBox="1"/>
      </xdr:nvSpPr>
      <xdr:spPr>
        <a:xfrm>
          <a:off x="15279317" y="676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143631</xdr:rowOff>
    </xdr:from>
    <xdr:to>
      <xdr:col>21</xdr:col>
      <xdr:colOff>212725</xdr:colOff>
      <xdr:row>39</xdr:row>
      <xdr:rowOff>73781</xdr:rowOff>
    </xdr:to>
    <xdr:sp macro="" textlink="">
      <xdr:nvSpPr>
        <xdr:cNvPr id="507" name="円/楕円 506"/>
        <xdr:cNvSpPr/>
      </xdr:nvSpPr>
      <xdr:spPr>
        <a:xfrm>
          <a:off x="14541500" y="66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64908</xdr:rowOff>
    </xdr:from>
    <xdr:ext cx="469744" cy="259045"/>
    <xdr:sp macro="" textlink="">
      <xdr:nvSpPr>
        <xdr:cNvPr id="508" name="テキスト ボックス 507"/>
        <xdr:cNvSpPr txBox="1"/>
      </xdr:nvSpPr>
      <xdr:spPr>
        <a:xfrm>
          <a:off x="14357427" y="67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129172</xdr:rowOff>
    </xdr:from>
    <xdr:to>
      <xdr:col>20</xdr:col>
      <xdr:colOff>9525</xdr:colOff>
      <xdr:row>39</xdr:row>
      <xdr:rowOff>59322</xdr:rowOff>
    </xdr:to>
    <xdr:sp macro="" textlink="">
      <xdr:nvSpPr>
        <xdr:cNvPr id="509" name="円/楕円 508"/>
        <xdr:cNvSpPr/>
      </xdr:nvSpPr>
      <xdr:spPr>
        <a:xfrm>
          <a:off x="13652500" y="66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50449</xdr:rowOff>
    </xdr:from>
    <xdr:ext cx="469744" cy="259045"/>
    <xdr:sp macro="" textlink="">
      <xdr:nvSpPr>
        <xdr:cNvPr id="510" name="テキスト ボックス 509"/>
        <xdr:cNvSpPr txBox="1"/>
      </xdr:nvSpPr>
      <xdr:spPr>
        <a:xfrm>
          <a:off x="13468427" y="67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140183</xdr:rowOff>
    </xdr:from>
    <xdr:to>
      <xdr:col>18</xdr:col>
      <xdr:colOff>492125</xdr:colOff>
      <xdr:row>39</xdr:row>
      <xdr:rowOff>70333</xdr:rowOff>
    </xdr:to>
    <xdr:sp macro="" textlink="">
      <xdr:nvSpPr>
        <xdr:cNvPr id="511" name="円/楕円 510"/>
        <xdr:cNvSpPr/>
      </xdr:nvSpPr>
      <xdr:spPr>
        <a:xfrm>
          <a:off x="12763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61460</xdr:rowOff>
    </xdr:from>
    <xdr:ext cx="469744" cy="259045"/>
    <xdr:sp macro="" textlink="">
      <xdr:nvSpPr>
        <xdr:cNvPr id="512" name="テキスト ボックス 511"/>
        <xdr:cNvSpPr txBox="1"/>
      </xdr:nvSpPr>
      <xdr:spPr>
        <a:xfrm>
          <a:off x="12579427"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50585</xdr:rowOff>
    </xdr:from>
    <xdr:to>
      <xdr:col>23</xdr:col>
      <xdr:colOff>517525</xdr:colOff>
      <xdr:row>76</xdr:row>
      <xdr:rowOff>70738</xdr:rowOff>
    </xdr:to>
    <xdr:cxnSp macro="">
      <xdr:nvCxnSpPr>
        <xdr:cNvPr id="587" name="直線コネクタ 586"/>
        <xdr:cNvCxnSpPr/>
      </xdr:nvCxnSpPr>
      <xdr:spPr>
        <a:xfrm flipV="1">
          <a:off x="15481300" y="13080785"/>
          <a:ext cx="8382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121302</xdr:rowOff>
    </xdr:from>
    <xdr:ext cx="534377" cy="259045"/>
    <xdr:sp macro="" textlink="">
      <xdr:nvSpPr>
        <xdr:cNvPr id="588" name="公債費平均値テキスト"/>
        <xdr:cNvSpPr txBox="1"/>
      </xdr:nvSpPr>
      <xdr:spPr>
        <a:xfrm>
          <a:off x="16370300" y="12808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70738</xdr:rowOff>
    </xdr:from>
    <xdr:to>
      <xdr:col>22</xdr:col>
      <xdr:colOff>365125</xdr:colOff>
      <xdr:row>76</xdr:row>
      <xdr:rowOff>101409</xdr:rowOff>
    </xdr:to>
    <xdr:cxnSp macro="">
      <xdr:nvCxnSpPr>
        <xdr:cNvPr id="590" name="直線コネクタ 589"/>
        <xdr:cNvCxnSpPr/>
      </xdr:nvCxnSpPr>
      <xdr:spPr>
        <a:xfrm flipV="1">
          <a:off x="14592300" y="1310093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21671</xdr:rowOff>
    </xdr:from>
    <xdr:ext cx="534377" cy="259045"/>
    <xdr:sp macro="" textlink="">
      <xdr:nvSpPr>
        <xdr:cNvPr id="592" name="テキスト ボックス 591"/>
        <xdr:cNvSpPr txBox="1"/>
      </xdr:nvSpPr>
      <xdr:spPr>
        <a:xfrm>
          <a:off x="152014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101409</xdr:rowOff>
    </xdr:from>
    <xdr:to>
      <xdr:col>21</xdr:col>
      <xdr:colOff>161925</xdr:colOff>
      <xdr:row>76</xdr:row>
      <xdr:rowOff>154597</xdr:rowOff>
    </xdr:to>
    <xdr:cxnSp macro="">
      <xdr:nvCxnSpPr>
        <xdr:cNvPr id="593" name="直線コネクタ 592"/>
        <xdr:cNvCxnSpPr/>
      </xdr:nvCxnSpPr>
      <xdr:spPr>
        <a:xfrm flipV="1">
          <a:off x="13703300" y="13131609"/>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40340</xdr:rowOff>
    </xdr:from>
    <xdr:ext cx="534377" cy="259045"/>
    <xdr:sp macro="" textlink="">
      <xdr:nvSpPr>
        <xdr:cNvPr id="595" name="テキスト ボックス 594"/>
        <xdr:cNvSpPr txBox="1"/>
      </xdr:nvSpPr>
      <xdr:spPr>
        <a:xfrm>
          <a:off x="143251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154597</xdr:rowOff>
    </xdr:from>
    <xdr:to>
      <xdr:col>19</xdr:col>
      <xdr:colOff>644525</xdr:colOff>
      <xdr:row>77</xdr:row>
      <xdr:rowOff>34734</xdr:rowOff>
    </xdr:to>
    <xdr:cxnSp macro="">
      <xdr:nvCxnSpPr>
        <xdr:cNvPr id="596" name="直線コネクタ 595"/>
        <xdr:cNvCxnSpPr/>
      </xdr:nvCxnSpPr>
      <xdr:spPr>
        <a:xfrm flipV="1">
          <a:off x="12814300" y="13184797"/>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597" name="フローチャート : 判断 596"/>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68572</xdr:rowOff>
    </xdr:from>
    <xdr:ext cx="534377" cy="259045"/>
    <xdr:sp macro="" textlink="">
      <xdr:nvSpPr>
        <xdr:cNvPr id="598" name="テキスト ボックス 597"/>
        <xdr:cNvSpPr txBox="1"/>
      </xdr:nvSpPr>
      <xdr:spPr>
        <a:xfrm>
          <a:off x="13436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599" name="フローチャート : 判断 598"/>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34777</xdr:rowOff>
    </xdr:from>
    <xdr:ext cx="534377" cy="259045"/>
    <xdr:sp macro="" textlink="">
      <xdr:nvSpPr>
        <xdr:cNvPr id="600" name="テキスト ボックス 599"/>
        <xdr:cNvSpPr txBox="1"/>
      </xdr:nvSpPr>
      <xdr:spPr>
        <a:xfrm>
          <a:off x="12547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171235</xdr:rowOff>
    </xdr:from>
    <xdr:to>
      <xdr:col>23</xdr:col>
      <xdr:colOff>568325</xdr:colOff>
      <xdr:row>76</xdr:row>
      <xdr:rowOff>101385</xdr:rowOff>
    </xdr:to>
    <xdr:sp macro="" textlink="">
      <xdr:nvSpPr>
        <xdr:cNvPr id="606" name="円/楕円 605"/>
        <xdr:cNvSpPr/>
      </xdr:nvSpPr>
      <xdr:spPr>
        <a:xfrm>
          <a:off x="16268700" y="13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149662</xdr:rowOff>
    </xdr:from>
    <xdr:ext cx="534377" cy="259045"/>
    <xdr:sp macro="" textlink="">
      <xdr:nvSpPr>
        <xdr:cNvPr id="607" name="公債費該当値テキスト"/>
        <xdr:cNvSpPr txBox="1"/>
      </xdr:nvSpPr>
      <xdr:spPr>
        <a:xfrm>
          <a:off x="16370300" y="130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19938</xdr:rowOff>
    </xdr:from>
    <xdr:to>
      <xdr:col>22</xdr:col>
      <xdr:colOff>415925</xdr:colOff>
      <xdr:row>76</xdr:row>
      <xdr:rowOff>121538</xdr:rowOff>
    </xdr:to>
    <xdr:sp macro="" textlink="">
      <xdr:nvSpPr>
        <xdr:cNvPr id="608" name="円/楕円 607"/>
        <xdr:cNvSpPr/>
      </xdr:nvSpPr>
      <xdr:spPr>
        <a:xfrm>
          <a:off x="15430500" y="130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112665</xdr:rowOff>
    </xdr:from>
    <xdr:ext cx="534377" cy="259045"/>
    <xdr:sp macro="" textlink="">
      <xdr:nvSpPr>
        <xdr:cNvPr id="609" name="テキスト ボックス 608"/>
        <xdr:cNvSpPr txBox="1"/>
      </xdr:nvSpPr>
      <xdr:spPr>
        <a:xfrm>
          <a:off x="15201411" y="13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50609</xdr:rowOff>
    </xdr:from>
    <xdr:to>
      <xdr:col>21</xdr:col>
      <xdr:colOff>212725</xdr:colOff>
      <xdr:row>76</xdr:row>
      <xdr:rowOff>152209</xdr:rowOff>
    </xdr:to>
    <xdr:sp macro="" textlink="">
      <xdr:nvSpPr>
        <xdr:cNvPr id="610" name="円/楕円 609"/>
        <xdr:cNvSpPr/>
      </xdr:nvSpPr>
      <xdr:spPr>
        <a:xfrm>
          <a:off x="145415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143336</xdr:rowOff>
    </xdr:from>
    <xdr:ext cx="534377" cy="259045"/>
    <xdr:sp macro="" textlink="">
      <xdr:nvSpPr>
        <xdr:cNvPr id="611" name="テキスト ボックス 610"/>
        <xdr:cNvSpPr txBox="1"/>
      </xdr:nvSpPr>
      <xdr:spPr>
        <a:xfrm>
          <a:off x="14325111"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103797</xdr:rowOff>
    </xdr:from>
    <xdr:to>
      <xdr:col>20</xdr:col>
      <xdr:colOff>9525</xdr:colOff>
      <xdr:row>77</xdr:row>
      <xdr:rowOff>33947</xdr:rowOff>
    </xdr:to>
    <xdr:sp macro="" textlink="">
      <xdr:nvSpPr>
        <xdr:cNvPr id="612" name="円/楕円 611"/>
        <xdr:cNvSpPr/>
      </xdr:nvSpPr>
      <xdr:spPr>
        <a:xfrm>
          <a:off x="13652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25074</xdr:rowOff>
    </xdr:from>
    <xdr:ext cx="534377" cy="259045"/>
    <xdr:sp macro="" textlink="">
      <xdr:nvSpPr>
        <xdr:cNvPr id="613" name="テキスト ボックス 612"/>
        <xdr:cNvSpPr txBox="1"/>
      </xdr:nvSpPr>
      <xdr:spPr>
        <a:xfrm>
          <a:off x="13436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155384</xdr:rowOff>
    </xdr:from>
    <xdr:to>
      <xdr:col>18</xdr:col>
      <xdr:colOff>492125</xdr:colOff>
      <xdr:row>77</xdr:row>
      <xdr:rowOff>85534</xdr:rowOff>
    </xdr:to>
    <xdr:sp macro="" textlink="">
      <xdr:nvSpPr>
        <xdr:cNvPr id="614" name="円/楕円 613"/>
        <xdr:cNvSpPr/>
      </xdr:nvSpPr>
      <xdr:spPr>
        <a:xfrm>
          <a:off x="12763500" y="131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76661</xdr:rowOff>
    </xdr:from>
    <xdr:ext cx="534377" cy="259045"/>
    <xdr:sp macro="" textlink="">
      <xdr:nvSpPr>
        <xdr:cNvPr id="615" name="テキスト ボックス 614"/>
        <xdr:cNvSpPr txBox="1"/>
      </xdr:nvSpPr>
      <xdr:spPr>
        <a:xfrm>
          <a:off x="12547111" y="132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122560</xdr:rowOff>
    </xdr:from>
    <xdr:to>
      <xdr:col>23</xdr:col>
      <xdr:colOff>517525</xdr:colOff>
      <xdr:row>98</xdr:row>
      <xdr:rowOff>124397</xdr:rowOff>
    </xdr:to>
    <xdr:cxnSp macro="">
      <xdr:nvCxnSpPr>
        <xdr:cNvPr id="640" name="直線コネクタ 639"/>
        <xdr:cNvCxnSpPr/>
      </xdr:nvCxnSpPr>
      <xdr:spPr>
        <a:xfrm>
          <a:off x="15481300" y="16924660"/>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119011</xdr:rowOff>
    </xdr:from>
    <xdr:to>
      <xdr:col>22</xdr:col>
      <xdr:colOff>365125</xdr:colOff>
      <xdr:row>98</xdr:row>
      <xdr:rowOff>122560</xdr:rowOff>
    </xdr:to>
    <xdr:cxnSp macro="">
      <xdr:nvCxnSpPr>
        <xdr:cNvPr id="643" name="直線コネクタ 642"/>
        <xdr:cNvCxnSpPr/>
      </xdr:nvCxnSpPr>
      <xdr:spPr>
        <a:xfrm>
          <a:off x="14592300" y="16921111"/>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105821</xdr:rowOff>
    </xdr:from>
    <xdr:to>
      <xdr:col>21</xdr:col>
      <xdr:colOff>161925</xdr:colOff>
      <xdr:row>98</xdr:row>
      <xdr:rowOff>119011</xdr:rowOff>
    </xdr:to>
    <xdr:cxnSp macro="">
      <xdr:nvCxnSpPr>
        <xdr:cNvPr id="646" name="直線コネクタ 645"/>
        <xdr:cNvCxnSpPr/>
      </xdr:nvCxnSpPr>
      <xdr:spPr>
        <a:xfrm>
          <a:off x="13703300" y="1690792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160100</xdr:rowOff>
    </xdr:from>
    <xdr:ext cx="534377" cy="259045"/>
    <xdr:sp macro="" textlink="">
      <xdr:nvSpPr>
        <xdr:cNvPr id="648" name="テキスト ボックス 647"/>
        <xdr:cNvSpPr txBox="1"/>
      </xdr:nvSpPr>
      <xdr:spPr>
        <a:xfrm>
          <a:off x="14325111" y="166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104217</xdr:rowOff>
    </xdr:from>
    <xdr:to>
      <xdr:col>19</xdr:col>
      <xdr:colOff>644525</xdr:colOff>
      <xdr:row>98</xdr:row>
      <xdr:rowOff>105821</xdr:rowOff>
    </xdr:to>
    <xdr:cxnSp macro="">
      <xdr:nvCxnSpPr>
        <xdr:cNvPr id="649" name="直線コネクタ 648"/>
        <xdr:cNvCxnSpPr/>
      </xdr:nvCxnSpPr>
      <xdr:spPr>
        <a:xfrm>
          <a:off x="12814300" y="16906317"/>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0" name="フローチャート : 判断 649"/>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156574</xdr:rowOff>
    </xdr:from>
    <xdr:ext cx="534377" cy="259045"/>
    <xdr:sp macro="" textlink="">
      <xdr:nvSpPr>
        <xdr:cNvPr id="651" name="テキスト ボックス 650"/>
        <xdr:cNvSpPr txBox="1"/>
      </xdr:nvSpPr>
      <xdr:spPr>
        <a:xfrm>
          <a:off x="13436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2" name="フローチャート : 判断 651"/>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3" name="テキスト ボックス 652"/>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73597</xdr:rowOff>
    </xdr:from>
    <xdr:to>
      <xdr:col>23</xdr:col>
      <xdr:colOff>568325</xdr:colOff>
      <xdr:row>99</xdr:row>
      <xdr:rowOff>3747</xdr:rowOff>
    </xdr:to>
    <xdr:sp macro="" textlink="">
      <xdr:nvSpPr>
        <xdr:cNvPr id="659" name="円/楕円 658"/>
        <xdr:cNvSpPr/>
      </xdr:nvSpPr>
      <xdr:spPr>
        <a:xfrm>
          <a:off x="16268700" y="168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18493</xdr:rowOff>
    </xdr:from>
    <xdr:ext cx="469744" cy="259045"/>
    <xdr:sp macro="" textlink="">
      <xdr:nvSpPr>
        <xdr:cNvPr id="660" name="積立金該当値テキスト"/>
        <xdr:cNvSpPr txBox="1"/>
      </xdr:nvSpPr>
      <xdr:spPr>
        <a:xfrm>
          <a:off x="16370300" y="1682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71760</xdr:rowOff>
    </xdr:from>
    <xdr:to>
      <xdr:col>22</xdr:col>
      <xdr:colOff>415925</xdr:colOff>
      <xdr:row>99</xdr:row>
      <xdr:rowOff>1910</xdr:rowOff>
    </xdr:to>
    <xdr:sp macro="" textlink="">
      <xdr:nvSpPr>
        <xdr:cNvPr id="661" name="円/楕円 660"/>
        <xdr:cNvSpPr/>
      </xdr:nvSpPr>
      <xdr:spPr>
        <a:xfrm>
          <a:off x="15430500" y="168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164487</xdr:rowOff>
    </xdr:from>
    <xdr:ext cx="469744" cy="259045"/>
    <xdr:sp macro="" textlink="">
      <xdr:nvSpPr>
        <xdr:cNvPr id="662" name="テキスト ボックス 661"/>
        <xdr:cNvSpPr txBox="1"/>
      </xdr:nvSpPr>
      <xdr:spPr>
        <a:xfrm>
          <a:off x="15233727" y="169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68211</xdr:rowOff>
    </xdr:from>
    <xdr:to>
      <xdr:col>21</xdr:col>
      <xdr:colOff>212725</xdr:colOff>
      <xdr:row>98</xdr:row>
      <xdr:rowOff>169811</xdr:rowOff>
    </xdr:to>
    <xdr:sp macro="" textlink="">
      <xdr:nvSpPr>
        <xdr:cNvPr id="663" name="円/楕円 662"/>
        <xdr:cNvSpPr/>
      </xdr:nvSpPr>
      <xdr:spPr>
        <a:xfrm>
          <a:off x="14541500" y="168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160938</xdr:rowOff>
    </xdr:from>
    <xdr:ext cx="469744" cy="259045"/>
    <xdr:sp macro="" textlink="">
      <xdr:nvSpPr>
        <xdr:cNvPr id="664" name="テキスト ボックス 663"/>
        <xdr:cNvSpPr txBox="1"/>
      </xdr:nvSpPr>
      <xdr:spPr>
        <a:xfrm>
          <a:off x="14357427" y="1696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55021</xdr:rowOff>
    </xdr:from>
    <xdr:to>
      <xdr:col>20</xdr:col>
      <xdr:colOff>9525</xdr:colOff>
      <xdr:row>98</xdr:row>
      <xdr:rowOff>156621</xdr:rowOff>
    </xdr:to>
    <xdr:sp macro="" textlink="">
      <xdr:nvSpPr>
        <xdr:cNvPr id="665" name="円/楕円 664"/>
        <xdr:cNvSpPr/>
      </xdr:nvSpPr>
      <xdr:spPr>
        <a:xfrm>
          <a:off x="13652500" y="168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147748</xdr:rowOff>
    </xdr:from>
    <xdr:ext cx="469744" cy="259045"/>
    <xdr:sp macro="" textlink="">
      <xdr:nvSpPr>
        <xdr:cNvPr id="666" name="テキスト ボックス 665"/>
        <xdr:cNvSpPr txBox="1"/>
      </xdr:nvSpPr>
      <xdr:spPr>
        <a:xfrm>
          <a:off x="13468427" y="169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53417</xdr:rowOff>
    </xdr:from>
    <xdr:to>
      <xdr:col>18</xdr:col>
      <xdr:colOff>492125</xdr:colOff>
      <xdr:row>98</xdr:row>
      <xdr:rowOff>155017</xdr:rowOff>
    </xdr:to>
    <xdr:sp macro="" textlink="">
      <xdr:nvSpPr>
        <xdr:cNvPr id="667" name="円/楕円 666"/>
        <xdr:cNvSpPr/>
      </xdr:nvSpPr>
      <xdr:spPr>
        <a:xfrm>
          <a:off x="12763500" y="168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146144</xdr:rowOff>
    </xdr:from>
    <xdr:ext cx="469744" cy="259045"/>
    <xdr:sp macro="" textlink="">
      <xdr:nvSpPr>
        <xdr:cNvPr id="668" name="テキスト ボックス 667"/>
        <xdr:cNvSpPr txBox="1"/>
      </xdr:nvSpPr>
      <xdr:spPr>
        <a:xfrm>
          <a:off x="12579427" y="1694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7" name="直線コネクタ 67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8" name="テキスト ボックス 67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9" name="直線コネクタ 67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0" name="テキスト ボックス 67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1" name="直線コネクタ 68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2" name="テキスト ボックス 68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3" name="直線コネクタ 68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4" name="テキスト ボックス 68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5" name="直線コネクタ 68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6" name="テキスト ボックス 68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0" name="直線コネクタ 689"/>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2" name="直線コネクタ 69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3"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4" name="直線コネクタ 693"/>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16510</xdr:rowOff>
    </xdr:from>
    <xdr:to>
      <xdr:col>32</xdr:col>
      <xdr:colOff>187325</xdr:colOff>
      <xdr:row>39</xdr:row>
      <xdr:rowOff>44450</xdr:rowOff>
    </xdr:to>
    <xdr:cxnSp macro="">
      <xdr:nvCxnSpPr>
        <xdr:cNvPr id="695" name="直線コネクタ 694"/>
        <xdr:cNvCxnSpPr/>
      </xdr:nvCxnSpPr>
      <xdr:spPr>
        <a:xfrm flipV="1">
          <a:off x="21323300" y="67030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49547</xdr:rowOff>
    </xdr:from>
    <xdr:ext cx="378565" cy="259045"/>
    <xdr:sp macro="" textlink="">
      <xdr:nvSpPr>
        <xdr:cNvPr id="696" name="投資及び出資金平均値テキスト"/>
        <xdr:cNvSpPr txBox="1"/>
      </xdr:nvSpPr>
      <xdr:spPr>
        <a:xfrm>
          <a:off x="22212300" y="6050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7" name="フローチャート : 判断 696"/>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43180</xdr:rowOff>
    </xdr:from>
    <xdr:to>
      <xdr:col>31</xdr:col>
      <xdr:colOff>34925</xdr:colOff>
      <xdr:row>39</xdr:row>
      <xdr:rowOff>44450</xdr:rowOff>
    </xdr:to>
    <xdr:cxnSp macro="">
      <xdr:nvCxnSpPr>
        <xdr:cNvPr id="698" name="直線コネクタ 697"/>
        <xdr:cNvCxnSpPr/>
      </xdr:nvCxnSpPr>
      <xdr:spPr>
        <a:xfrm>
          <a:off x="2043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699" name="フローチャート : 判断 698"/>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148607</xdr:rowOff>
    </xdr:from>
    <xdr:ext cx="378565" cy="259045"/>
    <xdr:sp macro="" textlink="">
      <xdr:nvSpPr>
        <xdr:cNvPr id="700" name="テキスト ボックス 699"/>
        <xdr:cNvSpPr txBox="1"/>
      </xdr:nvSpPr>
      <xdr:spPr>
        <a:xfrm>
          <a:off x="211213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43180</xdr:rowOff>
    </xdr:from>
    <xdr:to>
      <xdr:col>29</xdr:col>
      <xdr:colOff>517525</xdr:colOff>
      <xdr:row>39</xdr:row>
      <xdr:rowOff>43180</xdr:rowOff>
    </xdr:to>
    <xdr:cxnSp macro="">
      <xdr:nvCxnSpPr>
        <xdr:cNvPr id="701" name="直線コネクタ 700"/>
        <xdr:cNvCxnSpPr/>
      </xdr:nvCxnSpPr>
      <xdr:spPr>
        <a:xfrm>
          <a:off x="19545300" y="6729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2" name="フローチャート : 判断 701"/>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34307</xdr:rowOff>
    </xdr:from>
    <xdr:ext cx="378565" cy="259045"/>
    <xdr:sp macro="" textlink="">
      <xdr:nvSpPr>
        <xdr:cNvPr id="703" name="テキスト ボックス 702"/>
        <xdr:cNvSpPr txBox="1"/>
      </xdr:nvSpPr>
      <xdr:spPr>
        <a:xfrm>
          <a:off x="20245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170180</xdr:rowOff>
    </xdr:from>
    <xdr:to>
      <xdr:col>28</xdr:col>
      <xdr:colOff>314325</xdr:colOff>
      <xdr:row>39</xdr:row>
      <xdr:rowOff>43180</xdr:rowOff>
    </xdr:to>
    <xdr:cxnSp macro="">
      <xdr:nvCxnSpPr>
        <xdr:cNvPr id="704" name="直線コネクタ 703"/>
        <xdr:cNvCxnSpPr/>
      </xdr:nvCxnSpPr>
      <xdr:spPr>
        <a:xfrm>
          <a:off x="18656300" y="668528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148590</xdr:rowOff>
    </xdr:from>
    <xdr:to>
      <xdr:col>28</xdr:col>
      <xdr:colOff>365125</xdr:colOff>
      <xdr:row>35</xdr:row>
      <xdr:rowOff>78740</xdr:rowOff>
    </xdr:to>
    <xdr:sp macro="" textlink="">
      <xdr:nvSpPr>
        <xdr:cNvPr id="705" name="フローチャート : 判断 704"/>
        <xdr:cNvSpPr/>
      </xdr:nvSpPr>
      <xdr:spPr>
        <a:xfrm>
          <a:off x="19494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95267</xdr:rowOff>
    </xdr:from>
    <xdr:ext cx="378565" cy="259045"/>
    <xdr:sp macro="" textlink="">
      <xdr:nvSpPr>
        <xdr:cNvPr id="706" name="テキスト ボックス 705"/>
        <xdr:cNvSpPr txBox="1"/>
      </xdr:nvSpPr>
      <xdr:spPr>
        <a:xfrm>
          <a:off x="19356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110490</xdr:rowOff>
    </xdr:from>
    <xdr:to>
      <xdr:col>27</xdr:col>
      <xdr:colOff>161925</xdr:colOff>
      <xdr:row>35</xdr:row>
      <xdr:rowOff>40640</xdr:rowOff>
    </xdr:to>
    <xdr:sp macro="" textlink="">
      <xdr:nvSpPr>
        <xdr:cNvPr id="707" name="フローチャート : 判断 706"/>
        <xdr:cNvSpPr/>
      </xdr:nvSpPr>
      <xdr:spPr>
        <a:xfrm>
          <a:off x="18605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57167</xdr:rowOff>
    </xdr:from>
    <xdr:ext cx="378565" cy="259045"/>
    <xdr:sp macro="" textlink="">
      <xdr:nvSpPr>
        <xdr:cNvPr id="708" name="テキスト ボックス 707"/>
        <xdr:cNvSpPr txBox="1"/>
      </xdr:nvSpPr>
      <xdr:spPr>
        <a:xfrm>
          <a:off x="18467017" y="5715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137160</xdr:rowOff>
    </xdr:from>
    <xdr:to>
      <xdr:col>32</xdr:col>
      <xdr:colOff>238125</xdr:colOff>
      <xdr:row>39</xdr:row>
      <xdr:rowOff>67310</xdr:rowOff>
    </xdr:to>
    <xdr:sp macro="" textlink="">
      <xdr:nvSpPr>
        <xdr:cNvPr id="714" name="円/楕円 713"/>
        <xdr:cNvSpPr/>
      </xdr:nvSpPr>
      <xdr:spPr>
        <a:xfrm>
          <a:off x="22110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52087</xdr:rowOff>
    </xdr:from>
    <xdr:ext cx="313932" cy="259045"/>
    <xdr:sp macro="" textlink="">
      <xdr:nvSpPr>
        <xdr:cNvPr id="715" name="投資及び出資金該当値テキスト"/>
        <xdr:cNvSpPr txBox="1"/>
      </xdr:nvSpPr>
      <xdr:spPr>
        <a:xfrm>
          <a:off x="22212300" y="6567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6" name="円/楕円 71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17" name="テキスト ボックス 716"/>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163830</xdr:rowOff>
    </xdr:from>
    <xdr:to>
      <xdr:col>29</xdr:col>
      <xdr:colOff>568325</xdr:colOff>
      <xdr:row>39</xdr:row>
      <xdr:rowOff>93980</xdr:rowOff>
    </xdr:to>
    <xdr:sp macro="" textlink="">
      <xdr:nvSpPr>
        <xdr:cNvPr id="718" name="円/楕円 717"/>
        <xdr:cNvSpPr/>
      </xdr:nvSpPr>
      <xdr:spPr>
        <a:xfrm>
          <a:off x="2038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85107</xdr:rowOff>
    </xdr:from>
    <xdr:ext cx="249299" cy="259045"/>
    <xdr:sp macro="" textlink="">
      <xdr:nvSpPr>
        <xdr:cNvPr id="719" name="テキスト ボックス 718"/>
        <xdr:cNvSpPr txBox="1"/>
      </xdr:nvSpPr>
      <xdr:spPr>
        <a:xfrm>
          <a:off x="20309649"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163830</xdr:rowOff>
    </xdr:from>
    <xdr:to>
      <xdr:col>28</xdr:col>
      <xdr:colOff>365125</xdr:colOff>
      <xdr:row>39</xdr:row>
      <xdr:rowOff>93980</xdr:rowOff>
    </xdr:to>
    <xdr:sp macro="" textlink="">
      <xdr:nvSpPr>
        <xdr:cNvPr id="720" name="円/楕円 719"/>
        <xdr:cNvSpPr/>
      </xdr:nvSpPr>
      <xdr:spPr>
        <a:xfrm>
          <a:off x="19494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85107</xdr:rowOff>
    </xdr:from>
    <xdr:ext cx="249299" cy="259045"/>
    <xdr:sp macro="" textlink="">
      <xdr:nvSpPr>
        <xdr:cNvPr id="721" name="テキスト ボックス 720"/>
        <xdr:cNvSpPr txBox="1"/>
      </xdr:nvSpPr>
      <xdr:spPr>
        <a:xfrm>
          <a:off x="19420649" y="6771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119380</xdr:rowOff>
    </xdr:from>
    <xdr:to>
      <xdr:col>27</xdr:col>
      <xdr:colOff>161925</xdr:colOff>
      <xdr:row>39</xdr:row>
      <xdr:rowOff>49530</xdr:rowOff>
    </xdr:to>
    <xdr:sp macro="" textlink="">
      <xdr:nvSpPr>
        <xdr:cNvPr id="722" name="円/楕円 721"/>
        <xdr:cNvSpPr/>
      </xdr:nvSpPr>
      <xdr:spPr>
        <a:xfrm>
          <a:off x="18605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40657</xdr:rowOff>
    </xdr:from>
    <xdr:ext cx="313932" cy="259045"/>
    <xdr:sp macro="" textlink="">
      <xdr:nvSpPr>
        <xdr:cNvPr id="723" name="テキスト ボックス 722"/>
        <xdr:cNvSpPr txBox="1"/>
      </xdr:nvSpPr>
      <xdr:spPr>
        <a:xfrm>
          <a:off x="18499333" y="6727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2" name="直線コネクタ 73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3" name="テキスト ボックス 73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4" name="直線コネクタ 73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5" name="テキスト ボックス 73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6" name="直線コネクタ 73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7" name="テキスト ボックス 73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8" name="直線コネクタ 73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9" name="テキスト ボックス 73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0" name="直線コネクタ 73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1" name="テキスト ボックス 74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2" name="直線コネクタ 74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3" name="テキスト ボックス 74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5" name="テキスト ボックス 74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7" name="直線コネクタ 746"/>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48"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49" name="直線コネクタ 748"/>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0"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1" name="直線コネクタ 750"/>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73830</xdr:rowOff>
    </xdr:from>
    <xdr:to>
      <xdr:col>32</xdr:col>
      <xdr:colOff>187325</xdr:colOff>
      <xdr:row>55</xdr:row>
      <xdr:rowOff>76770</xdr:rowOff>
    </xdr:to>
    <xdr:cxnSp macro="">
      <xdr:nvCxnSpPr>
        <xdr:cNvPr id="752" name="直線コネクタ 751"/>
        <xdr:cNvCxnSpPr/>
      </xdr:nvCxnSpPr>
      <xdr:spPr>
        <a:xfrm>
          <a:off x="21323300" y="9503580"/>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29445</xdr:rowOff>
    </xdr:from>
    <xdr:ext cx="534377" cy="259045"/>
    <xdr:sp macro="" textlink="">
      <xdr:nvSpPr>
        <xdr:cNvPr id="753" name="貸付金平均値テキスト"/>
        <xdr:cNvSpPr txBox="1"/>
      </xdr:nvSpPr>
      <xdr:spPr>
        <a:xfrm>
          <a:off x="22212300" y="9459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4" name="フローチャート : 判断 753"/>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69781</xdr:rowOff>
    </xdr:from>
    <xdr:to>
      <xdr:col>31</xdr:col>
      <xdr:colOff>34925</xdr:colOff>
      <xdr:row>55</xdr:row>
      <xdr:rowOff>73830</xdr:rowOff>
    </xdr:to>
    <xdr:cxnSp macro="">
      <xdr:nvCxnSpPr>
        <xdr:cNvPr id="755" name="直線コネクタ 754"/>
        <xdr:cNvCxnSpPr/>
      </xdr:nvCxnSpPr>
      <xdr:spPr>
        <a:xfrm>
          <a:off x="20434300" y="9499531"/>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6" name="フローチャート : 判断 755"/>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88384</xdr:rowOff>
    </xdr:from>
    <xdr:ext cx="534377" cy="259045"/>
    <xdr:sp macro="" textlink="">
      <xdr:nvSpPr>
        <xdr:cNvPr id="757" name="テキスト ボックス 756"/>
        <xdr:cNvSpPr txBox="1"/>
      </xdr:nvSpPr>
      <xdr:spPr>
        <a:xfrm>
          <a:off x="210434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62792</xdr:rowOff>
    </xdr:from>
    <xdr:to>
      <xdr:col>29</xdr:col>
      <xdr:colOff>517525</xdr:colOff>
      <xdr:row>55</xdr:row>
      <xdr:rowOff>69781</xdr:rowOff>
    </xdr:to>
    <xdr:cxnSp macro="">
      <xdr:nvCxnSpPr>
        <xdr:cNvPr id="758" name="直線コネクタ 757"/>
        <xdr:cNvCxnSpPr/>
      </xdr:nvCxnSpPr>
      <xdr:spPr>
        <a:xfrm>
          <a:off x="19545300" y="9492542"/>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59" name="フローチャート : 判断 758"/>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86228</xdr:rowOff>
    </xdr:from>
    <xdr:ext cx="534377" cy="259045"/>
    <xdr:sp macro="" textlink="">
      <xdr:nvSpPr>
        <xdr:cNvPr id="760" name="テキスト ボックス 759"/>
        <xdr:cNvSpPr txBox="1"/>
      </xdr:nvSpPr>
      <xdr:spPr>
        <a:xfrm>
          <a:off x="20167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51167</xdr:rowOff>
    </xdr:from>
    <xdr:to>
      <xdr:col>28</xdr:col>
      <xdr:colOff>314325</xdr:colOff>
      <xdr:row>55</xdr:row>
      <xdr:rowOff>62792</xdr:rowOff>
    </xdr:to>
    <xdr:cxnSp macro="">
      <xdr:nvCxnSpPr>
        <xdr:cNvPr id="761" name="直線コネクタ 760"/>
        <xdr:cNvCxnSpPr/>
      </xdr:nvCxnSpPr>
      <xdr:spPr>
        <a:xfrm>
          <a:off x="18656300" y="9480917"/>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44290</xdr:rowOff>
    </xdr:from>
    <xdr:to>
      <xdr:col>28</xdr:col>
      <xdr:colOff>365125</xdr:colOff>
      <xdr:row>54</xdr:row>
      <xdr:rowOff>145890</xdr:rowOff>
    </xdr:to>
    <xdr:sp macro="" textlink="">
      <xdr:nvSpPr>
        <xdr:cNvPr id="762" name="フローチャート : 判断 761"/>
        <xdr:cNvSpPr/>
      </xdr:nvSpPr>
      <xdr:spPr>
        <a:xfrm>
          <a:off x="19494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162417</xdr:rowOff>
    </xdr:from>
    <xdr:ext cx="534377" cy="259045"/>
    <xdr:sp macro="" textlink="">
      <xdr:nvSpPr>
        <xdr:cNvPr id="763" name="テキスト ボックス 762"/>
        <xdr:cNvSpPr txBox="1"/>
      </xdr:nvSpPr>
      <xdr:spPr>
        <a:xfrm>
          <a:off x="19278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125606</xdr:rowOff>
    </xdr:from>
    <xdr:to>
      <xdr:col>27</xdr:col>
      <xdr:colOff>161925</xdr:colOff>
      <xdr:row>54</xdr:row>
      <xdr:rowOff>55756</xdr:rowOff>
    </xdr:to>
    <xdr:sp macro="" textlink="">
      <xdr:nvSpPr>
        <xdr:cNvPr id="764" name="フローチャート : 判断 763"/>
        <xdr:cNvSpPr/>
      </xdr:nvSpPr>
      <xdr:spPr>
        <a:xfrm>
          <a:off x="18605500" y="921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72283</xdr:rowOff>
    </xdr:from>
    <xdr:ext cx="534377" cy="259045"/>
    <xdr:sp macro="" textlink="">
      <xdr:nvSpPr>
        <xdr:cNvPr id="765" name="テキスト ボックス 764"/>
        <xdr:cNvSpPr txBox="1"/>
      </xdr:nvSpPr>
      <xdr:spPr>
        <a:xfrm>
          <a:off x="18389111" y="89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25970</xdr:rowOff>
    </xdr:from>
    <xdr:to>
      <xdr:col>32</xdr:col>
      <xdr:colOff>238125</xdr:colOff>
      <xdr:row>55</xdr:row>
      <xdr:rowOff>127570</xdr:rowOff>
    </xdr:to>
    <xdr:sp macro="" textlink="">
      <xdr:nvSpPr>
        <xdr:cNvPr id="771" name="円/楕円 770"/>
        <xdr:cNvSpPr/>
      </xdr:nvSpPr>
      <xdr:spPr>
        <a:xfrm>
          <a:off x="22110700" y="94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48847</xdr:rowOff>
    </xdr:from>
    <xdr:ext cx="534377" cy="259045"/>
    <xdr:sp macro="" textlink="">
      <xdr:nvSpPr>
        <xdr:cNvPr id="772" name="貸付金該当値テキスト"/>
        <xdr:cNvSpPr txBox="1"/>
      </xdr:nvSpPr>
      <xdr:spPr>
        <a:xfrm>
          <a:off x="22212300" y="93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23030</xdr:rowOff>
    </xdr:from>
    <xdr:to>
      <xdr:col>31</xdr:col>
      <xdr:colOff>85725</xdr:colOff>
      <xdr:row>55</xdr:row>
      <xdr:rowOff>124630</xdr:rowOff>
    </xdr:to>
    <xdr:sp macro="" textlink="">
      <xdr:nvSpPr>
        <xdr:cNvPr id="773" name="円/楕円 772"/>
        <xdr:cNvSpPr/>
      </xdr:nvSpPr>
      <xdr:spPr>
        <a:xfrm>
          <a:off x="21272500" y="9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115757</xdr:rowOff>
    </xdr:from>
    <xdr:ext cx="534377" cy="259045"/>
    <xdr:sp macro="" textlink="">
      <xdr:nvSpPr>
        <xdr:cNvPr id="774" name="テキスト ボックス 773"/>
        <xdr:cNvSpPr txBox="1"/>
      </xdr:nvSpPr>
      <xdr:spPr>
        <a:xfrm>
          <a:off x="21043411" y="95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18981</xdr:rowOff>
    </xdr:from>
    <xdr:to>
      <xdr:col>29</xdr:col>
      <xdr:colOff>568325</xdr:colOff>
      <xdr:row>55</xdr:row>
      <xdr:rowOff>120581</xdr:rowOff>
    </xdr:to>
    <xdr:sp macro="" textlink="">
      <xdr:nvSpPr>
        <xdr:cNvPr id="775" name="円/楕円 774"/>
        <xdr:cNvSpPr/>
      </xdr:nvSpPr>
      <xdr:spPr>
        <a:xfrm>
          <a:off x="20383500" y="9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111708</xdr:rowOff>
    </xdr:from>
    <xdr:ext cx="534377" cy="259045"/>
    <xdr:sp macro="" textlink="">
      <xdr:nvSpPr>
        <xdr:cNvPr id="776" name="テキスト ボックス 775"/>
        <xdr:cNvSpPr txBox="1"/>
      </xdr:nvSpPr>
      <xdr:spPr>
        <a:xfrm>
          <a:off x="20167111" y="95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11992</xdr:rowOff>
    </xdr:from>
    <xdr:to>
      <xdr:col>28</xdr:col>
      <xdr:colOff>365125</xdr:colOff>
      <xdr:row>55</xdr:row>
      <xdr:rowOff>113592</xdr:rowOff>
    </xdr:to>
    <xdr:sp macro="" textlink="">
      <xdr:nvSpPr>
        <xdr:cNvPr id="777" name="円/楕円 776"/>
        <xdr:cNvSpPr/>
      </xdr:nvSpPr>
      <xdr:spPr>
        <a:xfrm>
          <a:off x="19494500" y="94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104719</xdr:rowOff>
    </xdr:from>
    <xdr:ext cx="534377" cy="259045"/>
    <xdr:sp macro="" textlink="">
      <xdr:nvSpPr>
        <xdr:cNvPr id="778" name="テキスト ボックス 777"/>
        <xdr:cNvSpPr txBox="1"/>
      </xdr:nvSpPr>
      <xdr:spPr>
        <a:xfrm>
          <a:off x="19278111" y="95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367</xdr:rowOff>
    </xdr:from>
    <xdr:to>
      <xdr:col>27</xdr:col>
      <xdr:colOff>161925</xdr:colOff>
      <xdr:row>55</xdr:row>
      <xdr:rowOff>101967</xdr:rowOff>
    </xdr:to>
    <xdr:sp macro="" textlink="">
      <xdr:nvSpPr>
        <xdr:cNvPr id="779" name="円/楕円 778"/>
        <xdr:cNvSpPr/>
      </xdr:nvSpPr>
      <xdr:spPr>
        <a:xfrm>
          <a:off x="18605500" y="94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93094</xdr:rowOff>
    </xdr:from>
    <xdr:ext cx="534377" cy="259045"/>
    <xdr:sp macro="" textlink="">
      <xdr:nvSpPr>
        <xdr:cNvPr id="780" name="テキスト ボックス 779"/>
        <xdr:cNvSpPr txBox="1"/>
      </xdr:nvSpPr>
      <xdr:spPr>
        <a:xfrm>
          <a:off x="18389111" y="95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132842</xdr:rowOff>
    </xdr:from>
    <xdr:to>
      <xdr:col>32</xdr:col>
      <xdr:colOff>187325</xdr:colOff>
      <xdr:row>78</xdr:row>
      <xdr:rowOff>60147</xdr:rowOff>
    </xdr:to>
    <xdr:cxnSp macro="">
      <xdr:nvCxnSpPr>
        <xdr:cNvPr id="805" name="直線コネクタ 804"/>
        <xdr:cNvCxnSpPr/>
      </xdr:nvCxnSpPr>
      <xdr:spPr>
        <a:xfrm>
          <a:off x="21323300" y="13334492"/>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6"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132842</xdr:rowOff>
    </xdr:from>
    <xdr:to>
      <xdr:col>31</xdr:col>
      <xdr:colOff>34925</xdr:colOff>
      <xdr:row>77</xdr:row>
      <xdr:rowOff>143357</xdr:rowOff>
    </xdr:to>
    <xdr:cxnSp macro="">
      <xdr:nvCxnSpPr>
        <xdr:cNvPr id="808" name="直線コネクタ 807"/>
        <xdr:cNvCxnSpPr/>
      </xdr:nvCxnSpPr>
      <xdr:spPr>
        <a:xfrm flipV="1">
          <a:off x="20434300" y="1333449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60147</xdr:rowOff>
    </xdr:from>
    <xdr:to>
      <xdr:col>29</xdr:col>
      <xdr:colOff>517525</xdr:colOff>
      <xdr:row>77</xdr:row>
      <xdr:rowOff>143357</xdr:rowOff>
    </xdr:to>
    <xdr:cxnSp macro="">
      <xdr:nvCxnSpPr>
        <xdr:cNvPr id="811" name="直線コネクタ 810"/>
        <xdr:cNvCxnSpPr/>
      </xdr:nvCxnSpPr>
      <xdr:spPr>
        <a:xfrm>
          <a:off x="19545300" y="13261797"/>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60147</xdr:rowOff>
    </xdr:from>
    <xdr:to>
      <xdr:col>28</xdr:col>
      <xdr:colOff>314325</xdr:colOff>
      <xdr:row>77</xdr:row>
      <xdr:rowOff>67690</xdr:rowOff>
    </xdr:to>
    <xdr:cxnSp macro="">
      <xdr:nvCxnSpPr>
        <xdr:cNvPr id="814" name="直線コネクタ 813"/>
        <xdr:cNvCxnSpPr/>
      </xdr:nvCxnSpPr>
      <xdr:spPr>
        <a:xfrm flipV="1">
          <a:off x="18656300" y="1326179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5" name="フローチャート : 判断 814"/>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6" name="テキスト ボックス 815"/>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7" name="フローチャート : 判断 816"/>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18" name="テキスト ボックス 817"/>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9347</xdr:rowOff>
    </xdr:from>
    <xdr:to>
      <xdr:col>32</xdr:col>
      <xdr:colOff>238125</xdr:colOff>
      <xdr:row>78</xdr:row>
      <xdr:rowOff>110947</xdr:rowOff>
    </xdr:to>
    <xdr:sp macro="" textlink="">
      <xdr:nvSpPr>
        <xdr:cNvPr id="824" name="円/楕円 823"/>
        <xdr:cNvSpPr/>
      </xdr:nvSpPr>
      <xdr:spPr>
        <a:xfrm>
          <a:off x="221107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95724</xdr:rowOff>
    </xdr:from>
    <xdr:ext cx="378565" cy="259045"/>
    <xdr:sp macro="" textlink="">
      <xdr:nvSpPr>
        <xdr:cNvPr id="825" name="繰出金該当値テキスト"/>
        <xdr:cNvSpPr txBox="1"/>
      </xdr:nvSpPr>
      <xdr:spPr>
        <a:xfrm>
          <a:off x="22212300" y="13297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82042</xdr:rowOff>
    </xdr:from>
    <xdr:to>
      <xdr:col>31</xdr:col>
      <xdr:colOff>85725</xdr:colOff>
      <xdr:row>78</xdr:row>
      <xdr:rowOff>12192</xdr:rowOff>
    </xdr:to>
    <xdr:sp macro="" textlink="">
      <xdr:nvSpPr>
        <xdr:cNvPr id="826" name="円/楕円 825"/>
        <xdr:cNvSpPr/>
      </xdr:nvSpPr>
      <xdr:spPr>
        <a:xfrm>
          <a:off x="21272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3319</xdr:rowOff>
    </xdr:from>
    <xdr:ext cx="378565" cy="259045"/>
    <xdr:sp macro="" textlink="">
      <xdr:nvSpPr>
        <xdr:cNvPr id="827" name="テキスト ボックス 826"/>
        <xdr:cNvSpPr txBox="1"/>
      </xdr:nvSpPr>
      <xdr:spPr>
        <a:xfrm>
          <a:off x="21121317" y="13376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92557</xdr:rowOff>
    </xdr:from>
    <xdr:to>
      <xdr:col>29</xdr:col>
      <xdr:colOff>568325</xdr:colOff>
      <xdr:row>78</xdr:row>
      <xdr:rowOff>22707</xdr:rowOff>
    </xdr:to>
    <xdr:sp macro="" textlink="">
      <xdr:nvSpPr>
        <xdr:cNvPr id="828" name="円/楕円 827"/>
        <xdr:cNvSpPr/>
      </xdr:nvSpPr>
      <xdr:spPr>
        <a:xfrm>
          <a:off x="20383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13834</xdr:rowOff>
    </xdr:from>
    <xdr:ext cx="378565" cy="259045"/>
    <xdr:sp macro="" textlink="">
      <xdr:nvSpPr>
        <xdr:cNvPr id="829" name="テキスト ボックス 828"/>
        <xdr:cNvSpPr txBox="1"/>
      </xdr:nvSpPr>
      <xdr:spPr>
        <a:xfrm>
          <a:off x="20245017" y="1338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9347</xdr:rowOff>
    </xdr:from>
    <xdr:to>
      <xdr:col>28</xdr:col>
      <xdr:colOff>365125</xdr:colOff>
      <xdr:row>77</xdr:row>
      <xdr:rowOff>110947</xdr:rowOff>
    </xdr:to>
    <xdr:sp macro="" textlink="">
      <xdr:nvSpPr>
        <xdr:cNvPr id="830" name="円/楕円 829"/>
        <xdr:cNvSpPr/>
      </xdr:nvSpPr>
      <xdr:spPr>
        <a:xfrm>
          <a:off x="19494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102074</xdr:rowOff>
    </xdr:from>
    <xdr:ext cx="469744" cy="259045"/>
    <xdr:sp macro="" textlink="">
      <xdr:nvSpPr>
        <xdr:cNvPr id="831" name="テキスト ボックス 830"/>
        <xdr:cNvSpPr txBox="1"/>
      </xdr:nvSpPr>
      <xdr:spPr>
        <a:xfrm>
          <a:off x="19310427"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16890</xdr:rowOff>
    </xdr:from>
    <xdr:to>
      <xdr:col>27</xdr:col>
      <xdr:colOff>161925</xdr:colOff>
      <xdr:row>77</xdr:row>
      <xdr:rowOff>118490</xdr:rowOff>
    </xdr:to>
    <xdr:sp macro="" textlink="">
      <xdr:nvSpPr>
        <xdr:cNvPr id="832" name="円/楕円 831"/>
        <xdr:cNvSpPr/>
      </xdr:nvSpPr>
      <xdr:spPr>
        <a:xfrm>
          <a:off x="18605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109617</xdr:rowOff>
    </xdr:from>
    <xdr:ext cx="469744" cy="259045"/>
    <xdr:sp macro="" textlink="">
      <xdr:nvSpPr>
        <xdr:cNvPr id="833" name="テキスト ボックス 832"/>
        <xdr:cNvSpPr txBox="1"/>
      </xdr:nvSpPr>
      <xdr:spPr>
        <a:xfrm>
          <a:off x="18421427"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扶助費は、県民一人当たり約</a:t>
          </a:r>
          <a:r>
            <a:rPr kumimoji="1" lang="en-US" altLang="ja-JP" sz="1300">
              <a:latin typeface="ＭＳ Ｐゴシック"/>
            </a:rPr>
            <a:t>1</a:t>
          </a:r>
          <a:r>
            <a:rPr kumimoji="1" lang="ja-JP" altLang="en-US" sz="1300">
              <a:latin typeface="ＭＳ Ｐゴシック"/>
            </a:rPr>
            <a:t>万</a:t>
          </a:r>
          <a:r>
            <a:rPr kumimoji="1" lang="en-US" altLang="ja-JP" sz="1300">
              <a:latin typeface="ＭＳ Ｐゴシック"/>
            </a:rPr>
            <a:t>2</a:t>
          </a:r>
          <a:r>
            <a:rPr kumimoji="1" lang="ja-JP" altLang="en-US" sz="1300">
              <a:latin typeface="ＭＳ Ｐゴシック"/>
            </a:rPr>
            <a:t>千円となっており、グループ内で比較した場合</a:t>
          </a:r>
          <a:r>
            <a:rPr kumimoji="1" lang="en-US" altLang="ja-JP" sz="1300">
              <a:latin typeface="ＭＳ Ｐゴシック"/>
            </a:rPr>
            <a:t>2</a:t>
          </a:r>
          <a:r>
            <a:rPr kumimoji="1" lang="ja-JP" altLang="en-US" sz="1300">
              <a:latin typeface="ＭＳ Ｐゴシック"/>
            </a:rPr>
            <a:t>番目に高い水準にあります。</a:t>
          </a:r>
        </a:p>
        <a:p>
          <a:r>
            <a:rPr kumimoji="1" lang="ja-JP" altLang="en-US" sz="1300">
              <a:latin typeface="ＭＳ Ｐゴシック"/>
            </a:rPr>
            <a:t>　性質別歳出決算全体に占める扶助費の割合を経年でみると、</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年度においてはグループ内平均を大きく上回る</a:t>
          </a:r>
          <a:r>
            <a:rPr kumimoji="1" lang="en-US" altLang="ja-JP" sz="1300">
              <a:latin typeface="ＭＳ Ｐゴシック"/>
            </a:rPr>
            <a:t>4%</a:t>
          </a:r>
          <a:r>
            <a:rPr kumimoji="1" lang="ja-JP" altLang="en-US" sz="1300">
              <a:latin typeface="ＭＳ Ｐゴシック"/>
            </a:rPr>
            <a:t>程度で推移していますが、全国平均が</a:t>
          </a:r>
          <a:r>
            <a:rPr kumimoji="1" lang="en-US" altLang="ja-JP" sz="1300">
              <a:latin typeface="ＭＳ Ｐゴシック"/>
            </a:rPr>
            <a:t>2%</a:t>
          </a:r>
          <a:r>
            <a:rPr kumimoji="1" lang="ja-JP" altLang="en-US" sz="1300">
              <a:latin typeface="ＭＳ Ｐゴシック"/>
            </a:rPr>
            <a:t>程度で推移していることと比較すると高止まりの傾向にあります。</a:t>
          </a:r>
        </a:p>
        <a:p>
          <a:r>
            <a:rPr kumimoji="1" lang="ja-JP" altLang="en-US" sz="1300">
              <a:latin typeface="ＭＳ Ｐゴシック"/>
            </a:rPr>
            <a:t>　これは、扶助費のうち最も高い割合（約</a:t>
          </a:r>
          <a:r>
            <a:rPr kumimoji="1" lang="en-US" altLang="ja-JP" sz="1300">
              <a:latin typeface="ＭＳ Ｐゴシック"/>
            </a:rPr>
            <a:t>51%</a:t>
          </a:r>
          <a:r>
            <a:rPr kumimoji="1" lang="ja-JP" altLang="en-US" sz="1300">
              <a:latin typeface="ＭＳ Ｐゴシック"/>
            </a:rPr>
            <a:t>）を占める生活保護費がグループ内平均（約</a:t>
          </a:r>
          <a:r>
            <a:rPr kumimoji="1" lang="en-US" altLang="ja-JP" sz="1300">
              <a:latin typeface="ＭＳ Ｐゴシック"/>
            </a:rPr>
            <a:t>17%</a:t>
          </a:r>
          <a:r>
            <a:rPr kumimoji="1" lang="ja-JP" altLang="en-US" sz="1300">
              <a:latin typeface="ＭＳ Ｐゴシック"/>
            </a:rPr>
            <a:t>）と比較して高いことが要因となっています。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5,126,389
5,062,176
4,986.40
1,693,270,092
1,657,790,473
3,366,828
983,174,820
3,507,146,413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243.8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10160</xdr:rowOff>
    </xdr:from>
    <xdr:to>
      <xdr:col>6</xdr:col>
      <xdr:colOff>511175</xdr:colOff>
      <xdr:row>35</xdr:row>
      <xdr:rowOff>48260</xdr:rowOff>
    </xdr:to>
    <xdr:cxnSp macro="">
      <xdr:nvCxnSpPr>
        <xdr:cNvPr id="61" name="直線コネクタ 60"/>
        <xdr:cNvCxnSpPr/>
      </xdr:nvCxnSpPr>
      <xdr:spPr>
        <a:xfrm>
          <a:off x="3797300" y="6010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10160</xdr:rowOff>
    </xdr:from>
    <xdr:to>
      <xdr:col>5</xdr:col>
      <xdr:colOff>358775</xdr:colOff>
      <xdr:row>35</xdr:row>
      <xdr:rowOff>59690</xdr:rowOff>
    </xdr:to>
    <xdr:cxnSp macro="">
      <xdr:nvCxnSpPr>
        <xdr:cNvPr id="64" name="直線コネクタ 63"/>
        <xdr:cNvCxnSpPr/>
      </xdr:nvCxnSpPr>
      <xdr:spPr>
        <a:xfrm flipV="1">
          <a:off x="2908300" y="6010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59690</xdr:rowOff>
    </xdr:from>
    <xdr:to>
      <xdr:col>4</xdr:col>
      <xdr:colOff>155575</xdr:colOff>
      <xdr:row>35</xdr:row>
      <xdr:rowOff>92075</xdr:rowOff>
    </xdr:to>
    <xdr:cxnSp macro="">
      <xdr:nvCxnSpPr>
        <xdr:cNvPr id="67" name="直線コネクタ 66"/>
        <xdr:cNvCxnSpPr/>
      </xdr:nvCxnSpPr>
      <xdr:spPr>
        <a:xfrm flipV="1">
          <a:off x="2019300" y="6060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53992</xdr:rowOff>
    </xdr:from>
    <xdr:ext cx="378565" cy="259045"/>
    <xdr:sp macro="" textlink="">
      <xdr:nvSpPr>
        <xdr:cNvPr id="69" name="テキスト ボックス 68"/>
        <xdr:cNvSpPr txBox="1"/>
      </xdr:nvSpPr>
      <xdr:spPr>
        <a:xfrm>
          <a:off x="2719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50165</xdr:rowOff>
    </xdr:from>
    <xdr:to>
      <xdr:col>2</xdr:col>
      <xdr:colOff>638175</xdr:colOff>
      <xdr:row>35</xdr:row>
      <xdr:rowOff>92075</xdr:rowOff>
    </xdr:to>
    <xdr:cxnSp macro="">
      <xdr:nvCxnSpPr>
        <xdr:cNvPr id="70" name="直線コネクタ 69"/>
        <xdr:cNvCxnSpPr/>
      </xdr:nvCxnSpPr>
      <xdr:spPr>
        <a:xfrm>
          <a:off x="1130300" y="6050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78757</xdr:rowOff>
    </xdr:from>
    <xdr:ext cx="378565" cy="259045"/>
    <xdr:sp macro="" textlink="">
      <xdr:nvSpPr>
        <xdr:cNvPr id="72" name="テキスト ボックス 71"/>
        <xdr:cNvSpPr txBox="1"/>
      </xdr:nvSpPr>
      <xdr:spPr>
        <a:xfrm>
          <a:off x="1830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42562</xdr:rowOff>
    </xdr:from>
    <xdr:ext cx="378565" cy="259045"/>
    <xdr:sp macro="" textlink="">
      <xdr:nvSpPr>
        <xdr:cNvPr id="74" name="テキスト ボックス 73"/>
        <xdr:cNvSpPr txBox="1"/>
      </xdr:nvSpPr>
      <xdr:spPr>
        <a:xfrm>
          <a:off x="941017" y="621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168910</xdr:rowOff>
    </xdr:from>
    <xdr:to>
      <xdr:col>6</xdr:col>
      <xdr:colOff>561975</xdr:colOff>
      <xdr:row>35</xdr:row>
      <xdr:rowOff>99060</xdr:rowOff>
    </xdr:to>
    <xdr:sp macro="" textlink="">
      <xdr:nvSpPr>
        <xdr:cNvPr id="80" name="円/楕円 79"/>
        <xdr:cNvSpPr/>
      </xdr:nvSpPr>
      <xdr:spPr>
        <a:xfrm>
          <a:off x="45847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20337</xdr:rowOff>
    </xdr:from>
    <xdr:ext cx="378565" cy="259045"/>
    <xdr:sp macro="" textlink="">
      <xdr:nvSpPr>
        <xdr:cNvPr id="81" name="議会費該当値テキスト"/>
        <xdr:cNvSpPr txBox="1"/>
      </xdr:nvSpPr>
      <xdr:spPr>
        <a:xfrm>
          <a:off x="4686300"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130810</xdr:rowOff>
    </xdr:from>
    <xdr:to>
      <xdr:col>5</xdr:col>
      <xdr:colOff>409575</xdr:colOff>
      <xdr:row>35</xdr:row>
      <xdr:rowOff>60960</xdr:rowOff>
    </xdr:to>
    <xdr:sp macro="" textlink="">
      <xdr:nvSpPr>
        <xdr:cNvPr id="82" name="円/楕円 81"/>
        <xdr:cNvSpPr/>
      </xdr:nvSpPr>
      <xdr:spPr>
        <a:xfrm>
          <a:off x="374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77487</xdr:rowOff>
    </xdr:from>
    <xdr:ext cx="378565" cy="259045"/>
    <xdr:sp macro="" textlink="">
      <xdr:nvSpPr>
        <xdr:cNvPr id="83" name="テキスト ボックス 82"/>
        <xdr:cNvSpPr txBox="1"/>
      </xdr:nvSpPr>
      <xdr:spPr>
        <a:xfrm>
          <a:off x="3595317" y="573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8890</xdr:rowOff>
    </xdr:from>
    <xdr:to>
      <xdr:col>4</xdr:col>
      <xdr:colOff>206375</xdr:colOff>
      <xdr:row>35</xdr:row>
      <xdr:rowOff>110490</xdr:rowOff>
    </xdr:to>
    <xdr:sp macro="" textlink="">
      <xdr:nvSpPr>
        <xdr:cNvPr id="84" name="円/楕円 83"/>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127017</xdr:rowOff>
    </xdr:from>
    <xdr:ext cx="378565" cy="259045"/>
    <xdr:sp macro="" textlink="">
      <xdr:nvSpPr>
        <xdr:cNvPr id="85" name="テキスト ボックス 84"/>
        <xdr:cNvSpPr txBox="1"/>
      </xdr:nvSpPr>
      <xdr:spPr>
        <a:xfrm>
          <a:off x="2719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41275</xdr:rowOff>
    </xdr:from>
    <xdr:to>
      <xdr:col>3</xdr:col>
      <xdr:colOff>3175</xdr:colOff>
      <xdr:row>35</xdr:row>
      <xdr:rowOff>142875</xdr:rowOff>
    </xdr:to>
    <xdr:sp macro="" textlink="">
      <xdr:nvSpPr>
        <xdr:cNvPr id="86" name="円/楕円 85"/>
        <xdr:cNvSpPr/>
      </xdr:nvSpPr>
      <xdr:spPr>
        <a:xfrm>
          <a:off x="1968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159402</xdr:rowOff>
    </xdr:from>
    <xdr:ext cx="378565" cy="259045"/>
    <xdr:sp macro="" textlink="">
      <xdr:nvSpPr>
        <xdr:cNvPr id="87" name="テキスト ボックス 86"/>
        <xdr:cNvSpPr txBox="1"/>
      </xdr:nvSpPr>
      <xdr:spPr>
        <a:xfrm>
          <a:off x="1830017" y="581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170815</xdr:rowOff>
    </xdr:from>
    <xdr:to>
      <xdr:col>1</xdr:col>
      <xdr:colOff>485775</xdr:colOff>
      <xdr:row>35</xdr:row>
      <xdr:rowOff>100965</xdr:rowOff>
    </xdr:to>
    <xdr:sp macro="" textlink="">
      <xdr:nvSpPr>
        <xdr:cNvPr id="88" name="円/楕円 87"/>
        <xdr:cNvSpPr/>
      </xdr:nvSpPr>
      <xdr:spPr>
        <a:xfrm>
          <a:off x="1079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117492</xdr:rowOff>
    </xdr:from>
    <xdr:ext cx="378565" cy="259045"/>
    <xdr:sp macro="" textlink="">
      <xdr:nvSpPr>
        <xdr:cNvPr id="89" name="テキスト ボックス 88"/>
        <xdr:cNvSpPr txBox="1"/>
      </xdr:nvSpPr>
      <xdr:spPr>
        <a:xfrm>
          <a:off x="941017" y="577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15538</xdr:rowOff>
    </xdr:from>
    <xdr:to>
      <xdr:col>6</xdr:col>
      <xdr:colOff>511175</xdr:colOff>
      <xdr:row>59</xdr:row>
      <xdr:rowOff>45484</xdr:rowOff>
    </xdr:to>
    <xdr:cxnSp macro="">
      <xdr:nvCxnSpPr>
        <xdr:cNvPr id="119" name="直線コネクタ 118"/>
        <xdr:cNvCxnSpPr/>
      </xdr:nvCxnSpPr>
      <xdr:spPr>
        <a:xfrm flipV="1">
          <a:off x="3797300" y="10131088"/>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75299</xdr:rowOff>
    </xdr:from>
    <xdr:ext cx="534377" cy="259045"/>
    <xdr:sp macro="" textlink="">
      <xdr:nvSpPr>
        <xdr:cNvPr id="120" name="総務費平均値テキスト"/>
        <xdr:cNvSpPr txBox="1"/>
      </xdr:nvSpPr>
      <xdr:spPr>
        <a:xfrm>
          <a:off x="4686300" y="9847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45484</xdr:rowOff>
    </xdr:from>
    <xdr:to>
      <xdr:col>5</xdr:col>
      <xdr:colOff>358775</xdr:colOff>
      <xdr:row>59</xdr:row>
      <xdr:rowOff>68866</xdr:rowOff>
    </xdr:to>
    <xdr:cxnSp macro="">
      <xdr:nvCxnSpPr>
        <xdr:cNvPr id="122" name="直線コネクタ 121"/>
        <xdr:cNvCxnSpPr/>
      </xdr:nvCxnSpPr>
      <xdr:spPr>
        <a:xfrm flipV="1">
          <a:off x="2908300" y="10161034"/>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121988</xdr:rowOff>
    </xdr:from>
    <xdr:ext cx="534377" cy="259045"/>
    <xdr:sp macro="" textlink="">
      <xdr:nvSpPr>
        <xdr:cNvPr id="124" name="テキスト ボックス 123"/>
        <xdr:cNvSpPr txBox="1"/>
      </xdr:nvSpPr>
      <xdr:spPr>
        <a:xfrm>
          <a:off x="35174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166315</xdr:rowOff>
    </xdr:from>
    <xdr:to>
      <xdr:col>4</xdr:col>
      <xdr:colOff>155575</xdr:colOff>
      <xdr:row>59</xdr:row>
      <xdr:rowOff>68866</xdr:rowOff>
    </xdr:to>
    <xdr:cxnSp macro="">
      <xdr:nvCxnSpPr>
        <xdr:cNvPr id="125" name="直線コネクタ 124"/>
        <xdr:cNvCxnSpPr/>
      </xdr:nvCxnSpPr>
      <xdr:spPr>
        <a:xfrm>
          <a:off x="2019300" y="10110415"/>
          <a:ext cx="889000" cy="7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77182</xdr:rowOff>
    </xdr:from>
    <xdr:ext cx="534377" cy="259045"/>
    <xdr:sp macro="" textlink="">
      <xdr:nvSpPr>
        <xdr:cNvPr id="127" name="テキスト ボックス 126"/>
        <xdr:cNvSpPr txBox="1"/>
      </xdr:nvSpPr>
      <xdr:spPr>
        <a:xfrm>
          <a:off x="2641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166315</xdr:rowOff>
    </xdr:from>
    <xdr:to>
      <xdr:col>2</xdr:col>
      <xdr:colOff>638175</xdr:colOff>
      <xdr:row>59</xdr:row>
      <xdr:rowOff>78827</xdr:rowOff>
    </xdr:to>
    <xdr:cxnSp macro="">
      <xdr:nvCxnSpPr>
        <xdr:cNvPr id="128" name="直線コネクタ 127"/>
        <xdr:cNvCxnSpPr/>
      </xdr:nvCxnSpPr>
      <xdr:spPr>
        <a:xfrm flipV="1">
          <a:off x="1130300" y="10110415"/>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68985</xdr:rowOff>
    </xdr:from>
    <xdr:ext cx="534377" cy="259045"/>
    <xdr:sp macro="" textlink="">
      <xdr:nvSpPr>
        <xdr:cNvPr id="130" name="テキスト ボックス 129"/>
        <xdr:cNvSpPr txBox="1"/>
      </xdr:nvSpPr>
      <xdr:spPr>
        <a:xfrm>
          <a:off x="1752111" y="96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136188</xdr:rowOff>
    </xdr:from>
    <xdr:to>
      <xdr:col>6</xdr:col>
      <xdr:colOff>561975</xdr:colOff>
      <xdr:row>59</xdr:row>
      <xdr:rowOff>66338</xdr:rowOff>
    </xdr:to>
    <xdr:sp macro="" textlink="">
      <xdr:nvSpPr>
        <xdr:cNvPr id="138" name="円/楕円 137"/>
        <xdr:cNvSpPr/>
      </xdr:nvSpPr>
      <xdr:spPr>
        <a:xfrm>
          <a:off x="4584700" y="100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51115</xdr:rowOff>
    </xdr:from>
    <xdr:ext cx="534377" cy="259045"/>
    <xdr:sp macro="" textlink="">
      <xdr:nvSpPr>
        <xdr:cNvPr id="139" name="総務費該当値テキスト"/>
        <xdr:cNvSpPr txBox="1"/>
      </xdr:nvSpPr>
      <xdr:spPr>
        <a:xfrm>
          <a:off x="4686300" y="99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166134</xdr:rowOff>
    </xdr:from>
    <xdr:to>
      <xdr:col>5</xdr:col>
      <xdr:colOff>409575</xdr:colOff>
      <xdr:row>59</xdr:row>
      <xdr:rowOff>96284</xdr:rowOff>
    </xdr:to>
    <xdr:sp macro="" textlink="">
      <xdr:nvSpPr>
        <xdr:cNvPr id="140" name="円/楕円 139"/>
        <xdr:cNvSpPr/>
      </xdr:nvSpPr>
      <xdr:spPr>
        <a:xfrm>
          <a:off x="3746500" y="10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59</xdr:row>
      <xdr:rowOff>87411</xdr:rowOff>
    </xdr:from>
    <xdr:ext cx="534377" cy="259045"/>
    <xdr:sp macro="" textlink="">
      <xdr:nvSpPr>
        <xdr:cNvPr id="141" name="テキスト ボックス 140"/>
        <xdr:cNvSpPr txBox="1"/>
      </xdr:nvSpPr>
      <xdr:spPr>
        <a:xfrm>
          <a:off x="3517411" y="102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18066</xdr:rowOff>
    </xdr:from>
    <xdr:to>
      <xdr:col>4</xdr:col>
      <xdr:colOff>206375</xdr:colOff>
      <xdr:row>59</xdr:row>
      <xdr:rowOff>119666</xdr:rowOff>
    </xdr:to>
    <xdr:sp macro="" textlink="">
      <xdr:nvSpPr>
        <xdr:cNvPr id="142" name="円/楕円 141"/>
        <xdr:cNvSpPr/>
      </xdr:nvSpPr>
      <xdr:spPr>
        <a:xfrm>
          <a:off x="2857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110793</xdr:rowOff>
    </xdr:from>
    <xdr:ext cx="534377" cy="259045"/>
    <xdr:sp macro="" textlink="">
      <xdr:nvSpPr>
        <xdr:cNvPr id="143" name="テキスト ボックス 142"/>
        <xdr:cNvSpPr txBox="1"/>
      </xdr:nvSpPr>
      <xdr:spPr>
        <a:xfrm>
          <a:off x="2641111" y="102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115515</xdr:rowOff>
    </xdr:from>
    <xdr:to>
      <xdr:col>3</xdr:col>
      <xdr:colOff>3175</xdr:colOff>
      <xdr:row>59</xdr:row>
      <xdr:rowOff>45665</xdr:rowOff>
    </xdr:to>
    <xdr:sp macro="" textlink="">
      <xdr:nvSpPr>
        <xdr:cNvPr id="144" name="円/楕円 143"/>
        <xdr:cNvSpPr/>
      </xdr:nvSpPr>
      <xdr:spPr>
        <a:xfrm>
          <a:off x="1968500" y="100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36792</xdr:rowOff>
    </xdr:from>
    <xdr:ext cx="534377" cy="259045"/>
    <xdr:sp macro="" textlink="">
      <xdr:nvSpPr>
        <xdr:cNvPr id="145" name="テキスト ボックス 144"/>
        <xdr:cNvSpPr txBox="1"/>
      </xdr:nvSpPr>
      <xdr:spPr>
        <a:xfrm>
          <a:off x="1752111" y="10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28027</xdr:rowOff>
    </xdr:from>
    <xdr:to>
      <xdr:col>1</xdr:col>
      <xdr:colOff>485775</xdr:colOff>
      <xdr:row>59</xdr:row>
      <xdr:rowOff>129627</xdr:rowOff>
    </xdr:to>
    <xdr:sp macro="" textlink="">
      <xdr:nvSpPr>
        <xdr:cNvPr id="146" name="円/楕円 145"/>
        <xdr:cNvSpPr/>
      </xdr:nvSpPr>
      <xdr:spPr>
        <a:xfrm>
          <a:off x="1079500" y="101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120754</xdr:rowOff>
    </xdr:from>
    <xdr:ext cx="534377" cy="259045"/>
    <xdr:sp macro="" textlink="">
      <xdr:nvSpPr>
        <xdr:cNvPr id="147" name="テキスト ボックス 146"/>
        <xdr:cNvSpPr txBox="1"/>
      </xdr:nvSpPr>
      <xdr:spPr>
        <a:xfrm>
          <a:off x="863111" y="102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59523</xdr:rowOff>
    </xdr:from>
    <xdr:to>
      <xdr:col>6</xdr:col>
      <xdr:colOff>511175</xdr:colOff>
      <xdr:row>78</xdr:row>
      <xdr:rowOff>63472</xdr:rowOff>
    </xdr:to>
    <xdr:cxnSp macro="">
      <xdr:nvCxnSpPr>
        <xdr:cNvPr id="176" name="直線コネクタ 175"/>
        <xdr:cNvCxnSpPr/>
      </xdr:nvCxnSpPr>
      <xdr:spPr>
        <a:xfrm flipV="1">
          <a:off x="3797300" y="13432623"/>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166986</xdr:rowOff>
    </xdr:from>
    <xdr:ext cx="534377" cy="259045"/>
    <xdr:sp macro="" textlink="">
      <xdr:nvSpPr>
        <xdr:cNvPr id="177" name="民生費平均値テキスト"/>
        <xdr:cNvSpPr txBox="1"/>
      </xdr:nvSpPr>
      <xdr:spPr>
        <a:xfrm>
          <a:off x="4686300" y="13368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63472</xdr:rowOff>
    </xdr:from>
    <xdr:to>
      <xdr:col>5</xdr:col>
      <xdr:colOff>358775</xdr:colOff>
      <xdr:row>78</xdr:row>
      <xdr:rowOff>68148</xdr:rowOff>
    </xdr:to>
    <xdr:cxnSp macro="">
      <xdr:nvCxnSpPr>
        <xdr:cNvPr id="179" name="直線コネクタ 178"/>
        <xdr:cNvCxnSpPr/>
      </xdr:nvCxnSpPr>
      <xdr:spPr>
        <a:xfrm flipV="1">
          <a:off x="2908300" y="13436572"/>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118530</xdr:rowOff>
    </xdr:from>
    <xdr:ext cx="534377" cy="259045"/>
    <xdr:sp macro="" textlink="">
      <xdr:nvSpPr>
        <xdr:cNvPr id="181" name="テキスト ボックス 180"/>
        <xdr:cNvSpPr txBox="1"/>
      </xdr:nvSpPr>
      <xdr:spPr>
        <a:xfrm>
          <a:off x="35174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68148</xdr:rowOff>
    </xdr:from>
    <xdr:to>
      <xdr:col>4</xdr:col>
      <xdr:colOff>155575</xdr:colOff>
      <xdr:row>78</xdr:row>
      <xdr:rowOff>74135</xdr:rowOff>
    </xdr:to>
    <xdr:cxnSp macro="">
      <xdr:nvCxnSpPr>
        <xdr:cNvPr id="182" name="直線コネクタ 181"/>
        <xdr:cNvCxnSpPr/>
      </xdr:nvCxnSpPr>
      <xdr:spPr>
        <a:xfrm flipV="1">
          <a:off x="2019300" y="13441248"/>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150972</xdr:rowOff>
    </xdr:from>
    <xdr:ext cx="534377" cy="259045"/>
    <xdr:sp macro="" textlink="">
      <xdr:nvSpPr>
        <xdr:cNvPr id="184" name="テキスト ボックス 183"/>
        <xdr:cNvSpPr txBox="1"/>
      </xdr:nvSpPr>
      <xdr:spPr>
        <a:xfrm>
          <a:off x="2641111" y="135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68121</xdr:rowOff>
    </xdr:from>
    <xdr:to>
      <xdr:col>2</xdr:col>
      <xdr:colOff>638175</xdr:colOff>
      <xdr:row>78</xdr:row>
      <xdr:rowOff>74135</xdr:rowOff>
    </xdr:to>
    <xdr:cxnSp macro="">
      <xdr:nvCxnSpPr>
        <xdr:cNvPr id="185" name="直線コネクタ 184"/>
        <xdr:cNvCxnSpPr/>
      </xdr:nvCxnSpPr>
      <xdr:spPr>
        <a:xfrm>
          <a:off x="1130300" y="13441221"/>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152429</xdr:rowOff>
    </xdr:from>
    <xdr:ext cx="534377" cy="259045"/>
    <xdr:sp macro="" textlink="">
      <xdr:nvSpPr>
        <xdr:cNvPr id="187" name="テキスト ボックス 186"/>
        <xdr:cNvSpPr txBox="1"/>
      </xdr:nvSpPr>
      <xdr:spPr>
        <a:xfrm>
          <a:off x="1752111" y="13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147324</xdr:rowOff>
    </xdr:from>
    <xdr:ext cx="534377" cy="259045"/>
    <xdr:sp macro="" textlink="">
      <xdr:nvSpPr>
        <xdr:cNvPr id="189" name="テキスト ボックス 188"/>
        <xdr:cNvSpPr txBox="1"/>
      </xdr:nvSpPr>
      <xdr:spPr>
        <a:xfrm>
          <a:off x="863111" y="135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8723</xdr:rowOff>
    </xdr:from>
    <xdr:to>
      <xdr:col>6</xdr:col>
      <xdr:colOff>561975</xdr:colOff>
      <xdr:row>78</xdr:row>
      <xdr:rowOff>110323</xdr:rowOff>
    </xdr:to>
    <xdr:sp macro="" textlink="">
      <xdr:nvSpPr>
        <xdr:cNvPr id="195" name="円/楕円 194"/>
        <xdr:cNvSpPr/>
      </xdr:nvSpPr>
      <xdr:spPr>
        <a:xfrm>
          <a:off x="4584700" y="133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139550</xdr:rowOff>
    </xdr:from>
    <xdr:ext cx="534377" cy="259045"/>
    <xdr:sp macro="" textlink="">
      <xdr:nvSpPr>
        <xdr:cNvPr id="196" name="民生費該当値テキスト"/>
        <xdr:cNvSpPr txBox="1"/>
      </xdr:nvSpPr>
      <xdr:spPr>
        <a:xfrm>
          <a:off x="4686300" y="131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12672</xdr:rowOff>
    </xdr:from>
    <xdr:to>
      <xdr:col>5</xdr:col>
      <xdr:colOff>409575</xdr:colOff>
      <xdr:row>78</xdr:row>
      <xdr:rowOff>114272</xdr:rowOff>
    </xdr:to>
    <xdr:sp macro="" textlink="">
      <xdr:nvSpPr>
        <xdr:cNvPr id="197" name="円/楕円 196"/>
        <xdr:cNvSpPr/>
      </xdr:nvSpPr>
      <xdr:spPr>
        <a:xfrm>
          <a:off x="3746500" y="133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130799</xdr:rowOff>
    </xdr:from>
    <xdr:ext cx="534377" cy="259045"/>
    <xdr:sp macro="" textlink="">
      <xdr:nvSpPr>
        <xdr:cNvPr id="198" name="テキスト ボックス 197"/>
        <xdr:cNvSpPr txBox="1"/>
      </xdr:nvSpPr>
      <xdr:spPr>
        <a:xfrm>
          <a:off x="3517411" y="13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17348</xdr:rowOff>
    </xdr:from>
    <xdr:to>
      <xdr:col>4</xdr:col>
      <xdr:colOff>206375</xdr:colOff>
      <xdr:row>78</xdr:row>
      <xdr:rowOff>118948</xdr:rowOff>
    </xdr:to>
    <xdr:sp macro="" textlink="">
      <xdr:nvSpPr>
        <xdr:cNvPr id="199" name="円/楕円 198"/>
        <xdr:cNvSpPr/>
      </xdr:nvSpPr>
      <xdr:spPr>
        <a:xfrm>
          <a:off x="2857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135475</xdr:rowOff>
    </xdr:from>
    <xdr:ext cx="534377" cy="259045"/>
    <xdr:sp macro="" textlink="">
      <xdr:nvSpPr>
        <xdr:cNvPr id="200" name="テキスト ボックス 199"/>
        <xdr:cNvSpPr txBox="1"/>
      </xdr:nvSpPr>
      <xdr:spPr>
        <a:xfrm>
          <a:off x="2641111" y="131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23335</xdr:rowOff>
    </xdr:from>
    <xdr:to>
      <xdr:col>3</xdr:col>
      <xdr:colOff>3175</xdr:colOff>
      <xdr:row>78</xdr:row>
      <xdr:rowOff>124935</xdr:rowOff>
    </xdr:to>
    <xdr:sp macro="" textlink="">
      <xdr:nvSpPr>
        <xdr:cNvPr id="201" name="円/楕円 200"/>
        <xdr:cNvSpPr/>
      </xdr:nvSpPr>
      <xdr:spPr>
        <a:xfrm>
          <a:off x="1968500" y="133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141462</xdr:rowOff>
    </xdr:from>
    <xdr:ext cx="534377" cy="259045"/>
    <xdr:sp macro="" textlink="">
      <xdr:nvSpPr>
        <xdr:cNvPr id="202" name="テキスト ボックス 201"/>
        <xdr:cNvSpPr txBox="1"/>
      </xdr:nvSpPr>
      <xdr:spPr>
        <a:xfrm>
          <a:off x="1752111" y="131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17321</xdr:rowOff>
    </xdr:from>
    <xdr:to>
      <xdr:col>1</xdr:col>
      <xdr:colOff>485775</xdr:colOff>
      <xdr:row>78</xdr:row>
      <xdr:rowOff>118921</xdr:rowOff>
    </xdr:to>
    <xdr:sp macro="" textlink="">
      <xdr:nvSpPr>
        <xdr:cNvPr id="203" name="円/楕円 202"/>
        <xdr:cNvSpPr/>
      </xdr:nvSpPr>
      <xdr:spPr>
        <a:xfrm>
          <a:off x="1079500" y="133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135448</xdr:rowOff>
    </xdr:from>
    <xdr:ext cx="534377" cy="259045"/>
    <xdr:sp macro="" textlink="">
      <xdr:nvSpPr>
        <xdr:cNvPr id="204" name="テキスト ボックス 203"/>
        <xdr:cNvSpPr txBox="1"/>
      </xdr:nvSpPr>
      <xdr:spPr>
        <a:xfrm>
          <a:off x="863111" y="1316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28234</xdr:rowOff>
    </xdr:from>
    <xdr:to>
      <xdr:col>6</xdr:col>
      <xdr:colOff>511175</xdr:colOff>
      <xdr:row>96</xdr:row>
      <xdr:rowOff>96403</xdr:rowOff>
    </xdr:to>
    <xdr:cxnSp macro="">
      <xdr:nvCxnSpPr>
        <xdr:cNvPr id="229" name="直線コネクタ 228"/>
        <xdr:cNvCxnSpPr/>
      </xdr:nvCxnSpPr>
      <xdr:spPr>
        <a:xfrm>
          <a:off x="3797300" y="16487434"/>
          <a:ext cx="8382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142273</xdr:rowOff>
    </xdr:from>
    <xdr:ext cx="534377" cy="259045"/>
    <xdr:sp macro="" textlink="">
      <xdr:nvSpPr>
        <xdr:cNvPr id="230" name="衛生費平均値テキスト"/>
        <xdr:cNvSpPr txBox="1"/>
      </xdr:nvSpPr>
      <xdr:spPr>
        <a:xfrm>
          <a:off x="4686300" y="1625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28234</xdr:rowOff>
    </xdr:from>
    <xdr:to>
      <xdr:col>5</xdr:col>
      <xdr:colOff>358775</xdr:colOff>
      <xdr:row>96</xdr:row>
      <xdr:rowOff>130922</xdr:rowOff>
    </xdr:to>
    <xdr:cxnSp macro="">
      <xdr:nvCxnSpPr>
        <xdr:cNvPr id="232" name="直線コネクタ 231"/>
        <xdr:cNvCxnSpPr/>
      </xdr:nvCxnSpPr>
      <xdr:spPr>
        <a:xfrm flipV="1">
          <a:off x="2908300" y="16487434"/>
          <a:ext cx="889000" cy="10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54368</xdr:rowOff>
    </xdr:from>
    <xdr:ext cx="534377" cy="259045"/>
    <xdr:sp macro="" textlink="">
      <xdr:nvSpPr>
        <xdr:cNvPr id="234" name="テキスト ボックス 233"/>
        <xdr:cNvSpPr txBox="1"/>
      </xdr:nvSpPr>
      <xdr:spPr>
        <a:xfrm>
          <a:off x="35174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102941</xdr:rowOff>
    </xdr:from>
    <xdr:to>
      <xdr:col>4</xdr:col>
      <xdr:colOff>155575</xdr:colOff>
      <xdr:row>96</xdr:row>
      <xdr:rowOff>130922</xdr:rowOff>
    </xdr:to>
    <xdr:cxnSp macro="">
      <xdr:nvCxnSpPr>
        <xdr:cNvPr id="235" name="直線コネクタ 234"/>
        <xdr:cNvCxnSpPr/>
      </xdr:nvCxnSpPr>
      <xdr:spPr>
        <a:xfrm>
          <a:off x="2019300" y="16562141"/>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128801</xdr:rowOff>
    </xdr:from>
    <xdr:ext cx="469744" cy="259045"/>
    <xdr:sp macro="" textlink="">
      <xdr:nvSpPr>
        <xdr:cNvPr id="237" name="テキスト ボックス 236"/>
        <xdr:cNvSpPr txBox="1"/>
      </xdr:nvSpPr>
      <xdr:spPr>
        <a:xfrm>
          <a:off x="2673427"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102941</xdr:rowOff>
    </xdr:from>
    <xdr:to>
      <xdr:col>2</xdr:col>
      <xdr:colOff>638175</xdr:colOff>
      <xdr:row>96</xdr:row>
      <xdr:rowOff>113046</xdr:rowOff>
    </xdr:to>
    <xdr:cxnSp macro="">
      <xdr:nvCxnSpPr>
        <xdr:cNvPr id="238" name="直線コネクタ 237"/>
        <xdr:cNvCxnSpPr/>
      </xdr:nvCxnSpPr>
      <xdr:spPr>
        <a:xfrm flipV="1">
          <a:off x="1130300" y="16562141"/>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107814</xdr:rowOff>
    </xdr:from>
    <xdr:ext cx="469744" cy="259045"/>
    <xdr:sp macro="" textlink="">
      <xdr:nvSpPr>
        <xdr:cNvPr id="240" name="テキスト ボックス 239"/>
        <xdr:cNvSpPr txBox="1"/>
      </xdr:nvSpPr>
      <xdr:spPr>
        <a:xfrm>
          <a:off x="1784427" y="1622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105529</xdr:rowOff>
    </xdr:from>
    <xdr:ext cx="469744" cy="259045"/>
    <xdr:sp macro="" textlink="">
      <xdr:nvSpPr>
        <xdr:cNvPr id="242" name="テキスト ボックス 241"/>
        <xdr:cNvSpPr txBox="1"/>
      </xdr:nvSpPr>
      <xdr:spPr>
        <a:xfrm>
          <a:off x="895427" y="162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45603</xdr:rowOff>
    </xdr:from>
    <xdr:to>
      <xdr:col>6</xdr:col>
      <xdr:colOff>561975</xdr:colOff>
      <xdr:row>96</xdr:row>
      <xdr:rowOff>147203</xdr:rowOff>
    </xdr:to>
    <xdr:sp macro="" textlink="">
      <xdr:nvSpPr>
        <xdr:cNvPr id="248" name="円/楕円 247"/>
        <xdr:cNvSpPr/>
      </xdr:nvSpPr>
      <xdr:spPr>
        <a:xfrm>
          <a:off x="4584700" y="165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131980</xdr:rowOff>
    </xdr:from>
    <xdr:ext cx="469744" cy="259045"/>
    <xdr:sp macro="" textlink="">
      <xdr:nvSpPr>
        <xdr:cNvPr id="249" name="衛生費該当値テキスト"/>
        <xdr:cNvSpPr txBox="1"/>
      </xdr:nvSpPr>
      <xdr:spPr>
        <a:xfrm>
          <a:off x="4686300" y="1641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148884</xdr:rowOff>
    </xdr:from>
    <xdr:to>
      <xdr:col>5</xdr:col>
      <xdr:colOff>409575</xdr:colOff>
      <xdr:row>96</xdr:row>
      <xdr:rowOff>79034</xdr:rowOff>
    </xdr:to>
    <xdr:sp macro="" textlink="">
      <xdr:nvSpPr>
        <xdr:cNvPr id="250" name="円/楕円 249"/>
        <xdr:cNvSpPr/>
      </xdr:nvSpPr>
      <xdr:spPr>
        <a:xfrm>
          <a:off x="3746500" y="164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70161</xdr:rowOff>
    </xdr:from>
    <xdr:ext cx="469744" cy="259045"/>
    <xdr:sp macro="" textlink="">
      <xdr:nvSpPr>
        <xdr:cNvPr id="251" name="テキスト ボックス 250"/>
        <xdr:cNvSpPr txBox="1"/>
      </xdr:nvSpPr>
      <xdr:spPr>
        <a:xfrm>
          <a:off x="3549727" y="1652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80122</xdr:rowOff>
    </xdr:from>
    <xdr:to>
      <xdr:col>4</xdr:col>
      <xdr:colOff>206375</xdr:colOff>
      <xdr:row>97</xdr:row>
      <xdr:rowOff>10272</xdr:rowOff>
    </xdr:to>
    <xdr:sp macro="" textlink="">
      <xdr:nvSpPr>
        <xdr:cNvPr id="252" name="円/楕円 251"/>
        <xdr:cNvSpPr/>
      </xdr:nvSpPr>
      <xdr:spPr>
        <a:xfrm>
          <a:off x="2857500" y="16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1399</xdr:rowOff>
    </xdr:from>
    <xdr:ext cx="469744" cy="259045"/>
    <xdr:sp macro="" textlink="">
      <xdr:nvSpPr>
        <xdr:cNvPr id="253" name="テキスト ボックス 252"/>
        <xdr:cNvSpPr txBox="1"/>
      </xdr:nvSpPr>
      <xdr:spPr>
        <a:xfrm>
          <a:off x="2673427" y="1663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52141</xdr:rowOff>
    </xdr:from>
    <xdr:to>
      <xdr:col>3</xdr:col>
      <xdr:colOff>3175</xdr:colOff>
      <xdr:row>96</xdr:row>
      <xdr:rowOff>153741</xdr:rowOff>
    </xdr:to>
    <xdr:sp macro="" textlink="">
      <xdr:nvSpPr>
        <xdr:cNvPr id="254" name="円/楕円 253"/>
        <xdr:cNvSpPr/>
      </xdr:nvSpPr>
      <xdr:spPr>
        <a:xfrm>
          <a:off x="1968500" y="165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144868</xdr:rowOff>
    </xdr:from>
    <xdr:ext cx="469744" cy="259045"/>
    <xdr:sp macro="" textlink="">
      <xdr:nvSpPr>
        <xdr:cNvPr id="255" name="テキスト ボックス 254"/>
        <xdr:cNvSpPr txBox="1"/>
      </xdr:nvSpPr>
      <xdr:spPr>
        <a:xfrm>
          <a:off x="1784427" y="166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62246</xdr:rowOff>
    </xdr:from>
    <xdr:to>
      <xdr:col>1</xdr:col>
      <xdr:colOff>485775</xdr:colOff>
      <xdr:row>96</xdr:row>
      <xdr:rowOff>163846</xdr:rowOff>
    </xdr:to>
    <xdr:sp macro="" textlink="">
      <xdr:nvSpPr>
        <xdr:cNvPr id="256" name="円/楕円 255"/>
        <xdr:cNvSpPr/>
      </xdr:nvSpPr>
      <xdr:spPr>
        <a:xfrm>
          <a:off x="1079500" y="165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154973</xdr:rowOff>
    </xdr:from>
    <xdr:ext cx="469744" cy="259045"/>
    <xdr:sp macro="" textlink="">
      <xdr:nvSpPr>
        <xdr:cNvPr id="257" name="テキスト ボックス 256"/>
        <xdr:cNvSpPr txBox="1"/>
      </xdr:nvSpPr>
      <xdr:spPr>
        <a:xfrm>
          <a:off x="895427" y="166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49213</xdr:rowOff>
    </xdr:from>
    <xdr:to>
      <xdr:col>15</xdr:col>
      <xdr:colOff>180975</xdr:colOff>
      <xdr:row>37</xdr:row>
      <xdr:rowOff>116268</xdr:rowOff>
    </xdr:to>
    <xdr:cxnSp macro="">
      <xdr:nvCxnSpPr>
        <xdr:cNvPr id="284" name="直線コネクタ 283"/>
        <xdr:cNvCxnSpPr/>
      </xdr:nvCxnSpPr>
      <xdr:spPr>
        <a:xfrm>
          <a:off x="9639300" y="6392863"/>
          <a:ext cx="838200" cy="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88473</xdr:rowOff>
    </xdr:from>
    <xdr:ext cx="469744" cy="259045"/>
    <xdr:sp macro="" textlink="">
      <xdr:nvSpPr>
        <xdr:cNvPr id="285" name="労働費平均値テキスト"/>
        <xdr:cNvSpPr txBox="1"/>
      </xdr:nvSpPr>
      <xdr:spPr>
        <a:xfrm>
          <a:off x="10528300" y="6432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166179</xdr:rowOff>
    </xdr:from>
    <xdr:to>
      <xdr:col>14</xdr:col>
      <xdr:colOff>28575</xdr:colOff>
      <xdr:row>37</xdr:row>
      <xdr:rowOff>49213</xdr:rowOff>
    </xdr:to>
    <xdr:cxnSp macro="">
      <xdr:nvCxnSpPr>
        <xdr:cNvPr id="287" name="直線コネクタ 286"/>
        <xdr:cNvCxnSpPr/>
      </xdr:nvCxnSpPr>
      <xdr:spPr>
        <a:xfrm>
          <a:off x="8750300" y="6338379"/>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89" name="テキスト ボックス 288"/>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120841</xdr:rowOff>
    </xdr:from>
    <xdr:to>
      <xdr:col>12</xdr:col>
      <xdr:colOff>511175</xdr:colOff>
      <xdr:row>36</xdr:row>
      <xdr:rowOff>166179</xdr:rowOff>
    </xdr:to>
    <xdr:cxnSp macro="">
      <xdr:nvCxnSpPr>
        <xdr:cNvPr id="290" name="直線コネクタ 289"/>
        <xdr:cNvCxnSpPr/>
      </xdr:nvCxnSpPr>
      <xdr:spPr>
        <a:xfrm>
          <a:off x="7861300" y="6121591"/>
          <a:ext cx="889000" cy="2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55008</xdr:rowOff>
    </xdr:from>
    <xdr:ext cx="469744" cy="259045"/>
    <xdr:sp macro="" textlink="">
      <xdr:nvSpPr>
        <xdr:cNvPr id="292" name="テキスト ボックス 291"/>
        <xdr:cNvSpPr txBox="1"/>
      </xdr:nvSpPr>
      <xdr:spPr>
        <a:xfrm>
          <a:off x="8515427"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129413</xdr:rowOff>
    </xdr:from>
    <xdr:to>
      <xdr:col>11</xdr:col>
      <xdr:colOff>307975</xdr:colOff>
      <xdr:row>35</xdr:row>
      <xdr:rowOff>120841</xdr:rowOff>
    </xdr:to>
    <xdr:cxnSp macro="">
      <xdr:nvCxnSpPr>
        <xdr:cNvPr id="293" name="直線コネクタ 292"/>
        <xdr:cNvCxnSpPr/>
      </xdr:nvCxnSpPr>
      <xdr:spPr>
        <a:xfrm>
          <a:off x="6972300" y="5958713"/>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1986</xdr:rowOff>
    </xdr:from>
    <xdr:ext cx="469744" cy="259045"/>
    <xdr:sp macro="" textlink="">
      <xdr:nvSpPr>
        <xdr:cNvPr id="295" name="テキスト ボックス 294"/>
        <xdr:cNvSpPr txBox="1"/>
      </xdr:nvSpPr>
      <xdr:spPr>
        <a:xfrm>
          <a:off x="7626427" y="617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20147</xdr:rowOff>
    </xdr:from>
    <xdr:ext cx="469744" cy="259045"/>
    <xdr:sp macro="" textlink="">
      <xdr:nvSpPr>
        <xdr:cNvPr id="297" name="テキスト ボックス 296"/>
        <xdr:cNvSpPr txBox="1"/>
      </xdr:nvSpPr>
      <xdr:spPr>
        <a:xfrm>
          <a:off x="6737427" y="56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65468</xdr:rowOff>
    </xdr:from>
    <xdr:to>
      <xdr:col>15</xdr:col>
      <xdr:colOff>231775</xdr:colOff>
      <xdr:row>37</xdr:row>
      <xdr:rowOff>167069</xdr:rowOff>
    </xdr:to>
    <xdr:sp macro="" textlink="">
      <xdr:nvSpPr>
        <xdr:cNvPr id="303" name="円/楕円 302"/>
        <xdr:cNvSpPr/>
      </xdr:nvSpPr>
      <xdr:spPr>
        <a:xfrm>
          <a:off x="10426700" y="6409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88345</xdr:rowOff>
    </xdr:from>
    <xdr:ext cx="469744" cy="259045"/>
    <xdr:sp macro="" textlink="">
      <xdr:nvSpPr>
        <xdr:cNvPr id="304" name="労働費該当値テキスト"/>
        <xdr:cNvSpPr txBox="1"/>
      </xdr:nvSpPr>
      <xdr:spPr>
        <a:xfrm>
          <a:off x="10528300" y="62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169863</xdr:rowOff>
    </xdr:from>
    <xdr:to>
      <xdr:col>14</xdr:col>
      <xdr:colOff>79375</xdr:colOff>
      <xdr:row>37</xdr:row>
      <xdr:rowOff>100013</xdr:rowOff>
    </xdr:to>
    <xdr:sp macro="" textlink="">
      <xdr:nvSpPr>
        <xdr:cNvPr id="305" name="円/楕円 304"/>
        <xdr:cNvSpPr/>
      </xdr:nvSpPr>
      <xdr:spPr>
        <a:xfrm>
          <a:off x="9588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91140</xdr:rowOff>
    </xdr:from>
    <xdr:ext cx="469744" cy="259045"/>
    <xdr:sp macro="" textlink="">
      <xdr:nvSpPr>
        <xdr:cNvPr id="306" name="テキスト ボックス 305"/>
        <xdr:cNvSpPr txBox="1"/>
      </xdr:nvSpPr>
      <xdr:spPr>
        <a:xfrm>
          <a:off x="9391727"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115379</xdr:rowOff>
    </xdr:from>
    <xdr:to>
      <xdr:col>12</xdr:col>
      <xdr:colOff>561975</xdr:colOff>
      <xdr:row>37</xdr:row>
      <xdr:rowOff>45529</xdr:rowOff>
    </xdr:to>
    <xdr:sp macro="" textlink="">
      <xdr:nvSpPr>
        <xdr:cNvPr id="307" name="円/楕円 306"/>
        <xdr:cNvSpPr/>
      </xdr:nvSpPr>
      <xdr:spPr>
        <a:xfrm>
          <a:off x="8699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36656</xdr:rowOff>
    </xdr:from>
    <xdr:ext cx="469744" cy="259045"/>
    <xdr:sp macro="" textlink="">
      <xdr:nvSpPr>
        <xdr:cNvPr id="308" name="テキスト ボックス 307"/>
        <xdr:cNvSpPr txBox="1"/>
      </xdr:nvSpPr>
      <xdr:spPr>
        <a:xfrm>
          <a:off x="8515427" y="63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70041</xdr:rowOff>
    </xdr:from>
    <xdr:to>
      <xdr:col>11</xdr:col>
      <xdr:colOff>358775</xdr:colOff>
      <xdr:row>36</xdr:row>
      <xdr:rowOff>191</xdr:rowOff>
    </xdr:to>
    <xdr:sp macro="" textlink="">
      <xdr:nvSpPr>
        <xdr:cNvPr id="309" name="円/楕円 308"/>
        <xdr:cNvSpPr/>
      </xdr:nvSpPr>
      <xdr:spPr>
        <a:xfrm>
          <a:off x="7810500" y="60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16718</xdr:rowOff>
    </xdr:from>
    <xdr:ext cx="469744" cy="259045"/>
    <xdr:sp macro="" textlink="">
      <xdr:nvSpPr>
        <xdr:cNvPr id="310" name="テキスト ボックス 309"/>
        <xdr:cNvSpPr txBox="1"/>
      </xdr:nvSpPr>
      <xdr:spPr>
        <a:xfrm>
          <a:off x="7626427" y="584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78613</xdr:rowOff>
    </xdr:from>
    <xdr:to>
      <xdr:col>10</xdr:col>
      <xdr:colOff>155575</xdr:colOff>
      <xdr:row>35</xdr:row>
      <xdr:rowOff>8763</xdr:rowOff>
    </xdr:to>
    <xdr:sp macro="" textlink="">
      <xdr:nvSpPr>
        <xdr:cNvPr id="311" name="円/楕円 310"/>
        <xdr:cNvSpPr/>
      </xdr:nvSpPr>
      <xdr:spPr>
        <a:xfrm>
          <a:off x="6921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171340</xdr:rowOff>
    </xdr:from>
    <xdr:ext cx="469744" cy="259045"/>
    <xdr:sp macro="" textlink="">
      <xdr:nvSpPr>
        <xdr:cNvPr id="312" name="テキスト ボックス 311"/>
        <xdr:cNvSpPr txBox="1"/>
      </xdr:nvSpPr>
      <xdr:spPr>
        <a:xfrm>
          <a:off x="6737427"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57130</xdr:rowOff>
    </xdr:from>
    <xdr:to>
      <xdr:col>15</xdr:col>
      <xdr:colOff>180975</xdr:colOff>
      <xdr:row>57</xdr:row>
      <xdr:rowOff>64628</xdr:rowOff>
    </xdr:to>
    <xdr:cxnSp macro="">
      <xdr:nvCxnSpPr>
        <xdr:cNvPr id="337" name="直線コネクタ 336"/>
        <xdr:cNvCxnSpPr/>
      </xdr:nvCxnSpPr>
      <xdr:spPr>
        <a:xfrm>
          <a:off x="9639300" y="9829780"/>
          <a:ext cx="8382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18485</xdr:rowOff>
    </xdr:from>
    <xdr:ext cx="534377" cy="259045"/>
    <xdr:sp macro="" textlink="">
      <xdr:nvSpPr>
        <xdr:cNvPr id="338" name="農林水産業費平均値テキスト"/>
        <xdr:cNvSpPr txBox="1"/>
      </xdr:nvSpPr>
      <xdr:spPr>
        <a:xfrm>
          <a:off x="10528300" y="961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45974</xdr:rowOff>
    </xdr:from>
    <xdr:to>
      <xdr:col>14</xdr:col>
      <xdr:colOff>28575</xdr:colOff>
      <xdr:row>57</xdr:row>
      <xdr:rowOff>57130</xdr:rowOff>
    </xdr:to>
    <xdr:cxnSp macro="">
      <xdr:nvCxnSpPr>
        <xdr:cNvPr id="340" name="直線コネクタ 339"/>
        <xdr:cNvCxnSpPr/>
      </xdr:nvCxnSpPr>
      <xdr:spPr>
        <a:xfrm>
          <a:off x="8750300" y="981862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103471</xdr:rowOff>
    </xdr:from>
    <xdr:ext cx="534377" cy="259045"/>
    <xdr:sp macro="" textlink="">
      <xdr:nvSpPr>
        <xdr:cNvPr id="342" name="テキスト ボックス 341"/>
        <xdr:cNvSpPr txBox="1"/>
      </xdr:nvSpPr>
      <xdr:spPr>
        <a:xfrm>
          <a:off x="93594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35047</xdr:rowOff>
    </xdr:from>
    <xdr:to>
      <xdr:col>12</xdr:col>
      <xdr:colOff>511175</xdr:colOff>
      <xdr:row>57</xdr:row>
      <xdr:rowOff>45974</xdr:rowOff>
    </xdr:to>
    <xdr:cxnSp macro="">
      <xdr:nvCxnSpPr>
        <xdr:cNvPr id="343" name="直線コネクタ 342"/>
        <xdr:cNvCxnSpPr/>
      </xdr:nvCxnSpPr>
      <xdr:spPr>
        <a:xfrm>
          <a:off x="7861300" y="980769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5" name="テキスト ボックス 344"/>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35047</xdr:rowOff>
    </xdr:from>
    <xdr:to>
      <xdr:col>11</xdr:col>
      <xdr:colOff>307975</xdr:colOff>
      <xdr:row>57</xdr:row>
      <xdr:rowOff>55575</xdr:rowOff>
    </xdr:to>
    <xdr:cxnSp macro="">
      <xdr:nvCxnSpPr>
        <xdr:cNvPr id="346" name="直線コネクタ 345"/>
        <xdr:cNvCxnSpPr/>
      </xdr:nvCxnSpPr>
      <xdr:spPr>
        <a:xfrm flipV="1">
          <a:off x="6972300" y="9807697"/>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103034</xdr:rowOff>
    </xdr:from>
    <xdr:ext cx="534377" cy="259045"/>
    <xdr:sp macro="" textlink="">
      <xdr:nvSpPr>
        <xdr:cNvPr id="348" name="テキスト ボックス 347"/>
        <xdr:cNvSpPr txBox="1"/>
      </xdr:nvSpPr>
      <xdr:spPr>
        <a:xfrm>
          <a:off x="7594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124111</xdr:rowOff>
    </xdr:from>
    <xdr:ext cx="534377" cy="259045"/>
    <xdr:sp macro="" textlink="">
      <xdr:nvSpPr>
        <xdr:cNvPr id="350" name="テキスト ボックス 349"/>
        <xdr:cNvSpPr txBox="1"/>
      </xdr:nvSpPr>
      <xdr:spPr>
        <a:xfrm>
          <a:off x="6705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13828</xdr:rowOff>
    </xdr:from>
    <xdr:to>
      <xdr:col>15</xdr:col>
      <xdr:colOff>231775</xdr:colOff>
      <xdr:row>57</xdr:row>
      <xdr:rowOff>115428</xdr:rowOff>
    </xdr:to>
    <xdr:sp macro="" textlink="">
      <xdr:nvSpPr>
        <xdr:cNvPr id="356" name="円/楕円 355"/>
        <xdr:cNvSpPr/>
      </xdr:nvSpPr>
      <xdr:spPr>
        <a:xfrm>
          <a:off x="10426700" y="97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163705</xdr:rowOff>
    </xdr:from>
    <xdr:ext cx="534377" cy="259045"/>
    <xdr:sp macro="" textlink="">
      <xdr:nvSpPr>
        <xdr:cNvPr id="357" name="農林水産業費該当値テキスト"/>
        <xdr:cNvSpPr txBox="1"/>
      </xdr:nvSpPr>
      <xdr:spPr>
        <a:xfrm>
          <a:off x="10528300" y="97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6330</xdr:rowOff>
    </xdr:from>
    <xdr:to>
      <xdr:col>14</xdr:col>
      <xdr:colOff>79375</xdr:colOff>
      <xdr:row>57</xdr:row>
      <xdr:rowOff>107930</xdr:rowOff>
    </xdr:to>
    <xdr:sp macro="" textlink="">
      <xdr:nvSpPr>
        <xdr:cNvPr id="358" name="円/楕円 357"/>
        <xdr:cNvSpPr/>
      </xdr:nvSpPr>
      <xdr:spPr>
        <a:xfrm>
          <a:off x="9588500" y="9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99057</xdr:rowOff>
    </xdr:from>
    <xdr:ext cx="534377" cy="259045"/>
    <xdr:sp macro="" textlink="">
      <xdr:nvSpPr>
        <xdr:cNvPr id="359" name="テキスト ボックス 358"/>
        <xdr:cNvSpPr txBox="1"/>
      </xdr:nvSpPr>
      <xdr:spPr>
        <a:xfrm>
          <a:off x="9359411" y="98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166624</xdr:rowOff>
    </xdr:from>
    <xdr:to>
      <xdr:col>12</xdr:col>
      <xdr:colOff>561975</xdr:colOff>
      <xdr:row>57</xdr:row>
      <xdr:rowOff>96774</xdr:rowOff>
    </xdr:to>
    <xdr:sp macro="" textlink="">
      <xdr:nvSpPr>
        <xdr:cNvPr id="360" name="円/楕円 359"/>
        <xdr:cNvSpPr/>
      </xdr:nvSpPr>
      <xdr:spPr>
        <a:xfrm>
          <a:off x="8699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113301</xdr:rowOff>
    </xdr:from>
    <xdr:ext cx="534377" cy="259045"/>
    <xdr:sp macro="" textlink="">
      <xdr:nvSpPr>
        <xdr:cNvPr id="361" name="テキスト ボックス 360"/>
        <xdr:cNvSpPr txBox="1"/>
      </xdr:nvSpPr>
      <xdr:spPr>
        <a:xfrm>
          <a:off x="8483111" y="95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155697</xdr:rowOff>
    </xdr:from>
    <xdr:to>
      <xdr:col>11</xdr:col>
      <xdr:colOff>358775</xdr:colOff>
      <xdr:row>57</xdr:row>
      <xdr:rowOff>85847</xdr:rowOff>
    </xdr:to>
    <xdr:sp macro="" textlink="">
      <xdr:nvSpPr>
        <xdr:cNvPr id="362" name="円/楕円 361"/>
        <xdr:cNvSpPr/>
      </xdr:nvSpPr>
      <xdr:spPr>
        <a:xfrm>
          <a:off x="7810500" y="97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102374</xdr:rowOff>
    </xdr:from>
    <xdr:ext cx="534377" cy="259045"/>
    <xdr:sp macro="" textlink="">
      <xdr:nvSpPr>
        <xdr:cNvPr id="363" name="テキスト ボックス 362"/>
        <xdr:cNvSpPr txBox="1"/>
      </xdr:nvSpPr>
      <xdr:spPr>
        <a:xfrm>
          <a:off x="7594111" y="95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4775</xdr:rowOff>
    </xdr:from>
    <xdr:to>
      <xdr:col>10</xdr:col>
      <xdr:colOff>155575</xdr:colOff>
      <xdr:row>57</xdr:row>
      <xdr:rowOff>106375</xdr:rowOff>
    </xdr:to>
    <xdr:sp macro="" textlink="">
      <xdr:nvSpPr>
        <xdr:cNvPr id="364" name="円/楕円 363"/>
        <xdr:cNvSpPr/>
      </xdr:nvSpPr>
      <xdr:spPr>
        <a:xfrm>
          <a:off x="6921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122902</xdr:rowOff>
    </xdr:from>
    <xdr:ext cx="534377" cy="259045"/>
    <xdr:sp macro="" textlink="">
      <xdr:nvSpPr>
        <xdr:cNvPr id="365" name="テキスト ボックス 364"/>
        <xdr:cNvSpPr txBox="1"/>
      </xdr:nvSpPr>
      <xdr:spPr>
        <a:xfrm>
          <a:off x="6705111" y="95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83959</xdr:rowOff>
    </xdr:from>
    <xdr:to>
      <xdr:col>15</xdr:col>
      <xdr:colOff>180975</xdr:colOff>
      <xdr:row>76</xdr:row>
      <xdr:rowOff>96513</xdr:rowOff>
    </xdr:to>
    <xdr:cxnSp macro="">
      <xdr:nvCxnSpPr>
        <xdr:cNvPr id="392" name="直線コネクタ 391"/>
        <xdr:cNvCxnSpPr/>
      </xdr:nvCxnSpPr>
      <xdr:spPr>
        <a:xfrm>
          <a:off x="9639300" y="13114159"/>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56735</xdr:rowOff>
    </xdr:from>
    <xdr:ext cx="534377" cy="259045"/>
    <xdr:sp macro="" textlink="">
      <xdr:nvSpPr>
        <xdr:cNvPr id="393" name="商工費平均値テキスト"/>
        <xdr:cNvSpPr txBox="1"/>
      </xdr:nvSpPr>
      <xdr:spPr>
        <a:xfrm>
          <a:off x="10528300" y="13086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83959</xdr:rowOff>
    </xdr:from>
    <xdr:to>
      <xdr:col>14</xdr:col>
      <xdr:colOff>28575</xdr:colOff>
      <xdr:row>76</xdr:row>
      <xdr:rowOff>89712</xdr:rowOff>
    </xdr:to>
    <xdr:cxnSp macro="">
      <xdr:nvCxnSpPr>
        <xdr:cNvPr id="395" name="直線コネクタ 394"/>
        <xdr:cNvCxnSpPr/>
      </xdr:nvCxnSpPr>
      <xdr:spPr>
        <a:xfrm flipV="1">
          <a:off x="8750300" y="13114159"/>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145343</xdr:rowOff>
    </xdr:from>
    <xdr:ext cx="534377" cy="259045"/>
    <xdr:sp macro="" textlink="">
      <xdr:nvSpPr>
        <xdr:cNvPr id="397" name="テキスト ボックス 396"/>
        <xdr:cNvSpPr txBox="1"/>
      </xdr:nvSpPr>
      <xdr:spPr>
        <a:xfrm>
          <a:off x="9359411" y="12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89579</xdr:rowOff>
    </xdr:from>
    <xdr:to>
      <xdr:col>12</xdr:col>
      <xdr:colOff>511175</xdr:colOff>
      <xdr:row>76</xdr:row>
      <xdr:rowOff>89712</xdr:rowOff>
    </xdr:to>
    <xdr:cxnSp macro="">
      <xdr:nvCxnSpPr>
        <xdr:cNvPr id="398" name="直線コネクタ 397"/>
        <xdr:cNvCxnSpPr/>
      </xdr:nvCxnSpPr>
      <xdr:spPr>
        <a:xfrm>
          <a:off x="7861300" y="13119779"/>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150734</xdr:rowOff>
    </xdr:from>
    <xdr:ext cx="534377" cy="259045"/>
    <xdr:sp macro="" textlink="">
      <xdr:nvSpPr>
        <xdr:cNvPr id="400" name="テキスト ボックス 399"/>
        <xdr:cNvSpPr txBox="1"/>
      </xdr:nvSpPr>
      <xdr:spPr>
        <a:xfrm>
          <a:off x="84831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87179</xdr:rowOff>
    </xdr:from>
    <xdr:to>
      <xdr:col>11</xdr:col>
      <xdr:colOff>307975</xdr:colOff>
      <xdr:row>76</xdr:row>
      <xdr:rowOff>89579</xdr:rowOff>
    </xdr:to>
    <xdr:cxnSp macro="">
      <xdr:nvCxnSpPr>
        <xdr:cNvPr id="401" name="直線コネクタ 400"/>
        <xdr:cNvCxnSpPr/>
      </xdr:nvCxnSpPr>
      <xdr:spPr>
        <a:xfrm>
          <a:off x="6972300" y="1311737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91756</xdr:rowOff>
    </xdr:from>
    <xdr:ext cx="534377" cy="259045"/>
    <xdr:sp macro="" textlink="">
      <xdr:nvSpPr>
        <xdr:cNvPr id="403" name="テキスト ボックス 402"/>
        <xdr:cNvSpPr txBox="1"/>
      </xdr:nvSpPr>
      <xdr:spPr>
        <a:xfrm>
          <a:off x="7594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42454</xdr:rowOff>
    </xdr:from>
    <xdr:ext cx="534377" cy="259045"/>
    <xdr:sp macro="" textlink="">
      <xdr:nvSpPr>
        <xdr:cNvPr id="405" name="テキスト ボックス 404"/>
        <xdr:cNvSpPr txBox="1"/>
      </xdr:nvSpPr>
      <xdr:spPr>
        <a:xfrm>
          <a:off x="6705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45713</xdr:rowOff>
    </xdr:from>
    <xdr:to>
      <xdr:col>15</xdr:col>
      <xdr:colOff>231775</xdr:colOff>
      <xdr:row>76</xdr:row>
      <xdr:rowOff>147313</xdr:rowOff>
    </xdr:to>
    <xdr:sp macro="" textlink="">
      <xdr:nvSpPr>
        <xdr:cNvPr id="411" name="円/楕円 410"/>
        <xdr:cNvSpPr/>
      </xdr:nvSpPr>
      <xdr:spPr>
        <a:xfrm>
          <a:off x="10426700" y="130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68590</xdr:rowOff>
    </xdr:from>
    <xdr:ext cx="534377" cy="259045"/>
    <xdr:sp macro="" textlink="">
      <xdr:nvSpPr>
        <xdr:cNvPr id="412" name="商工費該当値テキスト"/>
        <xdr:cNvSpPr txBox="1"/>
      </xdr:nvSpPr>
      <xdr:spPr>
        <a:xfrm>
          <a:off x="10528300" y="129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33159</xdr:rowOff>
    </xdr:from>
    <xdr:to>
      <xdr:col>14</xdr:col>
      <xdr:colOff>79375</xdr:colOff>
      <xdr:row>76</xdr:row>
      <xdr:rowOff>134759</xdr:rowOff>
    </xdr:to>
    <xdr:sp macro="" textlink="">
      <xdr:nvSpPr>
        <xdr:cNvPr id="413" name="円/楕円 412"/>
        <xdr:cNvSpPr/>
      </xdr:nvSpPr>
      <xdr:spPr>
        <a:xfrm>
          <a:off x="9588500" y="1306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125886</xdr:rowOff>
    </xdr:from>
    <xdr:ext cx="534377" cy="259045"/>
    <xdr:sp macro="" textlink="">
      <xdr:nvSpPr>
        <xdr:cNvPr id="414" name="テキスト ボックス 413"/>
        <xdr:cNvSpPr txBox="1"/>
      </xdr:nvSpPr>
      <xdr:spPr>
        <a:xfrm>
          <a:off x="9359411" y="131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38912</xdr:rowOff>
    </xdr:from>
    <xdr:to>
      <xdr:col>12</xdr:col>
      <xdr:colOff>561975</xdr:colOff>
      <xdr:row>76</xdr:row>
      <xdr:rowOff>140512</xdr:rowOff>
    </xdr:to>
    <xdr:sp macro="" textlink="">
      <xdr:nvSpPr>
        <xdr:cNvPr id="415" name="円/楕円 414"/>
        <xdr:cNvSpPr/>
      </xdr:nvSpPr>
      <xdr:spPr>
        <a:xfrm>
          <a:off x="8699500" y="130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131639</xdr:rowOff>
    </xdr:from>
    <xdr:ext cx="534377" cy="259045"/>
    <xdr:sp macro="" textlink="">
      <xdr:nvSpPr>
        <xdr:cNvPr id="416" name="テキスト ボックス 415"/>
        <xdr:cNvSpPr txBox="1"/>
      </xdr:nvSpPr>
      <xdr:spPr>
        <a:xfrm>
          <a:off x="8483111" y="131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38779</xdr:rowOff>
    </xdr:from>
    <xdr:to>
      <xdr:col>11</xdr:col>
      <xdr:colOff>358775</xdr:colOff>
      <xdr:row>76</xdr:row>
      <xdr:rowOff>140379</xdr:rowOff>
    </xdr:to>
    <xdr:sp macro="" textlink="">
      <xdr:nvSpPr>
        <xdr:cNvPr id="417" name="円/楕円 416"/>
        <xdr:cNvSpPr/>
      </xdr:nvSpPr>
      <xdr:spPr>
        <a:xfrm>
          <a:off x="7810500" y="130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131506</xdr:rowOff>
    </xdr:from>
    <xdr:ext cx="534377" cy="259045"/>
    <xdr:sp macro="" textlink="">
      <xdr:nvSpPr>
        <xdr:cNvPr id="418" name="テキスト ボックス 417"/>
        <xdr:cNvSpPr txBox="1"/>
      </xdr:nvSpPr>
      <xdr:spPr>
        <a:xfrm>
          <a:off x="7594111" y="13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36379</xdr:rowOff>
    </xdr:from>
    <xdr:to>
      <xdr:col>10</xdr:col>
      <xdr:colOff>155575</xdr:colOff>
      <xdr:row>76</xdr:row>
      <xdr:rowOff>137979</xdr:rowOff>
    </xdr:to>
    <xdr:sp macro="" textlink="">
      <xdr:nvSpPr>
        <xdr:cNvPr id="419" name="円/楕円 418"/>
        <xdr:cNvSpPr/>
      </xdr:nvSpPr>
      <xdr:spPr>
        <a:xfrm>
          <a:off x="6921500" y="130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129106</xdr:rowOff>
    </xdr:from>
    <xdr:ext cx="534377" cy="259045"/>
    <xdr:sp macro="" textlink="">
      <xdr:nvSpPr>
        <xdr:cNvPr id="420" name="テキスト ボックス 419"/>
        <xdr:cNvSpPr txBox="1"/>
      </xdr:nvSpPr>
      <xdr:spPr>
        <a:xfrm>
          <a:off x="6705111" y="13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151676</xdr:rowOff>
    </xdr:from>
    <xdr:to>
      <xdr:col>15</xdr:col>
      <xdr:colOff>180975</xdr:colOff>
      <xdr:row>96</xdr:row>
      <xdr:rowOff>152488</xdr:rowOff>
    </xdr:to>
    <xdr:cxnSp macro="">
      <xdr:nvCxnSpPr>
        <xdr:cNvPr id="447" name="直線コネクタ 446"/>
        <xdr:cNvCxnSpPr/>
      </xdr:nvCxnSpPr>
      <xdr:spPr>
        <a:xfrm>
          <a:off x="9639300" y="16610876"/>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48"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128321</xdr:rowOff>
    </xdr:from>
    <xdr:to>
      <xdr:col>14</xdr:col>
      <xdr:colOff>28575</xdr:colOff>
      <xdr:row>96</xdr:row>
      <xdr:rowOff>151676</xdr:rowOff>
    </xdr:to>
    <xdr:cxnSp macro="">
      <xdr:nvCxnSpPr>
        <xdr:cNvPr id="450" name="直線コネクタ 449"/>
        <xdr:cNvCxnSpPr/>
      </xdr:nvCxnSpPr>
      <xdr:spPr>
        <a:xfrm>
          <a:off x="8750300" y="16587521"/>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52" name="テキスト ボックス 451"/>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118987</xdr:rowOff>
    </xdr:from>
    <xdr:to>
      <xdr:col>12</xdr:col>
      <xdr:colOff>511175</xdr:colOff>
      <xdr:row>96</xdr:row>
      <xdr:rowOff>128321</xdr:rowOff>
    </xdr:to>
    <xdr:cxnSp macro="">
      <xdr:nvCxnSpPr>
        <xdr:cNvPr id="453" name="直線コネクタ 452"/>
        <xdr:cNvCxnSpPr/>
      </xdr:nvCxnSpPr>
      <xdr:spPr>
        <a:xfrm>
          <a:off x="7861300" y="16578187"/>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5" name="テキスト ボックス 454"/>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118987</xdr:rowOff>
    </xdr:from>
    <xdr:to>
      <xdr:col>11</xdr:col>
      <xdr:colOff>307975</xdr:colOff>
      <xdr:row>97</xdr:row>
      <xdr:rowOff>2311</xdr:rowOff>
    </xdr:to>
    <xdr:cxnSp macro="">
      <xdr:nvCxnSpPr>
        <xdr:cNvPr id="456" name="直線コネクタ 455"/>
        <xdr:cNvCxnSpPr/>
      </xdr:nvCxnSpPr>
      <xdr:spPr>
        <a:xfrm flipV="1">
          <a:off x="6972300" y="16578187"/>
          <a:ext cx="889000" cy="5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68890</xdr:rowOff>
    </xdr:from>
    <xdr:ext cx="534377" cy="259045"/>
    <xdr:sp macro="" textlink="">
      <xdr:nvSpPr>
        <xdr:cNvPr id="458" name="テキスト ボックス 457"/>
        <xdr:cNvSpPr txBox="1"/>
      </xdr:nvSpPr>
      <xdr:spPr>
        <a:xfrm>
          <a:off x="7594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83163</xdr:rowOff>
    </xdr:from>
    <xdr:ext cx="534377" cy="259045"/>
    <xdr:sp macro="" textlink="">
      <xdr:nvSpPr>
        <xdr:cNvPr id="460" name="テキスト ボックス 459"/>
        <xdr:cNvSpPr txBox="1"/>
      </xdr:nvSpPr>
      <xdr:spPr>
        <a:xfrm>
          <a:off x="6705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101688</xdr:rowOff>
    </xdr:from>
    <xdr:to>
      <xdr:col>15</xdr:col>
      <xdr:colOff>231775</xdr:colOff>
      <xdr:row>97</xdr:row>
      <xdr:rowOff>31838</xdr:rowOff>
    </xdr:to>
    <xdr:sp macro="" textlink="">
      <xdr:nvSpPr>
        <xdr:cNvPr id="466" name="円/楕円 465"/>
        <xdr:cNvSpPr/>
      </xdr:nvSpPr>
      <xdr:spPr>
        <a:xfrm>
          <a:off x="10426700" y="165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124565</xdr:rowOff>
    </xdr:from>
    <xdr:ext cx="534377" cy="259045"/>
    <xdr:sp macro="" textlink="">
      <xdr:nvSpPr>
        <xdr:cNvPr id="467" name="土木費該当値テキスト"/>
        <xdr:cNvSpPr txBox="1"/>
      </xdr:nvSpPr>
      <xdr:spPr>
        <a:xfrm>
          <a:off x="10528300" y="164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100876</xdr:rowOff>
    </xdr:from>
    <xdr:to>
      <xdr:col>14</xdr:col>
      <xdr:colOff>79375</xdr:colOff>
      <xdr:row>97</xdr:row>
      <xdr:rowOff>31026</xdr:rowOff>
    </xdr:to>
    <xdr:sp macro="" textlink="">
      <xdr:nvSpPr>
        <xdr:cNvPr id="468" name="円/楕円 467"/>
        <xdr:cNvSpPr/>
      </xdr:nvSpPr>
      <xdr:spPr>
        <a:xfrm>
          <a:off x="9588500" y="165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47553</xdr:rowOff>
    </xdr:from>
    <xdr:ext cx="534377" cy="259045"/>
    <xdr:sp macro="" textlink="">
      <xdr:nvSpPr>
        <xdr:cNvPr id="469" name="テキスト ボックス 468"/>
        <xdr:cNvSpPr txBox="1"/>
      </xdr:nvSpPr>
      <xdr:spPr>
        <a:xfrm>
          <a:off x="9359411" y="163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77521</xdr:rowOff>
    </xdr:from>
    <xdr:to>
      <xdr:col>12</xdr:col>
      <xdr:colOff>561975</xdr:colOff>
      <xdr:row>97</xdr:row>
      <xdr:rowOff>7671</xdr:rowOff>
    </xdr:to>
    <xdr:sp macro="" textlink="">
      <xdr:nvSpPr>
        <xdr:cNvPr id="470" name="円/楕円 469"/>
        <xdr:cNvSpPr/>
      </xdr:nvSpPr>
      <xdr:spPr>
        <a:xfrm>
          <a:off x="8699500" y="165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24198</xdr:rowOff>
    </xdr:from>
    <xdr:ext cx="534377" cy="259045"/>
    <xdr:sp macro="" textlink="">
      <xdr:nvSpPr>
        <xdr:cNvPr id="471" name="テキスト ボックス 470"/>
        <xdr:cNvSpPr txBox="1"/>
      </xdr:nvSpPr>
      <xdr:spPr>
        <a:xfrm>
          <a:off x="8483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68187</xdr:rowOff>
    </xdr:from>
    <xdr:to>
      <xdr:col>11</xdr:col>
      <xdr:colOff>358775</xdr:colOff>
      <xdr:row>96</xdr:row>
      <xdr:rowOff>169787</xdr:rowOff>
    </xdr:to>
    <xdr:sp macro="" textlink="">
      <xdr:nvSpPr>
        <xdr:cNvPr id="472" name="円/楕円 471"/>
        <xdr:cNvSpPr/>
      </xdr:nvSpPr>
      <xdr:spPr>
        <a:xfrm>
          <a:off x="7810500" y="16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14864</xdr:rowOff>
    </xdr:from>
    <xdr:ext cx="534377" cy="259045"/>
    <xdr:sp macro="" textlink="">
      <xdr:nvSpPr>
        <xdr:cNvPr id="473" name="テキスト ボックス 472"/>
        <xdr:cNvSpPr txBox="1"/>
      </xdr:nvSpPr>
      <xdr:spPr>
        <a:xfrm>
          <a:off x="7594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122961</xdr:rowOff>
    </xdr:from>
    <xdr:to>
      <xdr:col>10</xdr:col>
      <xdr:colOff>155575</xdr:colOff>
      <xdr:row>97</xdr:row>
      <xdr:rowOff>53111</xdr:rowOff>
    </xdr:to>
    <xdr:sp macro="" textlink="">
      <xdr:nvSpPr>
        <xdr:cNvPr id="474" name="円/楕円 473"/>
        <xdr:cNvSpPr/>
      </xdr:nvSpPr>
      <xdr:spPr>
        <a:xfrm>
          <a:off x="6921500" y="165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69638</xdr:rowOff>
    </xdr:from>
    <xdr:ext cx="534377" cy="259045"/>
    <xdr:sp macro="" textlink="">
      <xdr:nvSpPr>
        <xdr:cNvPr id="475" name="テキスト ボックス 474"/>
        <xdr:cNvSpPr txBox="1"/>
      </xdr:nvSpPr>
      <xdr:spPr>
        <a:xfrm>
          <a:off x="6705111" y="163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122428</xdr:rowOff>
    </xdr:from>
    <xdr:to>
      <xdr:col>23</xdr:col>
      <xdr:colOff>517525</xdr:colOff>
      <xdr:row>34</xdr:row>
      <xdr:rowOff>157480</xdr:rowOff>
    </xdr:to>
    <xdr:cxnSp macro="">
      <xdr:nvCxnSpPr>
        <xdr:cNvPr id="503" name="直線コネクタ 502"/>
        <xdr:cNvCxnSpPr/>
      </xdr:nvCxnSpPr>
      <xdr:spPr>
        <a:xfrm>
          <a:off x="15481300" y="595172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48785</xdr:rowOff>
    </xdr:from>
    <xdr:ext cx="534377" cy="259045"/>
    <xdr:sp macro="" textlink="">
      <xdr:nvSpPr>
        <xdr:cNvPr id="504" name="警察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122428</xdr:rowOff>
    </xdr:from>
    <xdr:to>
      <xdr:col>22</xdr:col>
      <xdr:colOff>365125</xdr:colOff>
      <xdr:row>34</xdr:row>
      <xdr:rowOff>154051</xdr:rowOff>
    </xdr:to>
    <xdr:cxnSp macro="">
      <xdr:nvCxnSpPr>
        <xdr:cNvPr id="506" name="直線コネクタ 505"/>
        <xdr:cNvCxnSpPr/>
      </xdr:nvCxnSpPr>
      <xdr:spPr>
        <a:xfrm flipV="1">
          <a:off x="14592300" y="595172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6240</xdr:rowOff>
    </xdr:from>
    <xdr:ext cx="534377" cy="259045"/>
    <xdr:sp macro="" textlink="">
      <xdr:nvSpPr>
        <xdr:cNvPr id="508" name="テキスト ボックス 507"/>
        <xdr:cNvSpPr txBox="1"/>
      </xdr:nvSpPr>
      <xdr:spPr>
        <a:xfrm>
          <a:off x="152014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154051</xdr:rowOff>
    </xdr:from>
    <xdr:to>
      <xdr:col>21</xdr:col>
      <xdr:colOff>161925</xdr:colOff>
      <xdr:row>35</xdr:row>
      <xdr:rowOff>62611</xdr:rowOff>
    </xdr:to>
    <xdr:cxnSp macro="">
      <xdr:nvCxnSpPr>
        <xdr:cNvPr id="509" name="直線コネクタ 508"/>
        <xdr:cNvCxnSpPr/>
      </xdr:nvCxnSpPr>
      <xdr:spPr>
        <a:xfrm flipV="1">
          <a:off x="13703300" y="598335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46245</xdr:rowOff>
    </xdr:from>
    <xdr:ext cx="534377" cy="259045"/>
    <xdr:sp macro="" textlink="">
      <xdr:nvSpPr>
        <xdr:cNvPr id="511" name="テキスト ボックス 510"/>
        <xdr:cNvSpPr txBox="1"/>
      </xdr:nvSpPr>
      <xdr:spPr>
        <a:xfrm>
          <a:off x="14325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161671</xdr:rowOff>
    </xdr:from>
    <xdr:to>
      <xdr:col>19</xdr:col>
      <xdr:colOff>644525</xdr:colOff>
      <xdr:row>35</xdr:row>
      <xdr:rowOff>62611</xdr:rowOff>
    </xdr:to>
    <xdr:cxnSp macro="">
      <xdr:nvCxnSpPr>
        <xdr:cNvPr id="512" name="直線コネクタ 511"/>
        <xdr:cNvCxnSpPr/>
      </xdr:nvCxnSpPr>
      <xdr:spPr>
        <a:xfrm>
          <a:off x="12814300" y="599097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158513</xdr:rowOff>
    </xdr:from>
    <xdr:ext cx="534377" cy="259045"/>
    <xdr:sp macro="" textlink="">
      <xdr:nvSpPr>
        <xdr:cNvPr id="514" name="テキスト ボックス 513"/>
        <xdr:cNvSpPr txBox="1"/>
      </xdr:nvSpPr>
      <xdr:spPr>
        <a:xfrm>
          <a:off x="13436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54119</xdr:rowOff>
    </xdr:from>
    <xdr:ext cx="534377" cy="259045"/>
    <xdr:sp macro="" textlink="">
      <xdr:nvSpPr>
        <xdr:cNvPr id="516" name="テキスト ボックス 515"/>
        <xdr:cNvSpPr txBox="1"/>
      </xdr:nvSpPr>
      <xdr:spPr>
        <a:xfrm>
          <a:off x="12547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106680</xdr:rowOff>
    </xdr:from>
    <xdr:to>
      <xdr:col>23</xdr:col>
      <xdr:colOff>568325</xdr:colOff>
      <xdr:row>35</xdr:row>
      <xdr:rowOff>36830</xdr:rowOff>
    </xdr:to>
    <xdr:sp macro="" textlink="">
      <xdr:nvSpPr>
        <xdr:cNvPr id="522" name="円/楕円 521"/>
        <xdr:cNvSpPr/>
      </xdr:nvSpPr>
      <xdr:spPr>
        <a:xfrm>
          <a:off x="162687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129557</xdr:rowOff>
    </xdr:from>
    <xdr:ext cx="534377" cy="259045"/>
    <xdr:sp macro="" textlink="">
      <xdr:nvSpPr>
        <xdr:cNvPr id="523" name="警察費該当値テキスト"/>
        <xdr:cNvSpPr txBox="1"/>
      </xdr:nvSpPr>
      <xdr:spPr>
        <a:xfrm>
          <a:off x="16370300" y="57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71628</xdr:rowOff>
    </xdr:from>
    <xdr:to>
      <xdr:col>22</xdr:col>
      <xdr:colOff>415925</xdr:colOff>
      <xdr:row>35</xdr:row>
      <xdr:rowOff>1778</xdr:rowOff>
    </xdr:to>
    <xdr:sp macro="" textlink="">
      <xdr:nvSpPr>
        <xdr:cNvPr id="524" name="円/楕円 523"/>
        <xdr:cNvSpPr/>
      </xdr:nvSpPr>
      <xdr:spPr>
        <a:xfrm>
          <a:off x="154305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18305</xdr:rowOff>
    </xdr:from>
    <xdr:ext cx="534377" cy="259045"/>
    <xdr:sp macro="" textlink="">
      <xdr:nvSpPr>
        <xdr:cNvPr id="525" name="テキスト ボックス 524"/>
        <xdr:cNvSpPr txBox="1"/>
      </xdr:nvSpPr>
      <xdr:spPr>
        <a:xfrm>
          <a:off x="15201411" y="56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103251</xdr:rowOff>
    </xdr:from>
    <xdr:to>
      <xdr:col>21</xdr:col>
      <xdr:colOff>212725</xdr:colOff>
      <xdr:row>35</xdr:row>
      <xdr:rowOff>33401</xdr:rowOff>
    </xdr:to>
    <xdr:sp macro="" textlink="">
      <xdr:nvSpPr>
        <xdr:cNvPr id="526" name="円/楕円 525"/>
        <xdr:cNvSpPr/>
      </xdr:nvSpPr>
      <xdr:spPr>
        <a:xfrm>
          <a:off x="14541500" y="59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49928</xdr:rowOff>
    </xdr:from>
    <xdr:ext cx="534377" cy="259045"/>
    <xdr:sp macro="" textlink="">
      <xdr:nvSpPr>
        <xdr:cNvPr id="527" name="テキスト ボックス 526"/>
        <xdr:cNvSpPr txBox="1"/>
      </xdr:nvSpPr>
      <xdr:spPr>
        <a:xfrm>
          <a:off x="14325111" y="57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11811</xdr:rowOff>
    </xdr:from>
    <xdr:to>
      <xdr:col>20</xdr:col>
      <xdr:colOff>9525</xdr:colOff>
      <xdr:row>35</xdr:row>
      <xdr:rowOff>113411</xdr:rowOff>
    </xdr:to>
    <xdr:sp macro="" textlink="">
      <xdr:nvSpPr>
        <xdr:cNvPr id="528" name="円/楕円 527"/>
        <xdr:cNvSpPr/>
      </xdr:nvSpPr>
      <xdr:spPr>
        <a:xfrm>
          <a:off x="13652500" y="60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129938</xdr:rowOff>
    </xdr:from>
    <xdr:ext cx="534377" cy="259045"/>
    <xdr:sp macro="" textlink="">
      <xdr:nvSpPr>
        <xdr:cNvPr id="529" name="テキスト ボックス 528"/>
        <xdr:cNvSpPr txBox="1"/>
      </xdr:nvSpPr>
      <xdr:spPr>
        <a:xfrm>
          <a:off x="13436111" y="57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110871</xdr:rowOff>
    </xdr:from>
    <xdr:to>
      <xdr:col>18</xdr:col>
      <xdr:colOff>492125</xdr:colOff>
      <xdr:row>35</xdr:row>
      <xdr:rowOff>41021</xdr:rowOff>
    </xdr:to>
    <xdr:sp macro="" textlink="">
      <xdr:nvSpPr>
        <xdr:cNvPr id="530" name="円/楕円 529"/>
        <xdr:cNvSpPr/>
      </xdr:nvSpPr>
      <xdr:spPr>
        <a:xfrm>
          <a:off x="12763500" y="5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57548</xdr:rowOff>
    </xdr:from>
    <xdr:ext cx="534377" cy="259045"/>
    <xdr:sp macro="" textlink="">
      <xdr:nvSpPr>
        <xdr:cNvPr id="531" name="テキスト ボックス 530"/>
        <xdr:cNvSpPr txBox="1"/>
      </xdr:nvSpPr>
      <xdr:spPr>
        <a:xfrm>
          <a:off x="12547111"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1" name="直線コネクタ 540"/>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2" name="テキスト ボックス 541"/>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3" name="直線コネクタ 54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4" name="テキスト ボックス 543"/>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5" name="直線コネクタ 544"/>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6" name="テキスト ボックス 545"/>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9" name="直線コネクタ 548"/>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0" name="テキスト ボックス 549"/>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2" name="テキスト ボックス 551"/>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3" name="直線コネクタ 552"/>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4" name="テキスト ボックス 553"/>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8" name="直線コネクタ 557"/>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9"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0" name="直線コネクタ 559"/>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1"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2" name="直線コネクタ 561"/>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93123</xdr:rowOff>
    </xdr:from>
    <xdr:to>
      <xdr:col>23</xdr:col>
      <xdr:colOff>517525</xdr:colOff>
      <xdr:row>56</xdr:row>
      <xdr:rowOff>115268</xdr:rowOff>
    </xdr:to>
    <xdr:cxnSp macro="">
      <xdr:nvCxnSpPr>
        <xdr:cNvPr id="563" name="直線コネクタ 562"/>
        <xdr:cNvCxnSpPr/>
      </xdr:nvCxnSpPr>
      <xdr:spPr>
        <a:xfrm flipV="1">
          <a:off x="15481300" y="9694323"/>
          <a:ext cx="838200" cy="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45740</xdr:rowOff>
    </xdr:from>
    <xdr:ext cx="534377" cy="259045"/>
    <xdr:sp macro="" textlink="">
      <xdr:nvSpPr>
        <xdr:cNvPr id="564" name="教育費平均値テキスト"/>
        <xdr:cNvSpPr txBox="1"/>
      </xdr:nvSpPr>
      <xdr:spPr>
        <a:xfrm>
          <a:off x="16370300" y="9475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5" name="フローチャート : 判断 564"/>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115268</xdr:rowOff>
    </xdr:from>
    <xdr:to>
      <xdr:col>22</xdr:col>
      <xdr:colOff>365125</xdr:colOff>
      <xdr:row>56</xdr:row>
      <xdr:rowOff>140186</xdr:rowOff>
    </xdr:to>
    <xdr:cxnSp macro="">
      <xdr:nvCxnSpPr>
        <xdr:cNvPr id="566" name="直線コネクタ 565"/>
        <xdr:cNvCxnSpPr/>
      </xdr:nvCxnSpPr>
      <xdr:spPr>
        <a:xfrm flipV="1">
          <a:off x="14592300" y="97164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7" name="フローチャート : 判断 566"/>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143505</xdr:rowOff>
    </xdr:from>
    <xdr:ext cx="534377" cy="259045"/>
    <xdr:sp macro="" textlink="">
      <xdr:nvSpPr>
        <xdr:cNvPr id="568" name="テキスト ボックス 567"/>
        <xdr:cNvSpPr txBox="1"/>
      </xdr:nvSpPr>
      <xdr:spPr>
        <a:xfrm>
          <a:off x="152014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140186</xdr:rowOff>
    </xdr:from>
    <xdr:to>
      <xdr:col>21</xdr:col>
      <xdr:colOff>161925</xdr:colOff>
      <xdr:row>56</xdr:row>
      <xdr:rowOff>157245</xdr:rowOff>
    </xdr:to>
    <xdr:cxnSp macro="">
      <xdr:nvCxnSpPr>
        <xdr:cNvPr id="569" name="直線コネクタ 568"/>
        <xdr:cNvCxnSpPr/>
      </xdr:nvCxnSpPr>
      <xdr:spPr>
        <a:xfrm flipV="1">
          <a:off x="13703300" y="9741386"/>
          <a:ext cx="8890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0" name="フローチャート : 判断 569"/>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24204</xdr:rowOff>
    </xdr:from>
    <xdr:ext cx="534377" cy="259045"/>
    <xdr:sp macro="" textlink="">
      <xdr:nvSpPr>
        <xdr:cNvPr id="571" name="テキスト ボックス 570"/>
        <xdr:cNvSpPr txBox="1"/>
      </xdr:nvSpPr>
      <xdr:spPr>
        <a:xfrm>
          <a:off x="14325111" y="94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117954</xdr:rowOff>
    </xdr:from>
    <xdr:to>
      <xdr:col>19</xdr:col>
      <xdr:colOff>644525</xdr:colOff>
      <xdr:row>56</xdr:row>
      <xdr:rowOff>157245</xdr:rowOff>
    </xdr:to>
    <xdr:cxnSp macro="">
      <xdr:nvCxnSpPr>
        <xdr:cNvPr id="572" name="直線コネクタ 571"/>
        <xdr:cNvCxnSpPr/>
      </xdr:nvCxnSpPr>
      <xdr:spPr>
        <a:xfrm>
          <a:off x="12814300" y="9719154"/>
          <a:ext cx="889000" cy="3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73" name="フローチャート : 判断 572"/>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75213</xdr:rowOff>
    </xdr:from>
    <xdr:ext cx="534377" cy="259045"/>
    <xdr:sp macro="" textlink="">
      <xdr:nvSpPr>
        <xdr:cNvPr id="574" name="テキスト ボックス 573"/>
        <xdr:cNvSpPr txBox="1"/>
      </xdr:nvSpPr>
      <xdr:spPr>
        <a:xfrm>
          <a:off x="13436111" y="98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5" name="フローチャート : 判断 574"/>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14264</xdr:rowOff>
    </xdr:from>
    <xdr:ext cx="534377" cy="259045"/>
    <xdr:sp macro="" textlink="">
      <xdr:nvSpPr>
        <xdr:cNvPr id="576" name="テキスト ボックス 575"/>
        <xdr:cNvSpPr txBox="1"/>
      </xdr:nvSpPr>
      <xdr:spPr>
        <a:xfrm>
          <a:off x="12547111" y="97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42323</xdr:rowOff>
    </xdr:from>
    <xdr:to>
      <xdr:col>23</xdr:col>
      <xdr:colOff>568325</xdr:colOff>
      <xdr:row>56</xdr:row>
      <xdr:rowOff>143923</xdr:rowOff>
    </xdr:to>
    <xdr:sp macro="" textlink="">
      <xdr:nvSpPr>
        <xdr:cNvPr id="582" name="円/楕円 581"/>
        <xdr:cNvSpPr/>
      </xdr:nvSpPr>
      <xdr:spPr>
        <a:xfrm>
          <a:off x="16268700" y="96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20750</xdr:rowOff>
    </xdr:from>
    <xdr:ext cx="534377" cy="259045"/>
    <xdr:sp macro="" textlink="">
      <xdr:nvSpPr>
        <xdr:cNvPr id="583" name="教育費該当値テキスト"/>
        <xdr:cNvSpPr txBox="1"/>
      </xdr:nvSpPr>
      <xdr:spPr>
        <a:xfrm>
          <a:off x="16370300" y="96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64468</xdr:rowOff>
    </xdr:from>
    <xdr:to>
      <xdr:col>22</xdr:col>
      <xdr:colOff>415925</xdr:colOff>
      <xdr:row>56</xdr:row>
      <xdr:rowOff>166068</xdr:rowOff>
    </xdr:to>
    <xdr:sp macro="" textlink="">
      <xdr:nvSpPr>
        <xdr:cNvPr id="584" name="円/楕円 583"/>
        <xdr:cNvSpPr/>
      </xdr:nvSpPr>
      <xdr:spPr>
        <a:xfrm>
          <a:off x="15430500" y="96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157195</xdr:rowOff>
    </xdr:from>
    <xdr:ext cx="534377" cy="259045"/>
    <xdr:sp macro="" textlink="">
      <xdr:nvSpPr>
        <xdr:cNvPr id="585" name="テキスト ボックス 584"/>
        <xdr:cNvSpPr txBox="1"/>
      </xdr:nvSpPr>
      <xdr:spPr>
        <a:xfrm>
          <a:off x="152014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89386</xdr:rowOff>
    </xdr:from>
    <xdr:to>
      <xdr:col>21</xdr:col>
      <xdr:colOff>212725</xdr:colOff>
      <xdr:row>57</xdr:row>
      <xdr:rowOff>19536</xdr:rowOff>
    </xdr:to>
    <xdr:sp macro="" textlink="">
      <xdr:nvSpPr>
        <xdr:cNvPr id="586" name="円/楕円 585"/>
        <xdr:cNvSpPr/>
      </xdr:nvSpPr>
      <xdr:spPr>
        <a:xfrm>
          <a:off x="14541500" y="96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10663</xdr:rowOff>
    </xdr:from>
    <xdr:ext cx="534377" cy="259045"/>
    <xdr:sp macro="" textlink="">
      <xdr:nvSpPr>
        <xdr:cNvPr id="587" name="テキスト ボックス 586"/>
        <xdr:cNvSpPr txBox="1"/>
      </xdr:nvSpPr>
      <xdr:spPr>
        <a:xfrm>
          <a:off x="14325111" y="97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106445</xdr:rowOff>
    </xdr:from>
    <xdr:to>
      <xdr:col>20</xdr:col>
      <xdr:colOff>9525</xdr:colOff>
      <xdr:row>57</xdr:row>
      <xdr:rowOff>36595</xdr:rowOff>
    </xdr:to>
    <xdr:sp macro="" textlink="">
      <xdr:nvSpPr>
        <xdr:cNvPr id="588" name="円/楕円 587"/>
        <xdr:cNvSpPr/>
      </xdr:nvSpPr>
      <xdr:spPr>
        <a:xfrm>
          <a:off x="13652500" y="9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53122</xdr:rowOff>
    </xdr:from>
    <xdr:ext cx="534377" cy="259045"/>
    <xdr:sp macro="" textlink="">
      <xdr:nvSpPr>
        <xdr:cNvPr id="589" name="テキスト ボックス 588"/>
        <xdr:cNvSpPr txBox="1"/>
      </xdr:nvSpPr>
      <xdr:spPr>
        <a:xfrm>
          <a:off x="13436111" y="94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67154</xdr:rowOff>
    </xdr:from>
    <xdr:to>
      <xdr:col>18</xdr:col>
      <xdr:colOff>492125</xdr:colOff>
      <xdr:row>56</xdr:row>
      <xdr:rowOff>168754</xdr:rowOff>
    </xdr:to>
    <xdr:sp macro="" textlink="">
      <xdr:nvSpPr>
        <xdr:cNvPr id="590" name="円/楕円 589"/>
        <xdr:cNvSpPr/>
      </xdr:nvSpPr>
      <xdr:spPr>
        <a:xfrm>
          <a:off x="12763500" y="96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13831</xdr:rowOff>
    </xdr:from>
    <xdr:ext cx="534377" cy="259045"/>
    <xdr:sp macro="" textlink="">
      <xdr:nvSpPr>
        <xdr:cNvPr id="591" name="テキスト ボックス 590"/>
        <xdr:cNvSpPr txBox="1"/>
      </xdr:nvSpPr>
      <xdr:spPr>
        <a:xfrm>
          <a:off x="12547111" y="94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3" name="直線コネクタ 612"/>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4"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5" name="直線コネクタ 614"/>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6"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7" name="直線コネクタ 616"/>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37801</xdr:rowOff>
    </xdr:from>
    <xdr:to>
      <xdr:col>23</xdr:col>
      <xdr:colOff>517525</xdr:colOff>
      <xdr:row>79</xdr:row>
      <xdr:rowOff>39478</xdr:rowOff>
    </xdr:to>
    <xdr:cxnSp macro="">
      <xdr:nvCxnSpPr>
        <xdr:cNvPr id="618" name="直線コネクタ 617"/>
        <xdr:cNvCxnSpPr/>
      </xdr:nvCxnSpPr>
      <xdr:spPr>
        <a:xfrm>
          <a:off x="15481300" y="13582351"/>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9"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0" name="フローチャート : 判断 619"/>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22980</xdr:rowOff>
    </xdr:from>
    <xdr:to>
      <xdr:col>22</xdr:col>
      <xdr:colOff>365125</xdr:colOff>
      <xdr:row>79</xdr:row>
      <xdr:rowOff>37801</xdr:rowOff>
    </xdr:to>
    <xdr:cxnSp macro="">
      <xdr:nvCxnSpPr>
        <xdr:cNvPr id="621" name="直線コネクタ 620"/>
        <xdr:cNvCxnSpPr/>
      </xdr:nvCxnSpPr>
      <xdr:spPr>
        <a:xfrm>
          <a:off x="14592300" y="1356753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2" name="フローチャート : 判断 621"/>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3" name="テキスト ボックス 622"/>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8522</xdr:rowOff>
    </xdr:from>
    <xdr:to>
      <xdr:col>21</xdr:col>
      <xdr:colOff>161925</xdr:colOff>
      <xdr:row>79</xdr:row>
      <xdr:rowOff>22980</xdr:rowOff>
    </xdr:to>
    <xdr:cxnSp macro="">
      <xdr:nvCxnSpPr>
        <xdr:cNvPr id="624" name="直線コネクタ 623"/>
        <xdr:cNvCxnSpPr/>
      </xdr:nvCxnSpPr>
      <xdr:spPr>
        <a:xfrm>
          <a:off x="13703300" y="13553072"/>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5" name="フローチャート : 判断 624"/>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6" name="テキスト ボックス 625"/>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8522</xdr:rowOff>
    </xdr:from>
    <xdr:to>
      <xdr:col>19</xdr:col>
      <xdr:colOff>644525</xdr:colOff>
      <xdr:row>79</xdr:row>
      <xdr:rowOff>19532</xdr:rowOff>
    </xdr:to>
    <xdr:cxnSp macro="">
      <xdr:nvCxnSpPr>
        <xdr:cNvPr id="627" name="直線コネクタ 626"/>
        <xdr:cNvCxnSpPr/>
      </xdr:nvCxnSpPr>
      <xdr:spPr>
        <a:xfrm flipV="1">
          <a:off x="12814300" y="13553072"/>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8" name="フローチャート : 判断 627"/>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9" name="テキスト ボックス 628"/>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30" name="フローチャート : 判断 629"/>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31" name="テキスト ボックス 630"/>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160128</xdr:rowOff>
    </xdr:from>
    <xdr:to>
      <xdr:col>23</xdr:col>
      <xdr:colOff>568325</xdr:colOff>
      <xdr:row>79</xdr:row>
      <xdr:rowOff>90278</xdr:rowOff>
    </xdr:to>
    <xdr:sp macro="" textlink="">
      <xdr:nvSpPr>
        <xdr:cNvPr id="637" name="円/楕円 636"/>
        <xdr:cNvSpPr/>
      </xdr:nvSpPr>
      <xdr:spPr>
        <a:xfrm>
          <a:off x="162687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75055</xdr:rowOff>
    </xdr:from>
    <xdr:ext cx="378565" cy="259045"/>
    <xdr:sp macro="" textlink="">
      <xdr:nvSpPr>
        <xdr:cNvPr id="638" name="災害復旧費該当値テキスト"/>
        <xdr:cNvSpPr txBox="1"/>
      </xdr:nvSpPr>
      <xdr:spPr>
        <a:xfrm>
          <a:off x="16370300" y="1344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158451</xdr:rowOff>
    </xdr:from>
    <xdr:to>
      <xdr:col>22</xdr:col>
      <xdr:colOff>415925</xdr:colOff>
      <xdr:row>79</xdr:row>
      <xdr:rowOff>88601</xdr:rowOff>
    </xdr:to>
    <xdr:sp macro="" textlink="">
      <xdr:nvSpPr>
        <xdr:cNvPr id="639" name="円/楕円 638"/>
        <xdr:cNvSpPr/>
      </xdr:nvSpPr>
      <xdr:spPr>
        <a:xfrm>
          <a:off x="15430500" y="135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79728</xdr:rowOff>
    </xdr:from>
    <xdr:ext cx="378565" cy="259045"/>
    <xdr:sp macro="" textlink="">
      <xdr:nvSpPr>
        <xdr:cNvPr id="640" name="テキスト ボックス 639"/>
        <xdr:cNvSpPr txBox="1"/>
      </xdr:nvSpPr>
      <xdr:spPr>
        <a:xfrm>
          <a:off x="15279317" y="1362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143630</xdr:rowOff>
    </xdr:from>
    <xdr:to>
      <xdr:col>21</xdr:col>
      <xdr:colOff>212725</xdr:colOff>
      <xdr:row>79</xdr:row>
      <xdr:rowOff>73780</xdr:rowOff>
    </xdr:to>
    <xdr:sp macro="" textlink="">
      <xdr:nvSpPr>
        <xdr:cNvPr id="641" name="円/楕円 640"/>
        <xdr:cNvSpPr/>
      </xdr:nvSpPr>
      <xdr:spPr>
        <a:xfrm>
          <a:off x="14541500" y="135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64907</xdr:rowOff>
    </xdr:from>
    <xdr:ext cx="469744" cy="259045"/>
    <xdr:sp macro="" textlink="">
      <xdr:nvSpPr>
        <xdr:cNvPr id="642" name="テキスト ボックス 641"/>
        <xdr:cNvSpPr txBox="1"/>
      </xdr:nvSpPr>
      <xdr:spPr>
        <a:xfrm>
          <a:off x="14357427" y="136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129172</xdr:rowOff>
    </xdr:from>
    <xdr:to>
      <xdr:col>20</xdr:col>
      <xdr:colOff>9525</xdr:colOff>
      <xdr:row>79</xdr:row>
      <xdr:rowOff>59322</xdr:rowOff>
    </xdr:to>
    <xdr:sp macro="" textlink="">
      <xdr:nvSpPr>
        <xdr:cNvPr id="643" name="円/楕円 642"/>
        <xdr:cNvSpPr/>
      </xdr:nvSpPr>
      <xdr:spPr>
        <a:xfrm>
          <a:off x="13652500" y="135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50449</xdr:rowOff>
    </xdr:from>
    <xdr:ext cx="469744" cy="259045"/>
    <xdr:sp macro="" textlink="">
      <xdr:nvSpPr>
        <xdr:cNvPr id="644" name="テキスト ボックス 643"/>
        <xdr:cNvSpPr txBox="1"/>
      </xdr:nvSpPr>
      <xdr:spPr>
        <a:xfrm>
          <a:off x="13468427" y="135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140182</xdr:rowOff>
    </xdr:from>
    <xdr:to>
      <xdr:col>18</xdr:col>
      <xdr:colOff>492125</xdr:colOff>
      <xdr:row>79</xdr:row>
      <xdr:rowOff>70332</xdr:rowOff>
    </xdr:to>
    <xdr:sp macro="" textlink="">
      <xdr:nvSpPr>
        <xdr:cNvPr id="645" name="円/楕円 644"/>
        <xdr:cNvSpPr/>
      </xdr:nvSpPr>
      <xdr:spPr>
        <a:xfrm>
          <a:off x="12763500" y="135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61459</xdr:rowOff>
    </xdr:from>
    <xdr:ext cx="469744" cy="259045"/>
    <xdr:sp macro="" textlink="">
      <xdr:nvSpPr>
        <xdr:cNvPr id="646" name="テキスト ボックス 645"/>
        <xdr:cNvSpPr txBox="1"/>
      </xdr:nvSpPr>
      <xdr:spPr>
        <a:xfrm>
          <a:off x="12579427"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7" name="テキスト ボックス 65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9" name="直線コネクタ 668"/>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0"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1" name="直線コネクタ 670"/>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2"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3" name="直線コネクタ 672"/>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43574</xdr:rowOff>
    </xdr:from>
    <xdr:to>
      <xdr:col>23</xdr:col>
      <xdr:colOff>517525</xdr:colOff>
      <xdr:row>96</xdr:row>
      <xdr:rowOff>63728</xdr:rowOff>
    </xdr:to>
    <xdr:cxnSp macro="">
      <xdr:nvCxnSpPr>
        <xdr:cNvPr id="674" name="直線コネクタ 673"/>
        <xdr:cNvCxnSpPr/>
      </xdr:nvCxnSpPr>
      <xdr:spPr>
        <a:xfrm flipV="1">
          <a:off x="15481300" y="16502774"/>
          <a:ext cx="8382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114177</xdr:rowOff>
    </xdr:from>
    <xdr:ext cx="534377" cy="259045"/>
    <xdr:sp macro="" textlink="">
      <xdr:nvSpPr>
        <xdr:cNvPr id="675" name="公債費平均値テキスト"/>
        <xdr:cNvSpPr txBox="1"/>
      </xdr:nvSpPr>
      <xdr:spPr>
        <a:xfrm>
          <a:off x="16370300" y="1623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6" name="フローチャート : 判断 675"/>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63728</xdr:rowOff>
    </xdr:from>
    <xdr:to>
      <xdr:col>22</xdr:col>
      <xdr:colOff>365125</xdr:colOff>
      <xdr:row>96</xdr:row>
      <xdr:rowOff>93980</xdr:rowOff>
    </xdr:to>
    <xdr:cxnSp macro="">
      <xdr:nvCxnSpPr>
        <xdr:cNvPr id="677" name="直線コネクタ 676"/>
        <xdr:cNvCxnSpPr/>
      </xdr:nvCxnSpPr>
      <xdr:spPr>
        <a:xfrm flipV="1">
          <a:off x="14592300" y="16522928"/>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8" name="フローチャート : 判断 677"/>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14318</xdr:rowOff>
    </xdr:from>
    <xdr:ext cx="534377" cy="259045"/>
    <xdr:sp macro="" textlink="">
      <xdr:nvSpPr>
        <xdr:cNvPr id="679" name="テキスト ボックス 678"/>
        <xdr:cNvSpPr txBox="1"/>
      </xdr:nvSpPr>
      <xdr:spPr>
        <a:xfrm>
          <a:off x="15201411" y="161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93980</xdr:rowOff>
    </xdr:from>
    <xdr:to>
      <xdr:col>21</xdr:col>
      <xdr:colOff>161925</xdr:colOff>
      <xdr:row>96</xdr:row>
      <xdr:rowOff>147244</xdr:rowOff>
    </xdr:to>
    <xdr:cxnSp macro="">
      <xdr:nvCxnSpPr>
        <xdr:cNvPr id="680" name="直線コネクタ 679"/>
        <xdr:cNvCxnSpPr/>
      </xdr:nvCxnSpPr>
      <xdr:spPr>
        <a:xfrm flipV="1">
          <a:off x="13703300" y="16553180"/>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1" name="フローチャート : 判断 680"/>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32566</xdr:rowOff>
    </xdr:from>
    <xdr:ext cx="534377" cy="259045"/>
    <xdr:sp macro="" textlink="">
      <xdr:nvSpPr>
        <xdr:cNvPr id="682" name="テキスト ボックス 681"/>
        <xdr:cNvSpPr txBox="1"/>
      </xdr:nvSpPr>
      <xdr:spPr>
        <a:xfrm>
          <a:off x="143251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147244</xdr:rowOff>
    </xdr:from>
    <xdr:to>
      <xdr:col>19</xdr:col>
      <xdr:colOff>644525</xdr:colOff>
      <xdr:row>97</xdr:row>
      <xdr:rowOff>27915</xdr:rowOff>
    </xdr:to>
    <xdr:cxnSp macro="">
      <xdr:nvCxnSpPr>
        <xdr:cNvPr id="683" name="直線コネクタ 682"/>
        <xdr:cNvCxnSpPr/>
      </xdr:nvCxnSpPr>
      <xdr:spPr>
        <a:xfrm flipV="1">
          <a:off x="12814300" y="1660644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84" name="フローチャート : 判断 683"/>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60723</xdr:rowOff>
    </xdr:from>
    <xdr:ext cx="534377" cy="259045"/>
    <xdr:sp macro="" textlink="">
      <xdr:nvSpPr>
        <xdr:cNvPr id="685" name="テキスト ボックス 684"/>
        <xdr:cNvSpPr txBox="1"/>
      </xdr:nvSpPr>
      <xdr:spPr>
        <a:xfrm>
          <a:off x="13436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6" name="フローチャート : 判断 685"/>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27919</xdr:rowOff>
    </xdr:from>
    <xdr:ext cx="534377" cy="259045"/>
    <xdr:sp macro="" textlink="">
      <xdr:nvSpPr>
        <xdr:cNvPr id="687" name="テキスト ボックス 686"/>
        <xdr:cNvSpPr txBox="1"/>
      </xdr:nvSpPr>
      <xdr:spPr>
        <a:xfrm>
          <a:off x="12547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164224</xdr:rowOff>
    </xdr:from>
    <xdr:to>
      <xdr:col>23</xdr:col>
      <xdr:colOff>568325</xdr:colOff>
      <xdr:row>96</xdr:row>
      <xdr:rowOff>94374</xdr:rowOff>
    </xdr:to>
    <xdr:sp macro="" textlink="">
      <xdr:nvSpPr>
        <xdr:cNvPr id="693" name="円/楕円 692"/>
        <xdr:cNvSpPr/>
      </xdr:nvSpPr>
      <xdr:spPr>
        <a:xfrm>
          <a:off x="16268700" y="1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142651</xdr:rowOff>
    </xdr:from>
    <xdr:ext cx="534377" cy="259045"/>
    <xdr:sp macro="" textlink="">
      <xdr:nvSpPr>
        <xdr:cNvPr id="694" name="公債費該当値テキスト"/>
        <xdr:cNvSpPr txBox="1"/>
      </xdr:nvSpPr>
      <xdr:spPr>
        <a:xfrm>
          <a:off x="16370300" y="164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12928</xdr:rowOff>
    </xdr:from>
    <xdr:to>
      <xdr:col>22</xdr:col>
      <xdr:colOff>415925</xdr:colOff>
      <xdr:row>96</xdr:row>
      <xdr:rowOff>114528</xdr:rowOff>
    </xdr:to>
    <xdr:sp macro="" textlink="">
      <xdr:nvSpPr>
        <xdr:cNvPr id="695" name="円/楕円 694"/>
        <xdr:cNvSpPr/>
      </xdr:nvSpPr>
      <xdr:spPr>
        <a:xfrm>
          <a:off x="15430500" y="164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105655</xdr:rowOff>
    </xdr:from>
    <xdr:ext cx="534377" cy="259045"/>
    <xdr:sp macro="" textlink="">
      <xdr:nvSpPr>
        <xdr:cNvPr id="696" name="テキスト ボックス 695"/>
        <xdr:cNvSpPr txBox="1"/>
      </xdr:nvSpPr>
      <xdr:spPr>
        <a:xfrm>
          <a:off x="15201411" y="165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43180</xdr:rowOff>
    </xdr:from>
    <xdr:to>
      <xdr:col>21</xdr:col>
      <xdr:colOff>212725</xdr:colOff>
      <xdr:row>96</xdr:row>
      <xdr:rowOff>144780</xdr:rowOff>
    </xdr:to>
    <xdr:sp macro="" textlink="">
      <xdr:nvSpPr>
        <xdr:cNvPr id="697" name="円/楕円 696"/>
        <xdr:cNvSpPr/>
      </xdr:nvSpPr>
      <xdr:spPr>
        <a:xfrm>
          <a:off x="1454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135907</xdr:rowOff>
    </xdr:from>
    <xdr:ext cx="534377" cy="259045"/>
    <xdr:sp macro="" textlink="">
      <xdr:nvSpPr>
        <xdr:cNvPr id="698" name="テキスト ボックス 697"/>
        <xdr:cNvSpPr txBox="1"/>
      </xdr:nvSpPr>
      <xdr:spPr>
        <a:xfrm>
          <a:off x="14325111" y="165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96444</xdr:rowOff>
    </xdr:from>
    <xdr:to>
      <xdr:col>20</xdr:col>
      <xdr:colOff>9525</xdr:colOff>
      <xdr:row>97</xdr:row>
      <xdr:rowOff>26594</xdr:rowOff>
    </xdr:to>
    <xdr:sp macro="" textlink="">
      <xdr:nvSpPr>
        <xdr:cNvPr id="699" name="円/楕円 698"/>
        <xdr:cNvSpPr/>
      </xdr:nvSpPr>
      <xdr:spPr>
        <a:xfrm>
          <a:off x="136525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17721</xdr:rowOff>
    </xdr:from>
    <xdr:ext cx="534377" cy="259045"/>
    <xdr:sp macro="" textlink="">
      <xdr:nvSpPr>
        <xdr:cNvPr id="700" name="テキスト ボックス 699"/>
        <xdr:cNvSpPr txBox="1"/>
      </xdr:nvSpPr>
      <xdr:spPr>
        <a:xfrm>
          <a:off x="13436111" y="166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148565</xdr:rowOff>
    </xdr:from>
    <xdr:to>
      <xdr:col>18</xdr:col>
      <xdr:colOff>492125</xdr:colOff>
      <xdr:row>97</xdr:row>
      <xdr:rowOff>78715</xdr:rowOff>
    </xdr:to>
    <xdr:sp macro="" textlink="">
      <xdr:nvSpPr>
        <xdr:cNvPr id="701" name="円/楕円 700"/>
        <xdr:cNvSpPr/>
      </xdr:nvSpPr>
      <xdr:spPr>
        <a:xfrm>
          <a:off x="12763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69842</xdr:rowOff>
    </xdr:from>
    <xdr:ext cx="534377" cy="259045"/>
    <xdr:sp macro="" textlink="">
      <xdr:nvSpPr>
        <xdr:cNvPr id="702" name="テキスト ボックス 701"/>
        <xdr:cNvSpPr txBox="1"/>
      </xdr:nvSpPr>
      <xdr:spPr>
        <a:xfrm>
          <a:off x="12547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4" name="テキスト ボックス 71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6" name="テキスト ボックス 71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8" name="テキスト ボックス 71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20" name="直線コネクタ 719"/>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21"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23"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4" name="直線コネクタ 723"/>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6"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7" name="フローチャート : 判断 72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9" name="フローチャート : 判断 72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30" name="テキスト ボックス 729"/>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32" name="フローチャート : 判断 731"/>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33" name="テキスト ボックス 73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5" name="フローチャート : 判断 734"/>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6" name="テキスト ボックス 735"/>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7" name="フローチャート : 判断 73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8" name="テキスト ボックス 73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5"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7" name="テキスト ボックス 746"/>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9" name="テキスト ボックス 748"/>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53" name="テキスト ボックス 752"/>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民生費は、県民一人当たり約</a:t>
          </a:r>
          <a:r>
            <a:rPr kumimoji="1" lang="en-US" altLang="ja-JP" sz="1300">
              <a:latin typeface="ＭＳ Ｐゴシック"/>
            </a:rPr>
            <a:t>6</a:t>
          </a:r>
          <a:r>
            <a:rPr kumimoji="1" lang="ja-JP" altLang="en-US" sz="1300">
              <a:latin typeface="ＭＳ Ｐゴシック"/>
            </a:rPr>
            <a:t>万</a:t>
          </a:r>
          <a:r>
            <a:rPr kumimoji="1" lang="en-US" altLang="ja-JP" sz="1300">
              <a:latin typeface="ＭＳ Ｐゴシック"/>
            </a:rPr>
            <a:t>5</a:t>
          </a:r>
          <a:r>
            <a:rPr kumimoji="1" lang="ja-JP" altLang="en-US" sz="1300">
              <a:latin typeface="ＭＳ Ｐゴシック"/>
            </a:rPr>
            <a:t>千円となっており、グループ内で比較した場合</a:t>
          </a:r>
          <a:r>
            <a:rPr kumimoji="1" lang="en-US" altLang="ja-JP" sz="1300">
              <a:latin typeface="ＭＳ Ｐゴシック"/>
            </a:rPr>
            <a:t>2</a:t>
          </a:r>
          <a:r>
            <a:rPr kumimoji="1" lang="ja-JP" altLang="en-US" sz="1300">
              <a:latin typeface="ＭＳ Ｐゴシック"/>
            </a:rPr>
            <a:t>番目に高い水準にあります。</a:t>
          </a:r>
        </a:p>
        <a:p>
          <a:r>
            <a:rPr kumimoji="1" lang="ja-JP" altLang="en-US" sz="1300">
              <a:latin typeface="ＭＳ Ｐゴシック"/>
            </a:rPr>
            <a:t>　目的別歳出決算全体に占める民生費の割合を経年でみると、</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20%</a:t>
          </a:r>
          <a:r>
            <a:rPr kumimoji="1" lang="ja-JP" altLang="en-US" sz="1300">
              <a:latin typeface="ＭＳ Ｐゴシック"/>
            </a:rPr>
            <a:t>程度で推移しており大きな変動はありませんが、高止まりの傾向にあります。</a:t>
          </a:r>
        </a:p>
        <a:p>
          <a:r>
            <a:rPr kumimoji="1" lang="ja-JP" altLang="en-US" sz="1300">
              <a:latin typeface="ＭＳ Ｐゴシック"/>
            </a:rPr>
            <a:t>　これは、民生費のうち最も高い割合（約</a:t>
          </a:r>
          <a:r>
            <a:rPr kumimoji="1" lang="en-US" altLang="ja-JP" sz="1300">
              <a:latin typeface="ＭＳ Ｐゴシック"/>
            </a:rPr>
            <a:t>40%</a:t>
          </a:r>
          <a:r>
            <a:rPr kumimoji="1" lang="ja-JP" altLang="en-US" sz="1300">
              <a:latin typeface="ＭＳ Ｐゴシック"/>
            </a:rPr>
            <a:t>）を占める老人福祉費のうち後期高齢者医療負担金がグループ内で比較して高いこと（後期高齢者医療制度の県民一人当たりの医療費が全国１位（平成</a:t>
          </a:r>
          <a:r>
            <a:rPr kumimoji="1" lang="en-US" altLang="ja-JP" sz="1300">
              <a:latin typeface="ＭＳ Ｐゴシック"/>
            </a:rPr>
            <a:t>27</a:t>
          </a:r>
          <a:r>
            <a:rPr kumimoji="1" lang="ja-JP" altLang="en-US" sz="1300">
              <a:latin typeface="ＭＳ Ｐゴシック"/>
            </a:rPr>
            <a:t>年度「後期高齢者医療事業状況報告」（厚生労働省）））が要因となっています。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財政調整基金等三基金の残高は、前年度から</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億円の減となったものの、経費の節減や収入確保等に努めた結果、</a:t>
          </a:r>
          <a:r>
            <a:rPr kumimoji="1" lang="en-US" altLang="ja-JP" sz="1050">
              <a:latin typeface="ＭＳ ゴシック" pitchFamily="49" charset="-128"/>
              <a:ea typeface="ＭＳ ゴシック" pitchFamily="49" charset="-128"/>
            </a:rPr>
            <a:t>418</a:t>
          </a:r>
          <a:r>
            <a:rPr kumimoji="1" lang="ja-JP" altLang="en-US" sz="1050">
              <a:latin typeface="ＭＳ ゴシック" pitchFamily="49" charset="-128"/>
              <a:ea typeface="ＭＳ ゴシック" pitchFamily="49" charset="-128"/>
            </a:rPr>
            <a:t>億円を確保しています。</a:t>
          </a:r>
        </a:p>
        <a:p>
          <a:r>
            <a:rPr kumimoji="1" lang="ja-JP" altLang="en-US" sz="1050">
              <a:latin typeface="ＭＳ ゴシック" pitchFamily="49" charset="-128"/>
              <a:ea typeface="ＭＳ ゴシック" pitchFamily="49" charset="-128"/>
            </a:rPr>
            <a:t>　実質収支は約</a:t>
          </a:r>
          <a:r>
            <a:rPr kumimoji="1" lang="en-US" altLang="ja-JP" sz="1050">
              <a:latin typeface="ＭＳ ゴシック" pitchFamily="49" charset="-128"/>
              <a:ea typeface="ＭＳ ゴシック" pitchFamily="49" charset="-128"/>
            </a:rPr>
            <a:t>34</a:t>
          </a:r>
          <a:r>
            <a:rPr kumimoji="1" lang="ja-JP" altLang="en-US" sz="1050">
              <a:latin typeface="ＭＳ ゴシック" pitchFamily="49" charset="-128"/>
              <a:ea typeface="ＭＳ ゴシック" pitchFamily="49" charset="-128"/>
            </a:rPr>
            <a:t>億円で、</a:t>
          </a:r>
          <a:r>
            <a:rPr kumimoji="1" lang="en-US" altLang="ja-JP" sz="1050">
              <a:latin typeface="ＭＳ ゴシック" pitchFamily="49" charset="-128"/>
              <a:ea typeface="ＭＳ ゴシック" pitchFamily="49" charset="-128"/>
            </a:rPr>
            <a:t>41</a:t>
          </a:r>
          <a:r>
            <a:rPr kumimoji="1" lang="ja-JP" altLang="en-US" sz="1050">
              <a:latin typeface="ＭＳ ゴシック" pitchFamily="49" charset="-128"/>
              <a:ea typeface="ＭＳ ゴシック" pitchFamily="49" charset="-128"/>
            </a:rPr>
            <a:t>年連続の黒字となりました。</a:t>
          </a:r>
        </a:p>
        <a:p>
          <a:r>
            <a:rPr kumimoji="1" lang="ja-JP" altLang="en-US" sz="1050">
              <a:latin typeface="ＭＳ ゴシック" pitchFamily="49" charset="-128"/>
              <a:ea typeface="ＭＳ ゴシック" pitchFamily="49" charset="-128"/>
            </a:rPr>
            <a:t>　また、実質単年度収支は、前年度の約</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億円の赤字から約</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億円の赤字へと約</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億円を改善しています。これは主に、赤字要素となる財政調整基金の取り崩しを行わなかったことによるものです。</a:t>
          </a:r>
        </a:p>
        <a:p>
          <a:r>
            <a:rPr kumimoji="1" lang="ja-JP" altLang="en-US" sz="1050">
              <a:latin typeface="ＭＳ ゴシック" pitchFamily="49" charset="-128"/>
              <a:ea typeface="ＭＳ ゴシック" pitchFamily="49" charset="-128"/>
            </a:rPr>
            <a:t>　なお、平成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月に、持続可能で安定した財政運営の実現を目指し、歳入・歳出全般にわたる改革の方針や取組を具体的に定めた「福岡県財政改革プラン</a:t>
          </a:r>
          <a:r>
            <a:rPr kumimoji="1" lang="en-US" altLang="ja-JP" sz="1050">
              <a:latin typeface="ＭＳ ゴシック" pitchFamily="49" charset="-128"/>
              <a:ea typeface="ＭＳ ゴシック" pitchFamily="49" charset="-128"/>
            </a:rPr>
            <a:t>2017</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年度）」を策定し、人件費の抑制、事務事業の見直しや収入の確保に努めるなどの、財政の健全化に取り組んでいきます。</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普通会計実質収支はいずれの年度においても黒字ですが、平成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年度の一般会計の収支については、県税収入が微増に留まったこと等により、前年度に比べ、黒字額が減少しています。</a:t>
          </a:r>
        </a:p>
        <a:p>
          <a:r>
            <a:rPr kumimoji="1" lang="ja-JP" altLang="en-US" sz="1400">
              <a:latin typeface="ＭＳ ゴシック" pitchFamily="49" charset="-128"/>
              <a:ea typeface="ＭＳ ゴシック" pitchFamily="49" charset="-128"/>
            </a:rPr>
            <a:t>　また、公営企業会計についても同じく、いずれの年度においても資金不足は発生していません。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586" t="s">
        <v>63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15"/>
      <c r="DK1" s="115"/>
      <c r="DL1" s="115"/>
      <c r="DM1" s="115"/>
      <c r="DN1" s="115"/>
      <c r="DO1" s="115"/>
    </row>
    <row r="2" spans="1:119" ht="24" thickBot="1">
      <c r="A2" s="114"/>
      <c r="B2" s="117" t="s">
        <v>64</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587" t="s">
        <v>65</v>
      </c>
      <c r="C3" s="558"/>
      <c r="D3" s="559"/>
      <c r="E3" s="559"/>
      <c r="F3" s="559"/>
      <c r="G3" s="559"/>
      <c r="H3" s="559"/>
      <c r="I3" s="559"/>
      <c r="J3" s="559"/>
      <c r="K3" s="559"/>
      <c r="L3" s="559" t="s">
        <v>66</v>
      </c>
      <c r="M3" s="559"/>
      <c r="N3" s="559"/>
      <c r="O3" s="559"/>
      <c r="P3" s="559"/>
      <c r="Q3" s="559"/>
      <c r="R3" s="560"/>
      <c r="S3" s="560"/>
      <c r="T3" s="560"/>
      <c r="U3" s="560"/>
      <c r="V3" s="561"/>
      <c r="W3" s="589" t="s">
        <v>67</v>
      </c>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1"/>
      <c r="AZ3" s="455" t="s">
        <v>1</v>
      </c>
      <c r="BA3" s="456"/>
      <c r="BB3" s="456"/>
      <c r="BC3" s="456"/>
      <c r="BD3" s="456"/>
      <c r="BE3" s="456"/>
      <c r="BF3" s="456"/>
      <c r="BG3" s="456"/>
      <c r="BH3" s="456"/>
      <c r="BI3" s="456"/>
      <c r="BJ3" s="456"/>
      <c r="BK3" s="456"/>
      <c r="BL3" s="456"/>
      <c r="BM3" s="592"/>
      <c r="BN3" s="556" t="s">
        <v>68</v>
      </c>
      <c r="BO3" s="557"/>
      <c r="BP3" s="557"/>
      <c r="BQ3" s="557"/>
      <c r="BR3" s="557"/>
      <c r="BS3" s="557"/>
      <c r="BT3" s="557"/>
      <c r="BU3" s="593"/>
      <c r="BV3" s="556" t="s">
        <v>69</v>
      </c>
      <c r="BW3" s="557"/>
      <c r="BX3" s="557"/>
      <c r="BY3" s="557"/>
      <c r="BZ3" s="557"/>
      <c r="CA3" s="557"/>
      <c r="CB3" s="557"/>
      <c r="CC3" s="593"/>
      <c r="CD3" s="455" t="s">
        <v>1</v>
      </c>
      <c r="CE3" s="456"/>
      <c r="CF3" s="456"/>
      <c r="CG3" s="456"/>
      <c r="CH3" s="456"/>
      <c r="CI3" s="456"/>
      <c r="CJ3" s="456"/>
      <c r="CK3" s="456"/>
      <c r="CL3" s="456"/>
      <c r="CM3" s="456"/>
      <c r="CN3" s="456"/>
      <c r="CO3" s="456"/>
      <c r="CP3" s="456"/>
      <c r="CQ3" s="456"/>
      <c r="CR3" s="456"/>
      <c r="CS3" s="592"/>
      <c r="CT3" s="556" t="s">
        <v>70</v>
      </c>
      <c r="CU3" s="557"/>
      <c r="CV3" s="557"/>
      <c r="CW3" s="557"/>
      <c r="CX3" s="557"/>
      <c r="CY3" s="557"/>
      <c r="CZ3" s="557"/>
      <c r="DA3" s="593"/>
      <c r="DB3" s="556" t="s">
        <v>71</v>
      </c>
      <c r="DC3" s="557"/>
      <c r="DD3" s="557"/>
      <c r="DE3" s="557"/>
      <c r="DF3" s="557"/>
      <c r="DG3" s="557"/>
      <c r="DH3" s="557"/>
      <c r="DI3" s="593"/>
      <c r="DJ3" s="114"/>
      <c r="DK3" s="114"/>
      <c r="DL3" s="114"/>
      <c r="DM3" s="114"/>
      <c r="DN3" s="114"/>
      <c r="DO3" s="114"/>
    </row>
    <row r="4" spans="1:119" ht="18.75" customHeight="1">
      <c r="A4" s="115"/>
      <c r="B4" s="588"/>
      <c r="C4" s="546"/>
      <c r="D4" s="562"/>
      <c r="E4" s="562"/>
      <c r="F4" s="562"/>
      <c r="G4" s="562"/>
      <c r="H4" s="562"/>
      <c r="I4" s="562"/>
      <c r="J4" s="562"/>
      <c r="K4" s="562"/>
      <c r="L4" s="562"/>
      <c r="M4" s="562"/>
      <c r="N4" s="562"/>
      <c r="O4" s="562"/>
      <c r="P4" s="562"/>
      <c r="Q4" s="562"/>
      <c r="R4" s="563"/>
      <c r="S4" s="563"/>
      <c r="T4" s="563"/>
      <c r="U4" s="563"/>
      <c r="V4" s="564"/>
      <c r="W4" s="508" t="s">
        <v>72</v>
      </c>
      <c r="X4" s="509"/>
      <c r="Y4" s="510"/>
      <c r="Z4" s="517" t="s">
        <v>1</v>
      </c>
      <c r="AA4" s="518"/>
      <c r="AB4" s="518"/>
      <c r="AC4" s="518"/>
      <c r="AD4" s="518"/>
      <c r="AE4" s="518"/>
      <c r="AF4" s="518"/>
      <c r="AG4" s="518"/>
      <c r="AH4" s="519"/>
      <c r="AI4" s="517" t="s">
        <v>73</v>
      </c>
      <c r="AJ4" s="567"/>
      <c r="AK4" s="567"/>
      <c r="AL4" s="567"/>
      <c r="AM4" s="567"/>
      <c r="AN4" s="567"/>
      <c r="AO4" s="567"/>
      <c r="AP4" s="568"/>
      <c r="AQ4" s="523" t="s">
        <v>74</v>
      </c>
      <c r="AR4" s="524"/>
      <c r="AS4" s="567"/>
      <c r="AT4" s="567"/>
      <c r="AU4" s="567"/>
      <c r="AV4" s="567"/>
      <c r="AW4" s="567"/>
      <c r="AX4" s="567"/>
      <c r="AY4" s="572"/>
      <c r="AZ4" s="429" t="s">
        <v>75</v>
      </c>
      <c r="BA4" s="430"/>
      <c r="BB4" s="430"/>
      <c r="BC4" s="430"/>
      <c r="BD4" s="430"/>
      <c r="BE4" s="430"/>
      <c r="BF4" s="430"/>
      <c r="BG4" s="430"/>
      <c r="BH4" s="430"/>
      <c r="BI4" s="430"/>
      <c r="BJ4" s="430"/>
      <c r="BK4" s="430"/>
      <c r="BL4" s="430"/>
      <c r="BM4" s="431"/>
      <c r="BN4" s="432">
        <v>1693270092</v>
      </c>
      <c r="BO4" s="433"/>
      <c r="BP4" s="433"/>
      <c r="BQ4" s="433"/>
      <c r="BR4" s="433"/>
      <c r="BS4" s="433"/>
      <c r="BT4" s="433"/>
      <c r="BU4" s="434"/>
      <c r="BV4" s="432">
        <v>1704632991</v>
      </c>
      <c r="BW4" s="433"/>
      <c r="BX4" s="433"/>
      <c r="BY4" s="433"/>
      <c r="BZ4" s="433"/>
      <c r="CA4" s="433"/>
      <c r="CB4" s="433"/>
      <c r="CC4" s="434"/>
      <c r="CD4" s="541" t="s">
        <v>76</v>
      </c>
      <c r="CE4" s="542"/>
      <c r="CF4" s="542"/>
      <c r="CG4" s="542"/>
      <c r="CH4" s="542"/>
      <c r="CI4" s="542"/>
      <c r="CJ4" s="542"/>
      <c r="CK4" s="542"/>
      <c r="CL4" s="542"/>
      <c r="CM4" s="542"/>
      <c r="CN4" s="542"/>
      <c r="CO4" s="542"/>
      <c r="CP4" s="542"/>
      <c r="CQ4" s="542"/>
      <c r="CR4" s="542"/>
      <c r="CS4" s="543"/>
      <c r="CT4" s="594">
        <v>0.3</v>
      </c>
      <c r="CU4" s="595"/>
      <c r="CV4" s="595"/>
      <c r="CW4" s="595"/>
      <c r="CX4" s="595"/>
      <c r="CY4" s="595"/>
      <c r="CZ4" s="595"/>
      <c r="DA4" s="596"/>
      <c r="DB4" s="594">
        <v>0.4</v>
      </c>
      <c r="DC4" s="595"/>
      <c r="DD4" s="595"/>
      <c r="DE4" s="595"/>
      <c r="DF4" s="595"/>
      <c r="DG4" s="595"/>
      <c r="DH4" s="595"/>
      <c r="DI4" s="596"/>
      <c r="DJ4" s="114"/>
      <c r="DK4" s="114"/>
      <c r="DL4" s="114"/>
      <c r="DM4" s="114"/>
      <c r="DN4" s="114"/>
      <c r="DO4" s="114"/>
    </row>
    <row r="5" spans="1:119" ht="18.75" customHeight="1" thickBot="1">
      <c r="A5" s="115"/>
      <c r="B5" s="588"/>
      <c r="C5" s="546"/>
      <c r="D5" s="562"/>
      <c r="E5" s="562"/>
      <c r="F5" s="562"/>
      <c r="G5" s="562"/>
      <c r="H5" s="562"/>
      <c r="I5" s="562"/>
      <c r="J5" s="562"/>
      <c r="K5" s="562"/>
      <c r="L5" s="565"/>
      <c r="M5" s="565"/>
      <c r="N5" s="565"/>
      <c r="O5" s="565"/>
      <c r="P5" s="565"/>
      <c r="Q5" s="565"/>
      <c r="R5" s="520"/>
      <c r="S5" s="520"/>
      <c r="T5" s="520"/>
      <c r="U5" s="520"/>
      <c r="V5" s="566"/>
      <c r="W5" s="511"/>
      <c r="X5" s="512"/>
      <c r="Y5" s="513"/>
      <c r="Z5" s="520"/>
      <c r="AA5" s="521"/>
      <c r="AB5" s="521"/>
      <c r="AC5" s="521"/>
      <c r="AD5" s="521"/>
      <c r="AE5" s="521"/>
      <c r="AF5" s="521"/>
      <c r="AG5" s="521"/>
      <c r="AH5" s="522"/>
      <c r="AI5" s="569"/>
      <c r="AJ5" s="570"/>
      <c r="AK5" s="570"/>
      <c r="AL5" s="570"/>
      <c r="AM5" s="570"/>
      <c r="AN5" s="570"/>
      <c r="AO5" s="570"/>
      <c r="AP5" s="571"/>
      <c r="AQ5" s="569"/>
      <c r="AR5" s="570"/>
      <c r="AS5" s="570"/>
      <c r="AT5" s="570"/>
      <c r="AU5" s="570"/>
      <c r="AV5" s="570"/>
      <c r="AW5" s="570"/>
      <c r="AX5" s="570"/>
      <c r="AY5" s="573"/>
      <c r="AZ5" s="435" t="s">
        <v>77</v>
      </c>
      <c r="BA5" s="436"/>
      <c r="BB5" s="436"/>
      <c r="BC5" s="436"/>
      <c r="BD5" s="436"/>
      <c r="BE5" s="436"/>
      <c r="BF5" s="436"/>
      <c r="BG5" s="436"/>
      <c r="BH5" s="436"/>
      <c r="BI5" s="436"/>
      <c r="BJ5" s="436"/>
      <c r="BK5" s="436"/>
      <c r="BL5" s="436"/>
      <c r="BM5" s="437"/>
      <c r="BN5" s="438">
        <v>1657790473</v>
      </c>
      <c r="BO5" s="439"/>
      <c r="BP5" s="439"/>
      <c r="BQ5" s="439"/>
      <c r="BR5" s="439"/>
      <c r="BS5" s="439"/>
      <c r="BT5" s="439"/>
      <c r="BU5" s="440"/>
      <c r="BV5" s="438">
        <v>1669152789</v>
      </c>
      <c r="BW5" s="439"/>
      <c r="BX5" s="439"/>
      <c r="BY5" s="439"/>
      <c r="BZ5" s="439"/>
      <c r="CA5" s="439"/>
      <c r="CB5" s="439"/>
      <c r="CC5" s="440"/>
      <c r="CD5" s="485" t="s">
        <v>78</v>
      </c>
      <c r="CE5" s="486"/>
      <c r="CF5" s="486"/>
      <c r="CG5" s="486"/>
      <c r="CH5" s="486"/>
      <c r="CI5" s="486"/>
      <c r="CJ5" s="486"/>
      <c r="CK5" s="486"/>
      <c r="CL5" s="486"/>
      <c r="CM5" s="486"/>
      <c r="CN5" s="486"/>
      <c r="CO5" s="486"/>
      <c r="CP5" s="486"/>
      <c r="CQ5" s="486"/>
      <c r="CR5" s="486"/>
      <c r="CS5" s="487"/>
      <c r="CT5" s="417">
        <v>98.4</v>
      </c>
      <c r="CU5" s="418"/>
      <c r="CV5" s="418"/>
      <c r="CW5" s="418"/>
      <c r="CX5" s="418"/>
      <c r="CY5" s="418"/>
      <c r="CZ5" s="418"/>
      <c r="DA5" s="419"/>
      <c r="DB5" s="417">
        <v>96.6</v>
      </c>
      <c r="DC5" s="418"/>
      <c r="DD5" s="418"/>
      <c r="DE5" s="418"/>
      <c r="DF5" s="418"/>
      <c r="DG5" s="418"/>
      <c r="DH5" s="418"/>
      <c r="DI5" s="419"/>
      <c r="DJ5" s="114"/>
      <c r="DK5" s="114"/>
      <c r="DL5" s="114"/>
      <c r="DM5" s="114"/>
      <c r="DN5" s="114"/>
      <c r="DO5" s="114"/>
    </row>
    <row r="6" spans="1:119" ht="18.75" customHeight="1">
      <c r="A6" s="115"/>
      <c r="B6" s="556" t="s">
        <v>79</v>
      </c>
      <c r="C6" s="557"/>
      <c r="D6" s="557"/>
      <c r="E6" s="557"/>
      <c r="F6" s="557"/>
      <c r="G6" s="557"/>
      <c r="H6" s="557"/>
      <c r="I6" s="557"/>
      <c r="J6" s="557"/>
      <c r="K6" s="558"/>
      <c r="L6" s="559" t="s">
        <v>80</v>
      </c>
      <c r="M6" s="559"/>
      <c r="N6" s="559"/>
      <c r="O6" s="559"/>
      <c r="P6" s="559"/>
      <c r="Q6" s="559"/>
      <c r="R6" s="560"/>
      <c r="S6" s="560"/>
      <c r="T6" s="560"/>
      <c r="U6" s="560"/>
      <c r="V6" s="561"/>
      <c r="W6" s="511"/>
      <c r="X6" s="512"/>
      <c r="Y6" s="513"/>
      <c r="Z6" s="538" t="s">
        <v>81</v>
      </c>
      <c r="AA6" s="539"/>
      <c r="AB6" s="539"/>
      <c r="AC6" s="539"/>
      <c r="AD6" s="539"/>
      <c r="AE6" s="539"/>
      <c r="AF6" s="539"/>
      <c r="AG6" s="539"/>
      <c r="AH6" s="540"/>
      <c r="AI6" s="463">
        <v>1</v>
      </c>
      <c r="AJ6" s="464"/>
      <c r="AK6" s="464"/>
      <c r="AL6" s="464"/>
      <c r="AM6" s="464"/>
      <c r="AN6" s="464"/>
      <c r="AO6" s="464"/>
      <c r="AP6" s="465"/>
      <c r="AQ6" s="463">
        <v>13500</v>
      </c>
      <c r="AR6" s="464"/>
      <c r="AS6" s="464"/>
      <c r="AT6" s="464"/>
      <c r="AU6" s="464"/>
      <c r="AV6" s="464"/>
      <c r="AW6" s="464"/>
      <c r="AX6" s="464"/>
      <c r="AY6" s="466"/>
      <c r="AZ6" s="435" t="s">
        <v>82</v>
      </c>
      <c r="BA6" s="436"/>
      <c r="BB6" s="436"/>
      <c r="BC6" s="436"/>
      <c r="BD6" s="436"/>
      <c r="BE6" s="436"/>
      <c r="BF6" s="436"/>
      <c r="BG6" s="436"/>
      <c r="BH6" s="436"/>
      <c r="BI6" s="436"/>
      <c r="BJ6" s="436"/>
      <c r="BK6" s="436"/>
      <c r="BL6" s="436"/>
      <c r="BM6" s="437"/>
      <c r="BN6" s="438">
        <v>35479619</v>
      </c>
      <c r="BO6" s="439"/>
      <c r="BP6" s="439"/>
      <c r="BQ6" s="439"/>
      <c r="BR6" s="439"/>
      <c r="BS6" s="439"/>
      <c r="BT6" s="439"/>
      <c r="BU6" s="440"/>
      <c r="BV6" s="438">
        <v>35480202</v>
      </c>
      <c r="BW6" s="439"/>
      <c r="BX6" s="439"/>
      <c r="BY6" s="439"/>
      <c r="BZ6" s="439"/>
      <c r="CA6" s="439"/>
      <c r="CB6" s="439"/>
      <c r="CC6" s="440"/>
      <c r="CD6" s="485" t="s">
        <v>83</v>
      </c>
      <c r="CE6" s="486"/>
      <c r="CF6" s="486"/>
      <c r="CG6" s="486"/>
      <c r="CH6" s="486"/>
      <c r="CI6" s="486"/>
      <c r="CJ6" s="486"/>
      <c r="CK6" s="486"/>
      <c r="CL6" s="486"/>
      <c r="CM6" s="486"/>
      <c r="CN6" s="486"/>
      <c r="CO6" s="486"/>
      <c r="CP6" s="486"/>
      <c r="CQ6" s="486"/>
      <c r="CR6" s="486"/>
      <c r="CS6" s="487"/>
      <c r="CT6" s="583">
        <v>108.9</v>
      </c>
      <c r="CU6" s="584"/>
      <c r="CV6" s="584"/>
      <c r="CW6" s="584"/>
      <c r="CX6" s="584"/>
      <c r="CY6" s="584"/>
      <c r="CZ6" s="584"/>
      <c r="DA6" s="585"/>
      <c r="DB6" s="583">
        <v>108.9</v>
      </c>
      <c r="DC6" s="584"/>
      <c r="DD6" s="584"/>
      <c r="DE6" s="584"/>
      <c r="DF6" s="584"/>
      <c r="DG6" s="584"/>
      <c r="DH6" s="584"/>
      <c r="DI6" s="585"/>
      <c r="DJ6" s="114"/>
      <c r="DK6" s="114"/>
      <c r="DL6" s="114"/>
      <c r="DM6" s="114"/>
      <c r="DN6" s="114"/>
      <c r="DO6" s="114"/>
    </row>
    <row r="7" spans="1:119" ht="18.75" customHeight="1">
      <c r="A7" s="115"/>
      <c r="B7" s="545"/>
      <c r="C7" s="407"/>
      <c r="D7" s="407"/>
      <c r="E7" s="407"/>
      <c r="F7" s="407"/>
      <c r="G7" s="407"/>
      <c r="H7" s="407"/>
      <c r="I7" s="407"/>
      <c r="J7" s="407"/>
      <c r="K7" s="546"/>
      <c r="L7" s="562"/>
      <c r="M7" s="562"/>
      <c r="N7" s="562"/>
      <c r="O7" s="562"/>
      <c r="P7" s="562"/>
      <c r="Q7" s="562"/>
      <c r="R7" s="563"/>
      <c r="S7" s="563"/>
      <c r="T7" s="563"/>
      <c r="U7" s="563"/>
      <c r="V7" s="564"/>
      <c r="W7" s="511"/>
      <c r="X7" s="512"/>
      <c r="Y7" s="513"/>
      <c r="Z7" s="538" t="s">
        <v>84</v>
      </c>
      <c r="AA7" s="539"/>
      <c r="AB7" s="539"/>
      <c r="AC7" s="539"/>
      <c r="AD7" s="539"/>
      <c r="AE7" s="539"/>
      <c r="AF7" s="539"/>
      <c r="AG7" s="539"/>
      <c r="AH7" s="540"/>
      <c r="AI7" s="463">
        <v>3</v>
      </c>
      <c r="AJ7" s="464"/>
      <c r="AK7" s="464"/>
      <c r="AL7" s="464"/>
      <c r="AM7" s="464"/>
      <c r="AN7" s="464"/>
      <c r="AO7" s="464"/>
      <c r="AP7" s="465"/>
      <c r="AQ7" s="463">
        <v>10800</v>
      </c>
      <c r="AR7" s="464"/>
      <c r="AS7" s="464"/>
      <c r="AT7" s="464"/>
      <c r="AU7" s="464"/>
      <c r="AV7" s="464"/>
      <c r="AW7" s="464"/>
      <c r="AX7" s="464"/>
      <c r="AY7" s="466"/>
      <c r="AZ7" s="435" t="s">
        <v>85</v>
      </c>
      <c r="BA7" s="436"/>
      <c r="BB7" s="436"/>
      <c r="BC7" s="436"/>
      <c r="BD7" s="436"/>
      <c r="BE7" s="436"/>
      <c r="BF7" s="436"/>
      <c r="BG7" s="436"/>
      <c r="BH7" s="436"/>
      <c r="BI7" s="436"/>
      <c r="BJ7" s="436"/>
      <c r="BK7" s="436"/>
      <c r="BL7" s="436"/>
      <c r="BM7" s="437"/>
      <c r="BN7" s="438">
        <v>32112791</v>
      </c>
      <c r="BO7" s="439"/>
      <c r="BP7" s="439"/>
      <c r="BQ7" s="439"/>
      <c r="BR7" s="439"/>
      <c r="BS7" s="439"/>
      <c r="BT7" s="439"/>
      <c r="BU7" s="440"/>
      <c r="BV7" s="438">
        <v>31359529</v>
      </c>
      <c r="BW7" s="439"/>
      <c r="BX7" s="439"/>
      <c r="BY7" s="439"/>
      <c r="BZ7" s="439"/>
      <c r="CA7" s="439"/>
      <c r="CB7" s="439"/>
      <c r="CC7" s="440"/>
      <c r="CD7" s="485" t="s">
        <v>86</v>
      </c>
      <c r="CE7" s="486"/>
      <c r="CF7" s="486"/>
      <c r="CG7" s="486"/>
      <c r="CH7" s="486"/>
      <c r="CI7" s="486"/>
      <c r="CJ7" s="486"/>
      <c r="CK7" s="486"/>
      <c r="CL7" s="486"/>
      <c r="CM7" s="486"/>
      <c r="CN7" s="486"/>
      <c r="CO7" s="486"/>
      <c r="CP7" s="486"/>
      <c r="CQ7" s="486"/>
      <c r="CR7" s="486"/>
      <c r="CS7" s="487"/>
      <c r="CT7" s="438">
        <v>983174820</v>
      </c>
      <c r="CU7" s="439"/>
      <c r="CV7" s="439"/>
      <c r="CW7" s="439"/>
      <c r="CX7" s="439"/>
      <c r="CY7" s="439"/>
      <c r="CZ7" s="439"/>
      <c r="DA7" s="440"/>
      <c r="DB7" s="438">
        <v>982964142</v>
      </c>
      <c r="DC7" s="439"/>
      <c r="DD7" s="439"/>
      <c r="DE7" s="439"/>
      <c r="DF7" s="439"/>
      <c r="DG7" s="439"/>
      <c r="DH7" s="439"/>
      <c r="DI7" s="440"/>
      <c r="DJ7" s="114"/>
      <c r="DK7" s="114"/>
      <c r="DL7" s="114"/>
      <c r="DM7" s="114"/>
      <c r="DN7" s="114"/>
      <c r="DO7" s="114"/>
    </row>
    <row r="8" spans="1:119" ht="18.75" customHeight="1" thickBot="1">
      <c r="A8" s="115"/>
      <c r="B8" s="547"/>
      <c r="C8" s="548"/>
      <c r="D8" s="548"/>
      <c r="E8" s="548"/>
      <c r="F8" s="548"/>
      <c r="G8" s="548"/>
      <c r="H8" s="548"/>
      <c r="I8" s="548"/>
      <c r="J8" s="548"/>
      <c r="K8" s="549"/>
      <c r="L8" s="565"/>
      <c r="M8" s="565"/>
      <c r="N8" s="565"/>
      <c r="O8" s="565"/>
      <c r="P8" s="565"/>
      <c r="Q8" s="565"/>
      <c r="R8" s="520"/>
      <c r="S8" s="520"/>
      <c r="T8" s="520"/>
      <c r="U8" s="520"/>
      <c r="V8" s="566"/>
      <c r="W8" s="511"/>
      <c r="X8" s="512"/>
      <c r="Y8" s="513"/>
      <c r="Z8" s="538" t="s">
        <v>87</v>
      </c>
      <c r="AA8" s="539"/>
      <c r="AB8" s="539"/>
      <c r="AC8" s="539"/>
      <c r="AD8" s="539"/>
      <c r="AE8" s="539"/>
      <c r="AF8" s="539"/>
      <c r="AG8" s="539"/>
      <c r="AH8" s="540"/>
      <c r="AI8" s="463">
        <v>1</v>
      </c>
      <c r="AJ8" s="464"/>
      <c r="AK8" s="464"/>
      <c r="AL8" s="464"/>
      <c r="AM8" s="464"/>
      <c r="AN8" s="464"/>
      <c r="AO8" s="464"/>
      <c r="AP8" s="465"/>
      <c r="AQ8" s="463">
        <v>8800</v>
      </c>
      <c r="AR8" s="464"/>
      <c r="AS8" s="464"/>
      <c r="AT8" s="464"/>
      <c r="AU8" s="464"/>
      <c r="AV8" s="464"/>
      <c r="AW8" s="464"/>
      <c r="AX8" s="464"/>
      <c r="AY8" s="466"/>
      <c r="AZ8" s="435" t="s">
        <v>88</v>
      </c>
      <c r="BA8" s="436"/>
      <c r="BB8" s="436"/>
      <c r="BC8" s="436"/>
      <c r="BD8" s="436"/>
      <c r="BE8" s="436"/>
      <c r="BF8" s="436"/>
      <c r="BG8" s="436"/>
      <c r="BH8" s="436"/>
      <c r="BI8" s="436"/>
      <c r="BJ8" s="436"/>
      <c r="BK8" s="436"/>
      <c r="BL8" s="436"/>
      <c r="BM8" s="437"/>
      <c r="BN8" s="438">
        <v>3366828</v>
      </c>
      <c r="BO8" s="439"/>
      <c r="BP8" s="439"/>
      <c r="BQ8" s="439"/>
      <c r="BR8" s="439"/>
      <c r="BS8" s="439"/>
      <c r="BT8" s="439"/>
      <c r="BU8" s="440"/>
      <c r="BV8" s="438">
        <v>4120673</v>
      </c>
      <c r="BW8" s="439"/>
      <c r="BX8" s="439"/>
      <c r="BY8" s="439"/>
      <c r="BZ8" s="439"/>
      <c r="CA8" s="439"/>
      <c r="CB8" s="439"/>
      <c r="CC8" s="440"/>
      <c r="CD8" s="485" t="s">
        <v>89</v>
      </c>
      <c r="CE8" s="486"/>
      <c r="CF8" s="486"/>
      <c r="CG8" s="486"/>
      <c r="CH8" s="486"/>
      <c r="CI8" s="486"/>
      <c r="CJ8" s="486"/>
      <c r="CK8" s="486"/>
      <c r="CL8" s="486"/>
      <c r="CM8" s="486"/>
      <c r="CN8" s="486"/>
      <c r="CO8" s="486"/>
      <c r="CP8" s="486"/>
      <c r="CQ8" s="486"/>
      <c r="CR8" s="486"/>
      <c r="CS8" s="487"/>
      <c r="CT8" s="580">
        <v>0.63402000000000003</v>
      </c>
      <c r="CU8" s="581"/>
      <c r="CV8" s="581"/>
      <c r="CW8" s="581"/>
      <c r="CX8" s="581"/>
      <c r="CY8" s="581"/>
      <c r="CZ8" s="581"/>
      <c r="DA8" s="582"/>
      <c r="DB8" s="580">
        <v>0.61836000000000002</v>
      </c>
      <c r="DC8" s="581"/>
      <c r="DD8" s="581"/>
      <c r="DE8" s="581"/>
      <c r="DF8" s="581"/>
      <c r="DG8" s="581"/>
      <c r="DH8" s="581"/>
      <c r="DI8" s="582"/>
      <c r="DJ8" s="114"/>
      <c r="DK8" s="114"/>
      <c r="DL8" s="114"/>
      <c r="DM8" s="114"/>
      <c r="DN8" s="114"/>
      <c r="DO8" s="114"/>
    </row>
    <row r="9" spans="1:119" ht="18.75" customHeight="1" thickBot="1">
      <c r="A9" s="115"/>
      <c r="B9" s="544" t="s">
        <v>90</v>
      </c>
      <c r="C9" s="518"/>
      <c r="D9" s="518"/>
      <c r="E9" s="518"/>
      <c r="F9" s="518"/>
      <c r="G9" s="518"/>
      <c r="H9" s="518"/>
      <c r="I9" s="518"/>
      <c r="J9" s="518"/>
      <c r="K9" s="519"/>
      <c r="L9" s="550" t="s">
        <v>91</v>
      </c>
      <c r="M9" s="551"/>
      <c r="N9" s="551"/>
      <c r="O9" s="551"/>
      <c r="P9" s="551"/>
      <c r="Q9" s="552"/>
      <c r="R9" s="553">
        <v>5101556</v>
      </c>
      <c r="S9" s="554"/>
      <c r="T9" s="554"/>
      <c r="U9" s="554"/>
      <c r="V9" s="555"/>
      <c r="W9" s="511"/>
      <c r="X9" s="512"/>
      <c r="Y9" s="513"/>
      <c r="Z9" s="538" t="s">
        <v>92</v>
      </c>
      <c r="AA9" s="539"/>
      <c r="AB9" s="539"/>
      <c r="AC9" s="539"/>
      <c r="AD9" s="539"/>
      <c r="AE9" s="539"/>
      <c r="AF9" s="539"/>
      <c r="AG9" s="539"/>
      <c r="AH9" s="540"/>
      <c r="AI9" s="463">
        <v>1</v>
      </c>
      <c r="AJ9" s="464"/>
      <c r="AK9" s="464"/>
      <c r="AL9" s="464"/>
      <c r="AM9" s="464"/>
      <c r="AN9" s="464"/>
      <c r="AO9" s="464"/>
      <c r="AP9" s="465"/>
      <c r="AQ9" s="463">
        <v>11100</v>
      </c>
      <c r="AR9" s="464"/>
      <c r="AS9" s="464"/>
      <c r="AT9" s="464"/>
      <c r="AU9" s="464"/>
      <c r="AV9" s="464"/>
      <c r="AW9" s="464"/>
      <c r="AX9" s="464"/>
      <c r="AY9" s="466"/>
      <c r="AZ9" s="435" t="s">
        <v>93</v>
      </c>
      <c r="BA9" s="436"/>
      <c r="BB9" s="436"/>
      <c r="BC9" s="436"/>
      <c r="BD9" s="436"/>
      <c r="BE9" s="436"/>
      <c r="BF9" s="436"/>
      <c r="BG9" s="436"/>
      <c r="BH9" s="436"/>
      <c r="BI9" s="436"/>
      <c r="BJ9" s="436"/>
      <c r="BK9" s="436"/>
      <c r="BL9" s="436"/>
      <c r="BM9" s="437"/>
      <c r="BN9" s="438">
        <v>-753845</v>
      </c>
      <c r="BO9" s="439"/>
      <c r="BP9" s="439"/>
      <c r="BQ9" s="439"/>
      <c r="BR9" s="439"/>
      <c r="BS9" s="439"/>
      <c r="BT9" s="439"/>
      <c r="BU9" s="440"/>
      <c r="BV9" s="438">
        <v>-69495</v>
      </c>
      <c r="BW9" s="439"/>
      <c r="BX9" s="439"/>
      <c r="BY9" s="439"/>
      <c r="BZ9" s="439"/>
      <c r="CA9" s="439"/>
      <c r="CB9" s="439"/>
      <c r="CC9" s="440"/>
      <c r="CD9" s="409" t="s">
        <v>94</v>
      </c>
      <c r="CE9" s="410"/>
      <c r="CF9" s="410"/>
      <c r="CG9" s="410"/>
      <c r="CH9" s="410"/>
      <c r="CI9" s="410"/>
      <c r="CJ9" s="410"/>
      <c r="CK9" s="410"/>
      <c r="CL9" s="410"/>
      <c r="CM9" s="410"/>
      <c r="CN9" s="410"/>
      <c r="CO9" s="410"/>
      <c r="CP9" s="410"/>
      <c r="CQ9" s="410"/>
      <c r="CR9" s="410"/>
      <c r="CS9" s="411"/>
      <c r="CT9" s="417">
        <v>18.600000000000001</v>
      </c>
      <c r="CU9" s="418"/>
      <c r="CV9" s="418"/>
      <c r="CW9" s="418"/>
      <c r="CX9" s="418"/>
      <c r="CY9" s="418"/>
      <c r="CZ9" s="418"/>
      <c r="DA9" s="419"/>
      <c r="DB9" s="417">
        <v>18.2</v>
      </c>
      <c r="DC9" s="418"/>
      <c r="DD9" s="418"/>
      <c r="DE9" s="418"/>
      <c r="DF9" s="418"/>
      <c r="DG9" s="418"/>
      <c r="DH9" s="418"/>
      <c r="DI9" s="419"/>
      <c r="DJ9" s="114"/>
      <c r="DK9" s="114"/>
      <c r="DL9" s="114"/>
      <c r="DM9" s="114"/>
      <c r="DN9" s="114"/>
      <c r="DO9" s="114"/>
    </row>
    <row r="10" spans="1:119" ht="18.75" customHeight="1">
      <c r="A10" s="115"/>
      <c r="B10" s="545"/>
      <c r="C10" s="407"/>
      <c r="D10" s="407"/>
      <c r="E10" s="407"/>
      <c r="F10" s="407"/>
      <c r="G10" s="407"/>
      <c r="H10" s="407"/>
      <c r="I10" s="407"/>
      <c r="J10" s="407"/>
      <c r="K10" s="546"/>
      <c r="L10" s="460" t="s">
        <v>95</v>
      </c>
      <c r="M10" s="461"/>
      <c r="N10" s="461"/>
      <c r="O10" s="461"/>
      <c r="P10" s="461"/>
      <c r="Q10" s="462"/>
      <c r="R10" s="463">
        <v>5071968</v>
      </c>
      <c r="S10" s="464"/>
      <c r="T10" s="464"/>
      <c r="U10" s="464"/>
      <c r="V10" s="466"/>
      <c r="W10" s="511"/>
      <c r="X10" s="512"/>
      <c r="Y10" s="513"/>
      <c r="Z10" s="538" t="s">
        <v>96</v>
      </c>
      <c r="AA10" s="539"/>
      <c r="AB10" s="539"/>
      <c r="AC10" s="539"/>
      <c r="AD10" s="539"/>
      <c r="AE10" s="539"/>
      <c r="AF10" s="539"/>
      <c r="AG10" s="539"/>
      <c r="AH10" s="540"/>
      <c r="AI10" s="463">
        <v>1</v>
      </c>
      <c r="AJ10" s="464"/>
      <c r="AK10" s="464"/>
      <c r="AL10" s="464"/>
      <c r="AM10" s="464"/>
      <c r="AN10" s="464"/>
      <c r="AO10" s="464"/>
      <c r="AP10" s="465"/>
      <c r="AQ10" s="463">
        <v>9800</v>
      </c>
      <c r="AR10" s="464"/>
      <c r="AS10" s="464"/>
      <c r="AT10" s="464"/>
      <c r="AU10" s="464"/>
      <c r="AV10" s="464"/>
      <c r="AW10" s="464"/>
      <c r="AX10" s="464"/>
      <c r="AY10" s="466"/>
      <c r="AZ10" s="435" t="s">
        <v>97</v>
      </c>
      <c r="BA10" s="436"/>
      <c r="BB10" s="436"/>
      <c r="BC10" s="436"/>
      <c r="BD10" s="436"/>
      <c r="BE10" s="436"/>
      <c r="BF10" s="436"/>
      <c r="BG10" s="436"/>
      <c r="BH10" s="436"/>
      <c r="BI10" s="436"/>
      <c r="BJ10" s="436"/>
      <c r="BK10" s="436"/>
      <c r="BL10" s="436"/>
      <c r="BM10" s="437"/>
      <c r="BN10" s="438">
        <v>34385</v>
      </c>
      <c r="BO10" s="439"/>
      <c r="BP10" s="439"/>
      <c r="BQ10" s="439"/>
      <c r="BR10" s="439"/>
      <c r="BS10" s="439"/>
      <c r="BT10" s="439"/>
      <c r="BU10" s="440"/>
      <c r="BV10" s="438">
        <v>53911</v>
      </c>
      <c r="BW10" s="439"/>
      <c r="BX10" s="439"/>
      <c r="BY10" s="439"/>
      <c r="BZ10" s="439"/>
      <c r="CA10" s="439"/>
      <c r="CB10" s="439"/>
      <c r="CC10" s="440"/>
      <c r="CD10" s="541" t="s">
        <v>98</v>
      </c>
      <c r="CE10" s="542"/>
      <c r="CF10" s="542"/>
      <c r="CG10" s="542"/>
      <c r="CH10" s="542"/>
      <c r="CI10" s="542"/>
      <c r="CJ10" s="542"/>
      <c r="CK10" s="542"/>
      <c r="CL10" s="542"/>
      <c r="CM10" s="542"/>
      <c r="CN10" s="542"/>
      <c r="CO10" s="542"/>
      <c r="CP10" s="542"/>
      <c r="CQ10" s="542"/>
      <c r="CR10" s="542"/>
      <c r="CS10" s="543"/>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547"/>
      <c r="C11" s="548"/>
      <c r="D11" s="548"/>
      <c r="E11" s="548"/>
      <c r="F11" s="548"/>
      <c r="G11" s="548"/>
      <c r="H11" s="548"/>
      <c r="I11" s="548"/>
      <c r="J11" s="548"/>
      <c r="K11" s="549"/>
      <c r="L11" s="574" t="s">
        <v>99</v>
      </c>
      <c r="M11" s="575"/>
      <c r="N11" s="575"/>
      <c r="O11" s="575"/>
      <c r="P11" s="575"/>
      <c r="Q11" s="576"/>
      <c r="R11" s="577" t="s">
        <v>100</v>
      </c>
      <c r="S11" s="578"/>
      <c r="T11" s="578"/>
      <c r="U11" s="578"/>
      <c r="V11" s="579"/>
      <c r="W11" s="514"/>
      <c r="X11" s="515"/>
      <c r="Y11" s="516"/>
      <c r="Z11" s="538" t="s">
        <v>101</v>
      </c>
      <c r="AA11" s="539"/>
      <c r="AB11" s="539"/>
      <c r="AC11" s="539"/>
      <c r="AD11" s="539"/>
      <c r="AE11" s="539"/>
      <c r="AF11" s="539"/>
      <c r="AG11" s="539"/>
      <c r="AH11" s="540"/>
      <c r="AI11" s="463">
        <v>84</v>
      </c>
      <c r="AJ11" s="464"/>
      <c r="AK11" s="464"/>
      <c r="AL11" s="464"/>
      <c r="AM11" s="464"/>
      <c r="AN11" s="464"/>
      <c r="AO11" s="464"/>
      <c r="AP11" s="465"/>
      <c r="AQ11" s="463">
        <v>8900</v>
      </c>
      <c r="AR11" s="464"/>
      <c r="AS11" s="464"/>
      <c r="AT11" s="464"/>
      <c r="AU11" s="464"/>
      <c r="AV11" s="464"/>
      <c r="AW11" s="464"/>
      <c r="AX11" s="464"/>
      <c r="AY11" s="466"/>
      <c r="AZ11" s="435" t="s">
        <v>102</v>
      </c>
      <c r="BA11" s="436"/>
      <c r="BB11" s="436"/>
      <c r="BC11" s="436"/>
      <c r="BD11" s="436"/>
      <c r="BE11" s="436"/>
      <c r="BF11" s="436"/>
      <c r="BG11" s="436"/>
      <c r="BH11" s="436"/>
      <c r="BI11" s="436"/>
      <c r="BJ11" s="436"/>
      <c r="BK11" s="436"/>
      <c r="BL11" s="436"/>
      <c r="BM11" s="437"/>
      <c r="BN11" s="438" t="s">
        <v>103</v>
      </c>
      <c r="BO11" s="439"/>
      <c r="BP11" s="439"/>
      <c r="BQ11" s="439"/>
      <c r="BR11" s="439"/>
      <c r="BS11" s="439"/>
      <c r="BT11" s="439"/>
      <c r="BU11" s="440"/>
      <c r="BV11" s="438" t="s">
        <v>103</v>
      </c>
      <c r="BW11" s="439"/>
      <c r="BX11" s="439"/>
      <c r="BY11" s="439"/>
      <c r="BZ11" s="439"/>
      <c r="CA11" s="439"/>
      <c r="CB11" s="439"/>
      <c r="CC11" s="440"/>
      <c r="CD11" s="485" t="s">
        <v>104</v>
      </c>
      <c r="CE11" s="486"/>
      <c r="CF11" s="486"/>
      <c r="CG11" s="486"/>
      <c r="CH11" s="486"/>
      <c r="CI11" s="486"/>
      <c r="CJ11" s="486"/>
      <c r="CK11" s="486"/>
      <c r="CL11" s="486"/>
      <c r="CM11" s="486"/>
      <c r="CN11" s="486"/>
      <c r="CO11" s="486"/>
      <c r="CP11" s="486"/>
      <c r="CQ11" s="486"/>
      <c r="CR11" s="486"/>
      <c r="CS11" s="487"/>
      <c r="CT11" s="488" t="s">
        <v>103</v>
      </c>
      <c r="CU11" s="489"/>
      <c r="CV11" s="489"/>
      <c r="CW11" s="489"/>
      <c r="CX11" s="489"/>
      <c r="CY11" s="489"/>
      <c r="CZ11" s="489"/>
      <c r="DA11" s="490"/>
      <c r="DB11" s="488" t="s">
        <v>103</v>
      </c>
      <c r="DC11" s="489"/>
      <c r="DD11" s="489"/>
      <c r="DE11" s="489"/>
      <c r="DF11" s="489"/>
      <c r="DG11" s="489"/>
      <c r="DH11" s="489"/>
      <c r="DI11" s="490"/>
      <c r="DJ11" s="114"/>
      <c r="DK11" s="114"/>
      <c r="DL11" s="114"/>
      <c r="DM11" s="114"/>
      <c r="DN11" s="114"/>
      <c r="DO11" s="114"/>
    </row>
    <row r="12" spans="1:119" ht="18.75" customHeight="1">
      <c r="A12" s="115"/>
      <c r="B12" s="493" t="s">
        <v>105</v>
      </c>
      <c r="C12" s="494"/>
      <c r="D12" s="494"/>
      <c r="E12" s="494"/>
      <c r="F12" s="494"/>
      <c r="G12" s="494"/>
      <c r="H12" s="494"/>
      <c r="I12" s="494"/>
      <c r="J12" s="494"/>
      <c r="K12" s="495"/>
      <c r="L12" s="502" t="s">
        <v>106</v>
      </c>
      <c r="M12" s="503"/>
      <c r="N12" s="503"/>
      <c r="O12" s="503"/>
      <c r="P12" s="503"/>
      <c r="Q12" s="504"/>
      <c r="R12" s="505">
        <v>5126389</v>
      </c>
      <c r="S12" s="506"/>
      <c r="T12" s="506"/>
      <c r="U12" s="506"/>
      <c r="V12" s="507"/>
      <c r="W12" s="508" t="s">
        <v>107</v>
      </c>
      <c r="X12" s="509"/>
      <c r="Y12" s="510"/>
      <c r="Z12" s="517" t="s">
        <v>1</v>
      </c>
      <c r="AA12" s="518"/>
      <c r="AB12" s="518"/>
      <c r="AC12" s="518"/>
      <c r="AD12" s="518"/>
      <c r="AE12" s="518"/>
      <c r="AF12" s="518"/>
      <c r="AG12" s="518"/>
      <c r="AH12" s="519"/>
      <c r="AI12" s="523" t="s">
        <v>108</v>
      </c>
      <c r="AJ12" s="518"/>
      <c r="AK12" s="518"/>
      <c r="AL12" s="518"/>
      <c r="AM12" s="519"/>
      <c r="AN12" s="523" t="s">
        <v>109</v>
      </c>
      <c r="AO12" s="524"/>
      <c r="AP12" s="524"/>
      <c r="AQ12" s="524"/>
      <c r="AR12" s="524"/>
      <c r="AS12" s="525"/>
      <c r="AT12" s="532" t="s">
        <v>110</v>
      </c>
      <c r="AU12" s="533"/>
      <c r="AV12" s="533"/>
      <c r="AW12" s="533"/>
      <c r="AX12" s="533"/>
      <c r="AY12" s="534"/>
      <c r="AZ12" s="435" t="s">
        <v>111</v>
      </c>
      <c r="BA12" s="436"/>
      <c r="BB12" s="436"/>
      <c r="BC12" s="436"/>
      <c r="BD12" s="436"/>
      <c r="BE12" s="436"/>
      <c r="BF12" s="436"/>
      <c r="BG12" s="436"/>
      <c r="BH12" s="436"/>
      <c r="BI12" s="436"/>
      <c r="BJ12" s="436"/>
      <c r="BK12" s="436"/>
      <c r="BL12" s="436"/>
      <c r="BM12" s="437"/>
      <c r="BN12" s="438" t="s">
        <v>112</v>
      </c>
      <c r="BO12" s="439"/>
      <c r="BP12" s="439"/>
      <c r="BQ12" s="439"/>
      <c r="BR12" s="439"/>
      <c r="BS12" s="439"/>
      <c r="BT12" s="439"/>
      <c r="BU12" s="440"/>
      <c r="BV12" s="438">
        <v>2082272</v>
      </c>
      <c r="BW12" s="439"/>
      <c r="BX12" s="439"/>
      <c r="BY12" s="439"/>
      <c r="BZ12" s="439"/>
      <c r="CA12" s="439"/>
      <c r="CB12" s="439"/>
      <c r="CC12" s="440"/>
      <c r="CD12" s="485" t="s">
        <v>113</v>
      </c>
      <c r="CE12" s="486"/>
      <c r="CF12" s="486"/>
      <c r="CG12" s="486"/>
      <c r="CH12" s="486"/>
      <c r="CI12" s="486"/>
      <c r="CJ12" s="486"/>
      <c r="CK12" s="486"/>
      <c r="CL12" s="486"/>
      <c r="CM12" s="486"/>
      <c r="CN12" s="486"/>
      <c r="CO12" s="486"/>
      <c r="CP12" s="486"/>
      <c r="CQ12" s="486"/>
      <c r="CR12" s="486"/>
      <c r="CS12" s="487"/>
      <c r="CT12" s="488" t="s">
        <v>112</v>
      </c>
      <c r="CU12" s="489"/>
      <c r="CV12" s="489"/>
      <c r="CW12" s="489"/>
      <c r="CX12" s="489"/>
      <c r="CY12" s="489"/>
      <c r="CZ12" s="489"/>
      <c r="DA12" s="490"/>
      <c r="DB12" s="488" t="s">
        <v>112</v>
      </c>
      <c r="DC12" s="489"/>
      <c r="DD12" s="489"/>
      <c r="DE12" s="489"/>
      <c r="DF12" s="489"/>
      <c r="DG12" s="489"/>
      <c r="DH12" s="489"/>
      <c r="DI12" s="490"/>
      <c r="DJ12" s="114"/>
      <c r="DK12" s="114"/>
      <c r="DL12" s="114"/>
      <c r="DM12" s="114"/>
      <c r="DN12" s="114"/>
      <c r="DO12" s="114"/>
    </row>
    <row r="13" spans="1:119" ht="18.75" customHeight="1" thickBot="1">
      <c r="A13" s="115"/>
      <c r="B13" s="496"/>
      <c r="C13" s="497"/>
      <c r="D13" s="497"/>
      <c r="E13" s="497"/>
      <c r="F13" s="497"/>
      <c r="G13" s="497"/>
      <c r="H13" s="497"/>
      <c r="I13" s="497"/>
      <c r="J13" s="497"/>
      <c r="K13" s="498"/>
      <c r="L13" s="122"/>
      <c r="M13" s="479" t="s">
        <v>114</v>
      </c>
      <c r="N13" s="480"/>
      <c r="O13" s="480"/>
      <c r="P13" s="480"/>
      <c r="Q13" s="481"/>
      <c r="R13" s="529">
        <v>5062176</v>
      </c>
      <c r="S13" s="530"/>
      <c r="T13" s="530"/>
      <c r="U13" s="530"/>
      <c r="V13" s="531"/>
      <c r="W13" s="511"/>
      <c r="X13" s="512"/>
      <c r="Y13" s="513"/>
      <c r="Z13" s="520"/>
      <c r="AA13" s="521"/>
      <c r="AB13" s="521"/>
      <c r="AC13" s="521"/>
      <c r="AD13" s="521"/>
      <c r="AE13" s="521"/>
      <c r="AF13" s="521"/>
      <c r="AG13" s="521"/>
      <c r="AH13" s="522"/>
      <c r="AI13" s="520"/>
      <c r="AJ13" s="521"/>
      <c r="AK13" s="521"/>
      <c r="AL13" s="521"/>
      <c r="AM13" s="522"/>
      <c r="AN13" s="526"/>
      <c r="AO13" s="527"/>
      <c r="AP13" s="527"/>
      <c r="AQ13" s="527"/>
      <c r="AR13" s="527"/>
      <c r="AS13" s="528"/>
      <c r="AT13" s="535"/>
      <c r="AU13" s="536"/>
      <c r="AV13" s="536"/>
      <c r="AW13" s="536"/>
      <c r="AX13" s="536"/>
      <c r="AY13" s="537"/>
      <c r="AZ13" s="446" t="s">
        <v>115</v>
      </c>
      <c r="BA13" s="447"/>
      <c r="BB13" s="447"/>
      <c r="BC13" s="447"/>
      <c r="BD13" s="447"/>
      <c r="BE13" s="447"/>
      <c r="BF13" s="447"/>
      <c r="BG13" s="447"/>
      <c r="BH13" s="447"/>
      <c r="BI13" s="447"/>
      <c r="BJ13" s="447"/>
      <c r="BK13" s="447"/>
      <c r="BL13" s="447"/>
      <c r="BM13" s="448"/>
      <c r="BN13" s="438">
        <v>-719460</v>
      </c>
      <c r="BO13" s="439"/>
      <c r="BP13" s="439"/>
      <c r="BQ13" s="439"/>
      <c r="BR13" s="439"/>
      <c r="BS13" s="439"/>
      <c r="BT13" s="439"/>
      <c r="BU13" s="440"/>
      <c r="BV13" s="438">
        <v>-2097856</v>
      </c>
      <c r="BW13" s="439"/>
      <c r="BX13" s="439"/>
      <c r="BY13" s="439"/>
      <c r="BZ13" s="439"/>
      <c r="CA13" s="439"/>
      <c r="CB13" s="439"/>
      <c r="CC13" s="440"/>
      <c r="CD13" s="485" t="s">
        <v>116</v>
      </c>
      <c r="CE13" s="486"/>
      <c r="CF13" s="486"/>
      <c r="CG13" s="486"/>
      <c r="CH13" s="486"/>
      <c r="CI13" s="486"/>
      <c r="CJ13" s="486"/>
      <c r="CK13" s="486"/>
      <c r="CL13" s="486"/>
      <c r="CM13" s="486"/>
      <c r="CN13" s="486"/>
      <c r="CO13" s="486"/>
      <c r="CP13" s="486"/>
      <c r="CQ13" s="486"/>
      <c r="CR13" s="486"/>
      <c r="CS13" s="487"/>
      <c r="CT13" s="417">
        <v>12.1</v>
      </c>
      <c r="CU13" s="418"/>
      <c r="CV13" s="418"/>
      <c r="CW13" s="418"/>
      <c r="CX13" s="418"/>
      <c r="CY13" s="418"/>
      <c r="CZ13" s="418"/>
      <c r="DA13" s="419"/>
      <c r="DB13" s="417">
        <v>13.1</v>
      </c>
      <c r="DC13" s="418"/>
      <c r="DD13" s="418"/>
      <c r="DE13" s="418"/>
      <c r="DF13" s="418"/>
      <c r="DG13" s="418"/>
      <c r="DH13" s="418"/>
      <c r="DI13" s="419"/>
      <c r="DJ13" s="114"/>
      <c r="DK13" s="114"/>
      <c r="DL13" s="114"/>
      <c r="DM13" s="114"/>
      <c r="DN13" s="114"/>
      <c r="DO13" s="114"/>
    </row>
    <row r="14" spans="1:119" ht="18.75" customHeight="1" thickBot="1">
      <c r="A14" s="115"/>
      <c r="B14" s="496"/>
      <c r="C14" s="497"/>
      <c r="D14" s="497"/>
      <c r="E14" s="497"/>
      <c r="F14" s="497"/>
      <c r="G14" s="497"/>
      <c r="H14" s="497"/>
      <c r="I14" s="497"/>
      <c r="J14" s="497"/>
      <c r="K14" s="498"/>
      <c r="L14" s="473" t="s">
        <v>117</v>
      </c>
      <c r="M14" s="491"/>
      <c r="N14" s="491"/>
      <c r="O14" s="491"/>
      <c r="P14" s="491"/>
      <c r="Q14" s="492"/>
      <c r="R14" s="482">
        <v>5122448</v>
      </c>
      <c r="S14" s="483"/>
      <c r="T14" s="483"/>
      <c r="U14" s="483"/>
      <c r="V14" s="484"/>
      <c r="W14" s="511"/>
      <c r="X14" s="512"/>
      <c r="Y14" s="513"/>
      <c r="Z14" s="460" t="s">
        <v>118</v>
      </c>
      <c r="AA14" s="461"/>
      <c r="AB14" s="461"/>
      <c r="AC14" s="461"/>
      <c r="AD14" s="461"/>
      <c r="AE14" s="461"/>
      <c r="AF14" s="461"/>
      <c r="AG14" s="461"/>
      <c r="AH14" s="462"/>
      <c r="AI14" s="463">
        <v>10260</v>
      </c>
      <c r="AJ14" s="464"/>
      <c r="AK14" s="464"/>
      <c r="AL14" s="464"/>
      <c r="AM14" s="465"/>
      <c r="AN14" s="463">
        <v>34442820</v>
      </c>
      <c r="AO14" s="464"/>
      <c r="AP14" s="464"/>
      <c r="AQ14" s="464"/>
      <c r="AR14" s="464"/>
      <c r="AS14" s="465"/>
      <c r="AT14" s="463">
        <v>3357</v>
      </c>
      <c r="AU14" s="464"/>
      <c r="AV14" s="464"/>
      <c r="AW14" s="464"/>
      <c r="AX14" s="464"/>
      <c r="AY14" s="466"/>
      <c r="AZ14" s="429" t="s">
        <v>119</v>
      </c>
      <c r="BA14" s="430"/>
      <c r="BB14" s="430"/>
      <c r="BC14" s="430"/>
      <c r="BD14" s="430"/>
      <c r="BE14" s="430"/>
      <c r="BF14" s="430"/>
      <c r="BG14" s="430"/>
      <c r="BH14" s="430"/>
      <c r="BI14" s="430"/>
      <c r="BJ14" s="430"/>
      <c r="BK14" s="430"/>
      <c r="BL14" s="430"/>
      <c r="BM14" s="431"/>
      <c r="BN14" s="432">
        <v>491381120</v>
      </c>
      <c r="BO14" s="433"/>
      <c r="BP14" s="433"/>
      <c r="BQ14" s="433"/>
      <c r="BR14" s="433"/>
      <c r="BS14" s="433"/>
      <c r="BT14" s="433"/>
      <c r="BU14" s="434"/>
      <c r="BV14" s="432">
        <v>484924172</v>
      </c>
      <c r="BW14" s="433"/>
      <c r="BX14" s="433"/>
      <c r="BY14" s="433"/>
      <c r="BZ14" s="433"/>
      <c r="CA14" s="433"/>
      <c r="CB14" s="433"/>
      <c r="CC14" s="434"/>
      <c r="CD14" s="409" t="s">
        <v>120</v>
      </c>
      <c r="CE14" s="410"/>
      <c r="CF14" s="410"/>
      <c r="CG14" s="410"/>
      <c r="CH14" s="410"/>
      <c r="CI14" s="410"/>
      <c r="CJ14" s="410"/>
      <c r="CK14" s="410"/>
      <c r="CL14" s="410"/>
      <c r="CM14" s="410"/>
      <c r="CN14" s="410"/>
      <c r="CO14" s="410"/>
      <c r="CP14" s="410"/>
      <c r="CQ14" s="410"/>
      <c r="CR14" s="410"/>
      <c r="CS14" s="411"/>
      <c r="CT14" s="443">
        <v>243.8</v>
      </c>
      <c r="CU14" s="444"/>
      <c r="CV14" s="444"/>
      <c r="CW14" s="444"/>
      <c r="CX14" s="444"/>
      <c r="CY14" s="444"/>
      <c r="CZ14" s="444"/>
      <c r="DA14" s="445"/>
      <c r="DB14" s="443">
        <v>240</v>
      </c>
      <c r="DC14" s="444"/>
      <c r="DD14" s="444"/>
      <c r="DE14" s="444"/>
      <c r="DF14" s="444"/>
      <c r="DG14" s="444"/>
      <c r="DH14" s="444"/>
      <c r="DI14" s="445"/>
      <c r="DJ14" s="114"/>
      <c r="DK14" s="114"/>
      <c r="DL14" s="114"/>
      <c r="DM14" s="114"/>
      <c r="DN14" s="114"/>
      <c r="DO14" s="114"/>
    </row>
    <row r="15" spans="1:119" ht="18.75" customHeight="1">
      <c r="A15" s="115"/>
      <c r="B15" s="496"/>
      <c r="C15" s="497"/>
      <c r="D15" s="497"/>
      <c r="E15" s="497"/>
      <c r="F15" s="497"/>
      <c r="G15" s="497"/>
      <c r="H15" s="497"/>
      <c r="I15" s="497"/>
      <c r="J15" s="497"/>
      <c r="K15" s="498"/>
      <c r="L15" s="122"/>
      <c r="M15" s="479" t="s">
        <v>114</v>
      </c>
      <c r="N15" s="480"/>
      <c r="O15" s="480"/>
      <c r="P15" s="480"/>
      <c r="Q15" s="481"/>
      <c r="R15" s="482">
        <v>5062751</v>
      </c>
      <c r="S15" s="483"/>
      <c r="T15" s="483"/>
      <c r="U15" s="483"/>
      <c r="V15" s="484"/>
      <c r="W15" s="511"/>
      <c r="X15" s="512"/>
      <c r="Y15" s="513"/>
      <c r="Z15" s="460" t="s">
        <v>121</v>
      </c>
      <c r="AA15" s="461"/>
      <c r="AB15" s="461"/>
      <c r="AC15" s="461"/>
      <c r="AD15" s="461"/>
      <c r="AE15" s="461"/>
      <c r="AF15" s="461"/>
      <c r="AG15" s="461"/>
      <c r="AH15" s="462"/>
      <c r="AI15" s="463" t="s">
        <v>112</v>
      </c>
      <c r="AJ15" s="464"/>
      <c r="AK15" s="464"/>
      <c r="AL15" s="464"/>
      <c r="AM15" s="465"/>
      <c r="AN15" s="463" t="s">
        <v>112</v>
      </c>
      <c r="AO15" s="464"/>
      <c r="AP15" s="464"/>
      <c r="AQ15" s="464"/>
      <c r="AR15" s="464"/>
      <c r="AS15" s="465"/>
      <c r="AT15" s="463" t="s">
        <v>112</v>
      </c>
      <c r="AU15" s="464"/>
      <c r="AV15" s="464"/>
      <c r="AW15" s="464"/>
      <c r="AX15" s="464"/>
      <c r="AY15" s="466"/>
      <c r="AZ15" s="435" t="s">
        <v>122</v>
      </c>
      <c r="BA15" s="436"/>
      <c r="BB15" s="436"/>
      <c r="BC15" s="436"/>
      <c r="BD15" s="436"/>
      <c r="BE15" s="436"/>
      <c r="BF15" s="436"/>
      <c r="BG15" s="436"/>
      <c r="BH15" s="436"/>
      <c r="BI15" s="436"/>
      <c r="BJ15" s="436"/>
      <c r="BK15" s="436"/>
      <c r="BL15" s="436"/>
      <c r="BM15" s="437"/>
      <c r="BN15" s="438">
        <v>769556082</v>
      </c>
      <c r="BO15" s="439"/>
      <c r="BP15" s="439"/>
      <c r="BQ15" s="439"/>
      <c r="BR15" s="439"/>
      <c r="BS15" s="439"/>
      <c r="BT15" s="439"/>
      <c r="BU15" s="440"/>
      <c r="BV15" s="438">
        <v>749859099</v>
      </c>
      <c r="BW15" s="439"/>
      <c r="BX15" s="439"/>
      <c r="BY15" s="439"/>
      <c r="BZ15" s="439"/>
      <c r="CA15" s="439"/>
      <c r="CB15" s="439"/>
      <c r="CC15" s="440"/>
      <c r="CD15" s="476" t="s">
        <v>123</v>
      </c>
      <c r="CE15" s="477"/>
      <c r="CF15" s="477"/>
      <c r="CG15" s="477"/>
      <c r="CH15" s="477"/>
      <c r="CI15" s="477"/>
      <c r="CJ15" s="477"/>
      <c r="CK15" s="477"/>
      <c r="CL15" s="477"/>
      <c r="CM15" s="477"/>
      <c r="CN15" s="477"/>
      <c r="CO15" s="477"/>
      <c r="CP15" s="477"/>
      <c r="CQ15" s="477"/>
      <c r="CR15" s="477"/>
      <c r="CS15" s="478"/>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96"/>
      <c r="C16" s="497"/>
      <c r="D16" s="497"/>
      <c r="E16" s="497"/>
      <c r="F16" s="497"/>
      <c r="G16" s="497"/>
      <c r="H16" s="497"/>
      <c r="I16" s="497"/>
      <c r="J16" s="497"/>
      <c r="K16" s="498"/>
      <c r="L16" s="473" t="s">
        <v>124</v>
      </c>
      <c r="M16" s="474"/>
      <c r="N16" s="474"/>
      <c r="O16" s="474"/>
      <c r="P16" s="474"/>
      <c r="Q16" s="475"/>
      <c r="R16" s="470" t="s">
        <v>125</v>
      </c>
      <c r="S16" s="471"/>
      <c r="T16" s="471"/>
      <c r="U16" s="471"/>
      <c r="V16" s="472"/>
      <c r="W16" s="511"/>
      <c r="X16" s="512"/>
      <c r="Y16" s="513"/>
      <c r="Z16" s="460" t="s">
        <v>126</v>
      </c>
      <c r="AA16" s="461"/>
      <c r="AB16" s="461"/>
      <c r="AC16" s="461"/>
      <c r="AD16" s="461"/>
      <c r="AE16" s="461"/>
      <c r="AF16" s="461"/>
      <c r="AG16" s="461"/>
      <c r="AH16" s="462"/>
      <c r="AI16" s="463">
        <v>583</v>
      </c>
      <c r="AJ16" s="464"/>
      <c r="AK16" s="464"/>
      <c r="AL16" s="464"/>
      <c r="AM16" s="465"/>
      <c r="AN16" s="463">
        <v>1923317</v>
      </c>
      <c r="AO16" s="464"/>
      <c r="AP16" s="464"/>
      <c r="AQ16" s="464"/>
      <c r="AR16" s="464"/>
      <c r="AS16" s="465"/>
      <c r="AT16" s="463">
        <v>3299</v>
      </c>
      <c r="AU16" s="464"/>
      <c r="AV16" s="464"/>
      <c r="AW16" s="464"/>
      <c r="AX16" s="464"/>
      <c r="AY16" s="466"/>
      <c r="AZ16" s="435" t="s">
        <v>127</v>
      </c>
      <c r="BA16" s="436"/>
      <c r="BB16" s="436"/>
      <c r="BC16" s="436"/>
      <c r="BD16" s="436"/>
      <c r="BE16" s="436"/>
      <c r="BF16" s="436"/>
      <c r="BG16" s="436"/>
      <c r="BH16" s="436"/>
      <c r="BI16" s="436"/>
      <c r="BJ16" s="436"/>
      <c r="BK16" s="436"/>
      <c r="BL16" s="436"/>
      <c r="BM16" s="437"/>
      <c r="BN16" s="438">
        <v>615612592</v>
      </c>
      <c r="BO16" s="439"/>
      <c r="BP16" s="439"/>
      <c r="BQ16" s="439"/>
      <c r="BR16" s="439"/>
      <c r="BS16" s="439"/>
      <c r="BT16" s="439"/>
      <c r="BU16" s="440"/>
      <c r="BV16" s="438">
        <v>606561006</v>
      </c>
      <c r="BW16" s="439"/>
      <c r="BX16" s="439"/>
      <c r="BY16" s="439"/>
      <c r="BZ16" s="439"/>
      <c r="CA16" s="439"/>
      <c r="CB16" s="439"/>
      <c r="CC16" s="440"/>
      <c r="CD16" s="126"/>
      <c r="CE16" s="415"/>
      <c r="CF16" s="415"/>
      <c r="CG16" s="415"/>
      <c r="CH16" s="415"/>
      <c r="CI16" s="415"/>
      <c r="CJ16" s="415"/>
      <c r="CK16" s="415"/>
      <c r="CL16" s="415"/>
      <c r="CM16" s="415"/>
      <c r="CN16" s="415"/>
      <c r="CO16" s="415"/>
      <c r="CP16" s="415"/>
      <c r="CQ16" s="415"/>
      <c r="CR16" s="415"/>
      <c r="CS16" s="416"/>
      <c r="CT16" s="417"/>
      <c r="CU16" s="418"/>
      <c r="CV16" s="418"/>
      <c r="CW16" s="418"/>
      <c r="CX16" s="418"/>
      <c r="CY16" s="418"/>
      <c r="CZ16" s="418"/>
      <c r="DA16" s="419"/>
      <c r="DB16" s="417"/>
      <c r="DC16" s="418"/>
      <c r="DD16" s="418"/>
      <c r="DE16" s="418"/>
      <c r="DF16" s="418"/>
      <c r="DG16" s="418"/>
      <c r="DH16" s="418"/>
      <c r="DI16" s="419"/>
      <c r="DJ16" s="114"/>
      <c r="DK16" s="114"/>
      <c r="DL16" s="114"/>
      <c r="DM16" s="114"/>
      <c r="DN16" s="114"/>
      <c r="DO16" s="114"/>
    </row>
    <row r="17" spans="1:119" ht="18.75" customHeight="1" thickBot="1">
      <c r="A17" s="115"/>
      <c r="B17" s="499"/>
      <c r="C17" s="500"/>
      <c r="D17" s="500"/>
      <c r="E17" s="500"/>
      <c r="F17" s="500"/>
      <c r="G17" s="500"/>
      <c r="H17" s="500"/>
      <c r="I17" s="500"/>
      <c r="J17" s="500"/>
      <c r="K17" s="501"/>
      <c r="L17" s="127"/>
      <c r="M17" s="467" t="s">
        <v>128</v>
      </c>
      <c r="N17" s="468"/>
      <c r="O17" s="468"/>
      <c r="P17" s="468"/>
      <c r="Q17" s="469"/>
      <c r="R17" s="470" t="s">
        <v>129</v>
      </c>
      <c r="S17" s="471"/>
      <c r="T17" s="471"/>
      <c r="U17" s="471"/>
      <c r="V17" s="472"/>
      <c r="W17" s="511"/>
      <c r="X17" s="512"/>
      <c r="Y17" s="513"/>
      <c r="Z17" s="460" t="s">
        <v>130</v>
      </c>
      <c r="AA17" s="461"/>
      <c r="AB17" s="461"/>
      <c r="AC17" s="461"/>
      <c r="AD17" s="461"/>
      <c r="AE17" s="461"/>
      <c r="AF17" s="461"/>
      <c r="AG17" s="461"/>
      <c r="AH17" s="462"/>
      <c r="AI17" s="463">
        <v>10934</v>
      </c>
      <c r="AJ17" s="464"/>
      <c r="AK17" s="464"/>
      <c r="AL17" s="464"/>
      <c r="AM17" s="465"/>
      <c r="AN17" s="463">
        <v>34912262</v>
      </c>
      <c r="AO17" s="464"/>
      <c r="AP17" s="464"/>
      <c r="AQ17" s="464"/>
      <c r="AR17" s="464"/>
      <c r="AS17" s="465"/>
      <c r="AT17" s="463">
        <v>3193</v>
      </c>
      <c r="AU17" s="464"/>
      <c r="AV17" s="464"/>
      <c r="AW17" s="464"/>
      <c r="AX17" s="464"/>
      <c r="AY17" s="466"/>
      <c r="AZ17" s="435" t="s">
        <v>131</v>
      </c>
      <c r="BA17" s="436"/>
      <c r="BB17" s="436"/>
      <c r="BC17" s="436"/>
      <c r="BD17" s="436"/>
      <c r="BE17" s="436"/>
      <c r="BF17" s="436"/>
      <c r="BG17" s="436"/>
      <c r="BH17" s="436"/>
      <c r="BI17" s="436"/>
      <c r="BJ17" s="436"/>
      <c r="BK17" s="436"/>
      <c r="BL17" s="436"/>
      <c r="BM17" s="437"/>
      <c r="BN17" s="438">
        <v>964271433</v>
      </c>
      <c r="BO17" s="439"/>
      <c r="BP17" s="439"/>
      <c r="BQ17" s="439"/>
      <c r="BR17" s="439"/>
      <c r="BS17" s="439"/>
      <c r="BT17" s="439"/>
      <c r="BU17" s="440"/>
      <c r="BV17" s="438">
        <v>948309701</v>
      </c>
      <c r="BW17" s="439"/>
      <c r="BX17" s="439"/>
      <c r="BY17" s="439"/>
      <c r="BZ17" s="439"/>
      <c r="CA17" s="439"/>
      <c r="CB17" s="439"/>
      <c r="CC17" s="440"/>
      <c r="CD17" s="126"/>
      <c r="CE17" s="415"/>
      <c r="CF17" s="415"/>
      <c r="CG17" s="415"/>
      <c r="CH17" s="415"/>
      <c r="CI17" s="415"/>
      <c r="CJ17" s="415"/>
      <c r="CK17" s="415"/>
      <c r="CL17" s="415"/>
      <c r="CM17" s="415"/>
      <c r="CN17" s="415"/>
      <c r="CO17" s="415"/>
      <c r="CP17" s="415"/>
      <c r="CQ17" s="415"/>
      <c r="CR17" s="415"/>
      <c r="CS17" s="416"/>
      <c r="CT17" s="417"/>
      <c r="CU17" s="418"/>
      <c r="CV17" s="418"/>
      <c r="CW17" s="418"/>
      <c r="CX17" s="418"/>
      <c r="CY17" s="418"/>
      <c r="CZ17" s="418"/>
      <c r="DA17" s="419"/>
      <c r="DB17" s="417"/>
      <c r="DC17" s="418"/>
      <c r="DD17" s="418"/>
      <c r="DE17" s="418"/>
      <c r="DF17" s="418"/>
      <c r="DG17" s="418"/>
      <c r="DH17" s="418"/>
      <c r="DI17" s="419"/>
      <c r="DJ17" s="114"/>
      <c r="DK17" s="114"/>
      <c r="DL17" s="114"/>
      <c r="DM17" s="114"/>
      <c r="DN17" s="114"/>
      <c r="DO17" s="114"/>
    </row>
    <row r="18" spans="1:119" ht="18.75" customHeight="1" thickBot="1">
      <c r="A18" s="115"/>
      <c r="B18" s="455" t="s">
        <v>132</v>
      </c>
      <c r="C18" s="456"/>
      <c r="D18" s="456"/>
      <c r="E18" s="456"/>
      <c r="F18" s="456"/>
      <c r="G18" s="456"/>
      <c r="H18" s="456"/>
      <c r="I18" s="456"/>
      <c r="J18" s="456"/>
      <c r="K18" s="457"/>
      <c r="L18" s="458">
        <v>4986</v>
      </c>
      <c r="M18" s="459"/>
      <c r="N18" s="459"/>
      <c r="O18" s="459"/>
      <c r="P18" s="459"/>
      <c r="Q18" s="459"/>
      <c r="R18" s="459"/>
      <c r="S18" s="459"/>
      <c r="T18" s="459"/>
      <c r="U18" s="459"/>
      <c r="V18" s="459"/>
      <c r="W18" s="511"/>
      <c r="X18" s="512"/>
      <c r="Y18" s="513"/>
      <c r="Z18" s="460" t="s">
        <v>133</v>
      </c>
      <c r="AA18" s="461"/>
      <c r="AB18" s="461"/>
      <c r="AC18" s="461"/>
      <c r="AD18" s="461"/>
      <c r="AE18" s="461"/>
      <c r="AF18" s="461"/>
      <c r="AG18" s="461"/>
      <c r="AH18" s="462"/>
      <c r="AI18" s="463">
        <v>18526</v>
      </c>
      <c r="AJ18" s="464"/>
      <c r="AK18" s="464"/>
      <c r="AL18" s="464"/>
      <c r="AM18" s="465"/>
      <c r="AN18" s="463">
        <v>69419094</v>
      </c>
      <c r="AO18" s="464"/>
      <c r="AP18" s="464"/>
      <c r="AQ18" s="464"/>
      <c r="AR18" s="464"/>
      <c r="AS18" s="465"/>
      <c r="AT18" s="463">
        <v>3747</v>
      </c>
      <c r="AU18" s="464"/>
      <c r="AV18" s="464"/>
      <c r="AW18" s="464"/>
      <c r="AX18" s="464"/>
      <c r="AY18" s="466"/>
      <c r="AZ18" s="446" t="s">
        <v>134</v>
      </c>
      <c r="BA18" s="447"/>
      <c r="BB18" s="447"/>
      <c r="BC18" s="447"/>
      <c r="BD18" s="447"/>
      <c r="BE18" s="447"/>
      <c r="BF18" s="447"/>
      <c r="BG18" s="447"/>
      <c r="BH18" s="447"/>
      <c r="BI18" s="447"/>
      <c r="BJ18" s="447"/>
      <c r="BK18" s="447"/>
      <c r="BL18" s="447"/>
      <c r="BM18" s="448"/>
      <c r="BN18" s="412">
        <v>1139397385</v>
      </c>
      <c r="BO18" s="413"/>
      <c r="BP18" s="413"/>
      <c r="BQ18" s="413"/>
      <c r="BR18" s="413"/>
      <c r="BS18" s="413"/>
      <c r="BT18" s="413"/>
      <c r="BU18" s="414"/>
      <c r="BV18" s="412">
        <v>1145217462</v>
      </c>
      <c r="BW18" s="413"/>
      <c r="BX18" s="413"/>
      <c r="BY18" s="413"/>
      <c r="BZ18" s="413"/>
      <c r="CA18" s="413"/>
      <c r="CB18" s="413"/>
      <c r="CC18" s="414"/>
      <c r="CD18" s="126"/>
      <c r="CE18" s="415"/>
      <c r="CF18" s="415"/>
      <c r="CG18" s="415"/>
      <c r="CH18" s="415"/>
      <c r="CI18" s="415"/>
      <c r="CJ18" s="415"/>
      <c r="CK18" s="415"/>
      <c r="CL18" s="415"/>
      <c r="CM18" s="415"/>
      <c r="CN18" s="415"/>
      <c r="CO18" s="415"/>
      <c r="CP18" s="415"/>
      <c r="CQ18" s="415"/>
      <c r="CR18" s="415"/>
      <c r="CS18" s="416"/>
      <c r="CT18" s="417"/>
      <c r="CU18" s="418"/>
      <c r="CV18" s="418"/>
      <c r="CW18" s="418"/>
      <c r="CX18" s="418"/>
      <c r="CY18" s="418"/>
      <c r="CZ18" s="418"/>
      <c r="DA18" s="419"/>
      <c r="DB18" s="417"/>
      <c r="DC18" s="418"/>
      <c r="DD18" s="418"/>
      <c r="DE18" s="418"/>
      <c r="DF18" s="418"/>
      <c r="DG18" s="418"/>
      <c r="DH18" s="418"/>
      <c r="DI18" s="419"/>
      <c r="DJ18" s="114"/>
      <c r="DK18" s="114"/>
      <c r="DL18" s="114"/>
      <c r="DM18" s="114"/>
      <c r="DN18" s="114"/>
      <c r="DO18" s="114"/>
    </row>
    <row r="19" spans="1:119" ht="18.75" customHeight="1" thickBot="1">
      <c r="A19" s="115"/>
      <c r="B19" s="455" t="s">
        <v>135</v>
      </c>
      <c r="C19" s="456"/>
      <c r="D19" s="456"/>
      <c r="E19" s="456"/>
      <c r="F19" s="456"/>
      <c r="G19" s="456"/>
      <c r="H19" s="456"/>
      <c r="I19" s="456"/>
      <c r="J19" s="456"/>
      <c r="K19" s="457"/>
      <c r="L19" s="458">
        <v>1028</v>
      </c>
      <c r="M19" s="459"/>
      <c r="N19" s="459"/>
      <c r="O19" s="459"/>
      <c r="P19" s="459"/>
      <c r="Q19" s="459"/>
      <c r="R19" s="459"/>
      <c r="S19" s="459"/>
      <c r="T19" s="459"/>
      <c r="U19" s="459"/>
      <c r="V19" s="459"/>
      <c r="W19" s="511"/>
      <c r="X19" s="512"/>
      <c r="Y19" s="513"/>
      <c r="Z19" s="460" t="s">
        <v>136</v>
      </c>
      <c r="AA19" s="461"/>
      <c r="AB19" s="461"/>
      <c r="AC19" s="461"/>
      <c r="AD19" s="461"/>
      <c r="AE19" s="461"/>
      <c r="AF19" s="461"/>
      <c r="AG19" s="461"/>
      <c r="AH19" s="462"/>
      <c r="AI19" s="463" t="s">
        <v>137</v>
      </c>
      <c r="AJ19" s="464"/>
      <c r="AK19" s="464"/>
      <c r="AL19" s="464"/>
      <c r="AM19" s="465"/>
      <c r="AN19" s="463" t="s">
        <v>137</v>
      </c>
      <c r="AO19" s="464"/>
      <c r="AP19" s="464"/>
      <c r="AQ19" s="464"/>
      <c r="AR19" s="464"/>
      <c r="AS19" s="465"/>
      <c r="AT19" s="463" t="s">
        <v>137</v>
      </c>
      <c r="AU19" s="464"/>
      <c r="AV19" s="464"/>
      <c r="AW19" s="464"/>
      <c r="AX19" s="464"/>
      <c r="AY19" s="466"/>
      <c r="AZ19" s="429" t="s">
        <v>138</v>
      </c>
      <c r="BA19" s="430"/>
      <c r="BB19" s="430"/>
      <c r="BC19" s="430"/>
      <c r="BD19" s="430"/>
      <c r="BE19" s="430"/>
      <c r="BF19" s="430"/>
      <c r="BG19" s="430"/>
      <c r="BH19" s="430"/>
      <c r="BI19" s="430"/>
      <c r="BJ19" s="430"/>
      <c r="BK19" s="430"/>
      <c r="BL19" s="430"/>
      <c r="BM19" s="431"/>
      <c r="BN19" s="432">
        <v>3507146413</v>
      </c>
      <c r="BO19" s="433"/>
      <c r="BP19" s="433"/>
      <c r="BQ19" s="433"/>
      <c r="BR19" s="433"/>
      <c r="BS19" s="433"/>
      <c r="BT19" s="433"/>
      <c r="BU19" s="434"/>
      <c r="BV19" s="432">
        <v>3450719664</v>
      </c>
      <c r="BW19" s="433"/>
      <c r="BX19" s="433"/>
      <c r="BY19" s="433"/>
      <c r="BZ19" s="433"/>
      <c r="CA19" s="433"/>
      <c r="CB19" s="433"/>
      <c r="CC19" s="434"/>
      <c r="CD19" s="126"/>
      <c r="CE19" s="415"/>
      <c r="CF19" s="415"/>
      <c r="CG19" s="415"/>
      <c r="CH19" s="415"/>
      <c r="CI19" s="415"/>
      <c r="CJ19" s="415"/>
      <c r="CK19" s="415"/>
      <c r="CL19" s="415"/>
      <c r="CM19" s="415"/>
      <c r="CN19" s="415"/>
      <c r="CO19" s="415"/>
      <c r="CP19" s="415"/>
      <c r="CQ19" s="415"/>
      <c r="CR19" s="415"/>
      <c r="CS19" s="416"/>
      <c r="CT19" s="417"/>
      <c r="CU19" s="418"/>
      <c r="CV19" s="418"/>
      <c r="CW19" s="418"/>
      <c r="CX19" s="418"/>
      <c r="CY19" s="418"/>
      <c r="CZ19" s="418"/>
      <c r="DA19" s="419"/>
      <c r="DB19" s="417"/>
      <c r="DC19" s="418"/>
      <c r="DD19" s="418"/>
      <c r="DE19" s="418"/>
      <c r="DF19" s="418"/>
      <c r="DG19" s="418"/>
      <c r="DH19" s="418"/>
      <c r="DI19" s="419"/>
      <c r="DJ19" s="114"/>
      <c r="DK19" s="114"/>
      <c r="DL19" s="114"/>
      <c r="DM19" s="114"/>
      <c r="DN19" s="114"/>
      <c r="DO19" s="114"/>
    </row>
    <row r="20" spans="1:119" ht="18.75" customHeight="1" thickBot="1">
      <c r="A20" s="115"/>
      <c r="B20" s="455" t="s">
        <v>139</v>
      </c>
      <c r="C20" s="456"/>
      <c r="D20" s="456"/>
      <c r="E20" s="456"/>
      <c r="F20" s="456"/>
      <c r="G20" s="456"/>
      <c r="H20" s="456"/>
      <c r="I20" s="456"/>
      <c r="J20" s="456"/>
      <c r="K20" s="457"/>
      <c r="L20" s="458">
        <v>2201037</v>
      </c>
      <c r="M20" s="459"/>
      <c r="N20" s="459"/>
      <c r="O20" s="459"/>
      <c r="P20" s="459"/>
      <c r="Q20" s="459"/>
      <c r="R20" s="459"/>
      <c r="S20" s="459"/>
      <c r="T20" s="459"/>
      <c r="U20" s="459"/>
      <c r="V20" s="459"/>
      <c r="W20" s="514"/>
      <c r="X20" s="515"/>
      <c r="Y20" s="516"/>
      <c r="Z20" s="460" t="s">
        <v>140</v>
      </c>
      <c r="AA20" s="461"/>
      <c r="AB20" s="461"/>
      <c r="AC20" s="461"/>
      <c r="AD20" s="461"/>
      <c r="AE20" s="461"/>
      <c r="AF20" s="461"/>
      <c r="AG20" s="461"/>
      <c r="AH20" s="462"/>
      <c r="AI20" s="463">
        <v>39720</v>
      </c>
      <c r="AJ20" s="464"/>
      <c r="AK20" s="464"/>
      <c r="AL20" s="464"/>
      <c r="AM20" s="465"/>
      <c r="AN20" s="463">
        <v>138774176</v>
      </c>
      <c r="AO20" s="464"/>
      <c r="AP20" s="464"/>
      <c r="AQ20" s="464"/>
      <c r="AR20" s="464"/>
      <c r="AS20" s="465"/>
      <c r="AT20" s="463">
        <v>3494</v>
      </c>
      <c r="AU20" s="464"/>
      <c r="AV20" s="464"/>
      <c r="AW20" s="464"/>
      <c r="AX20" s="464"/>
      <c r="AY20" s="466"/>
      <c r="AZ20" s="446" t="s">
        <v>141</v>
      </c>
      <c r="BA20" s="447"/>
      <c r="BB20" s="447"/>
      <c r="BC20" s="447"/>
      <c r="BD20" s="447"/>
      <c r="BE20" s="447"/>
      <c r="BF20" s="447"/>
      <c r="BG20" s="447"/>
      <c r="BH20" s="447"/>
      <c r="BI20" s="447"/>
      <c r="BJ20" s="447"/>
      <c r="BK20" s="447"/>
      <c r="BL20" s="447"/>
      <c r="BM20" s="448"/>
      <c r="BN20" s="412">
        <v>438456029</v>
      </c>
      <c r="BO20" s="413"/>
      <c r="BP20" s="413"/>
      <c r="BQ20" s="413"/>
      <c r="BR20" s="413"/>
      <c r="BS20" s="413"/>
      <c r="BT20" s="413"/>
      <c r="BU20" s="414"/>
      <c r="BV20" s="412">
        <v>466257861</v>
      </c>
      <c r="BW20" s="413"/>
      <c r="BX20" s="413"/>
      <c r="BY20" s="413"/>
      <c r="BZ20" s="413"/>
      <c r="CA20" s="413"/>
      <c r="CB20" s="413"/>
      <c r="CC20" s="414"/>
      <c r="CD20" s="126"/>
      <c r="CE20" s="415"/>
      <c r="CF20" s="415"/>
      <c r="CG20" s="415"/>
      <c r="CH20" s="415"/>
      <c r="CI20" s="415"/>
      <c r="CJ20" s="415"/>
      <c r="CK20" s="415"/>
      <c r="CL20" s="415"/>
      <c r="CM20" s="415"/>
      <c r="CN20" s="415"/>
      <c r="CO20" s="415"/>
      <c r="CP20" s="415"/>
      <c r="CQ20" s="415"/>
      <c r="CR20" s="415"/>
      <c r="CS20" s="416"/>
      <c r="CT20" s="417"/>
      <c r="CU20" s="418"/>
      <c r="CV20" s="418"/>
      <c r="CW20" s="418"/>
      <c r="CX20" s="418"/>
      <c r="CY20" s="418"/>
      <c r="CZ20" s="418"/>
      <c r="DA20" s="419"/>
      <c r="DB20" s="417"/>
      <c r="DC20" s="418"/>
      <c r="DD20" s="418"/>
      <c r="DE20" s="418"/>
      <c r="DF20" s="418"/>
      <c r="DG20" s="418"/>
      <c r="DH20" s="418"/>
      <c r="DI20" s="419"/>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449" t="s">
        <v>142</v>
      </c>
      <c r="X21" s="450"/>
      <c r="Y21" s="450"/>
      <c r="Z21" s="450"/>
      <c r="AA21" s="450"/>
      <c r="AB21" s="450"/>
      <c r="AC21" s="450"/>
      <c r="AD21" s="450"/>
      <c r="AE21" s="450"/>
      <c r="AF21" s="450"/>
      <c r="AG21" s="450"/>
      <c r="AH21" s="451"/>
      <c r="AI21" s="452">
        <v>101.4</v>
      </c>
      <c r="AJ21" s="453"/>
      <c r="AK21" s="453"/>
      <c r="AL21" s="453"/>
      <c r="AM21" s="453"/>
      <c r="AN21" s="453"/>
      <c r="AO21" s="453"/>
      <c r="AP21" s="453"/>
      <c r="AQ21" s="453"/>
      <c r="AR21" s="453"/>
      <c r="AS21" s="453"/>
      <c r="AT21" s="453"/>
      <c r="AU21" s="453"/>
      <c r="AV21" s="453"/>
      <c r="AW21" s="453"/>
      <c r="AX21" s="453"/>
      <c r="AY21" s="454"/>
      <c r="AZ21" s="429" t="s">
        <v>143</v>
      </c>
      <c r="BA21" s="430"/>
      <c r="BB21" s="430"/>
      <c r="BC21" s="430"/>
      <c r="BD21" s="430"/>
      <c r="BE21" s="430"/>
      <c r="BF21" s="430"/>
      <c r="BG21" s="430"/>
      <c r="BH21" s="430"/>
      <c r="BI21" s="430"/>
      <c r="BJ21" s="430"/>
      <c r="BK21" s="430"/>
      <c r="BL21" s="430"/>
      <c r="BM21" s="431"/>
      <c r="BN21" s="432">
        <v>55743665</v>
      </c>
      <c r="BO21" s="433"/>
      <c r="BP21" s="433"/>
      <c r="BQ21" s="433"/>
      <c r="BR21" s="433"/>
      <c r="BS21" s="433"/>
      <c r="BT21" s="433"/>
      <c r="BU21" s="434"/>
      <c r="BV21" s="432">
        <v>62760963</v>
      </c>
      <c r="BW21" s="433"/>
      <c r="BX21" s="433"/>
      <c r="BY21" s="433"/>
      <c r="BZ21" s="433"/>
      <c r="CA21" s="433"/>
      <c r="CB21" s="433"/>
      <c r="CC21" s="434"/>
      <c r="CD21" s="126"/>
      <c r="CE21" s="415"/>
      <c r="CF21" s="415"/>
      <c r="CG21" s="415"/>
      <c r="CH21" s="415"/>
      <c r="CI21" s="415"/>
      <c r="CJ21" s="415"/>
      <c r="CK21" s="415"/>
      <c r="CL21" s="415"/>
      <c r="CM21" s="415"/>
      <c r="CN21" s="415"/>
      <c r="CO21" s="415"/>
      <c r="CP21" s="415"/>
      <c r="CQ21" s="415"/>
      <c r="CR21" s="415"/>
      <c r="CS21" s="416"/>
      <c r="CT21" s="417"/>
      <c r="CU21" s="418"/>
      <c r="CV21" s="418"/>
      <c r="CW21" s="418"/>
      <c r="CX21" s="418"/>
      <c r="CY21" s="418"/>
      <c r="CZ21" s="418"/>
      <c r="DA21" s="419"/>
      <c r="DB21" s="417"/>
      <c r="DC21" s="418"/>
      <c r="DD21" s="418"/>
      <c r="DE21" s="418"/>
      <c r="DF21" s="418"/>
      <c r="DG21" s="418"/>
      <c r="DH21" s="418"/>
      <c r="DI21" s="419"/>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5" t="s">
        <v>144</v>
      </c>
      <c r="BA22" s="436"/>
      <c r="BB22" s="436"/>
      <c r="BC22" s="436"/>
      <c r="BD22" s="436"/>
      <c r="BE22" s="436"/>
      <c r="BF22" s="436"/>
      <c r="BG22" s="436"/>
      <c r="BH22" s="436"/>
      <c r="BI22" s="436"/>
      <c r="BJ22" s="436"/>
      <c r="BK22" s="436"/>
      <c r="BL22" s="436"/>
      <c r="BM22" s="437"/>
      <c r="BN22" s="438">
        <v>5679631</v>
      </c>
      <c r="BO22" s="439"/>
      <c r="BP22" s="439"/>
      <c r="BQ22" s="439"/>
      <c r="BR22" s="439"/>
      <c r="BS22" s="439"/>
      <c r="BT22" s="439"/>
      <c r="BU22" s="440"/>
      <c r="BV22" s="438">
        <v>6239531</v>
      </c>
      <c r="BW22" s="439"/>
      <c r="BX22" s="439"/>
      <c r="BY22" s="439"/>
      <c r="BZ22" s="439"/>
      <c r="CA22" s="439"/>
      <c r="CB22" s="439"/>
      <c r="CC22" s="440"/>
      <c r="CD22" s="126"/>
      <c r="CE22" s="415"/>
      <c r="CF22" s="415"/>
      <c r="CG22" s="415"/>
      <c r="CH22" s="415"/>
      <c r="CI22" s="415"/>
      <c r="CJ22" s="415"/>
      <c r="CK22" s="415"/>
      <c r="CL22" s="415"/>
      <c r="CM22" s="415"/>
      <c r="CN22" s="415"/>
      <c r="CO22" s="415"/>
      <c r="CP22" s="415"/>
      <c r="CQ22" s="415"/>
      <c r="CR22" s="415"/>
      <c r="CS22" s="416"/>
      <c r="CT22" s="417"/>
      <c r="CU22" s="418"/>
      <c r="CV22" s="418"/>
      <c r="CW22" s="418"/>
      <c r="CX22" s="418"/>
      <c r="CY22" s="418"/>
      <c r="CZ22" s="418"/>
      <c r="DA22" s="419"/>
      <c r="DB22" s="417"/>
      <c r="DC22" s="418"/>
      <c r="DD22" s="418"/>
      <c r="DE22" s="418"/>
      <c r="DF22" s="418"/>
      <c r="DG22" s="418"/>
      <c r="DH22" s="418"/>
      <c r="DI22" s="419"/>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5" t="s">
        <v>145</v>
      </c>
      <c r="BA23" s="436"/>
      <c r="BB23" s="436"/>
      <c r="BC23" s="436"/>
      <c r="BD23" s="436"/>
      <c r="BE23" s="436"/>
      <c r="BF23" s="436"/>
      <c r="BG23" s="436"/>
      <c r="BH23" s="436"/>
      <c r="BI23" s="436"/>
      <c r="BJ23" s="436"/>
      <c r="BK23" s="436"/>
      <c r="BL23" s="436"/>
      <c r="BM23" s="437"/>
      <c r="BN23" s="438">
        <v>18304403</v>
      </c>
      <c r="BO23" s="439"/>
      <c r="BP23" s="439"/>
      <c r="BQ23" s="439"/>
      <c r="BR23" s="439"/>
      <c r="BS23" s="439"/>
      <c r="BT23" s="439"/>
      <c r="BU23" s="440"/>
      <c r="BV23" s="438">
        <v>21084478</v>
      </c>
      <c r="BW23" s="439"/>
      <c r="BX23" s="439"/>
      <c r="BY23" s="439"/>
      <c r="BZ23" s="439"/>
      <c r="CA23" s="439"/>
      <c r="CB23" s="439"/>
      <c r="CC23" s="440"/>
      <c r="CD23" s="126"/>
      <c r="CE23" s="415"/>
      <c r="CF23" s="415"/>
      <c r="CG23" s="415"/>
      <c r="CH23" s="415"/>
      <c r="CI23" s="415"/>
      <c r="CJ23" s="415"/>
      <c r="CK23" s="415"/>
      <c r="CL23" s="415"/>
      <c r="CM23" s="415"/>
      <c r="CN23" s="415"/>
      <c r="CO23" s="415"/>
      <c r="CP23" s="415"/>
      <c r="CQ23" s="415"/>
      <c r="CR23" s="415"/>
      <c r="CS23" s="416"/>
      <c r="CT23" s="417"/>
      <c r="CU23" s="418"/>
      <c r="CV23" s="418"/>
      <c r="CW23" s="418"/>
      <c r="CX23" s="418"/>
      <c r="CY23" s="418"/>
      <c r="CZ23" s="418"/>
      <c r="DA23" s="419"/>
      <c r="DB23" s="417"/>
      <c r="DC23" s="418"/>
      <c r="DD23" s="418"/>
      <c r="DE23" s="418"/>
      <c r="DF23" s="418"/>
      <c r="DG23" s="418"/>
      <c r="DH23" s="418"/>
      <c r="DI23" s="419"/>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09" t="s">
        <v>146</v>
      </c>
      <c r="BA24" s="410"/>
      <c r="BB24" s="410"/>
      <c r="BC24" s="410"/>
      <c r="BD24" s="410"/>
      <c r="BE24" s="410"/>
      <c r="BF24" s="410"/>
      <c r="BG24" s="410"/>
      <c r="BH24" s="410"/>
      <c r="BI24" s="410"/>
      <c r="BJ24" s="410"/>
      <c r="BK24" s="410"/>
      <c r="BL24" s="410"/>
      <c r="BM24" s="411"/>
      <c r="BN24" s="412">
        <v>1912476</v>
      </c>
      <c r="BO24" s="413"/>
      <c r="BP24" s="413"/>
      <c r="BQ24" s="413"/>
      <c r="BR24" s="413"/>
      <c r="BS24" s="413"/>
      <c r="BT24" s="413"/>
      <c r="BU24" s="414"/>
      <c r="BV24" s="412">
        <v>2606314</v>
      </c>
      <c r="BW24" s="413"/>
      <c r="BX24" s="413"/>
      <c r="BY24" s="413"/>
      <c r="BZ24" s="413"/>
      <c r="CA24" s="413"/>
      <c r="CB24" s="413"/>
      <c r="CC24" s="414"/>
      <c r="CD24" s="126"/>
      <c r="CE24" s="415"/>
      <c r="CF24" s="415"/>
      <c r="CG24" s="415"/>
      <c r="CH24" s="415"/>
      <c r="CI24" s="415"/>
      <c r="CJ24" s="415"/>
      <c r="CK24" s="415"/>
      <c r="CL24" s="415"/>
      <c r="CM24" s="415"/>
      <c r="CN24" s="415"/>
      <c r="CO24" s="415"/>
      <c r="CP24" s="415"/>
      <c r="CQ24" s="415"/>
      <c r="CR24" s="415"/>
      <c r="CS24" s="416"/>
      <c r="CT24" s="417"/>
      <c r="CU24" s="418"/>
      <c r="CV24" s="418"/>
      <c r="CW24" s="418"/>
      <c r="CX24" s="418"/>
      <c r="CY24" s="418"/>
      <c r="CZ24" s="418"/>
      <c r="DA24" s="419"/>
      <c r="DB24" s="417"/>
      <c r="DC24" s="418"/>
      <c r="DD24" s="418"/>
      <c r="DE24" s="418"/>
      <c r="DF24" s="418"/>
      <c r="DG24" s="418"/>
      <c r="DH24" s="418"/>
      <c r="DI24" s="419"/>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420" t="s">
        <v>147</v>
      </c>
      <c r="BA25" s="421"/>
      <c r="BB25" s="421"/>
      <c r="BC25" s="422"/>
      <c r="BD25" s="429" t="s">
        <v>587</v>
      </c>
      <c r="BE25" s="430"/>
      <c r="BF25" s="430"/>
      <c r="BG25" s="430"/>
      <c r="BH25" s="430"/>
      <c r="BI25" s="430"/>
      <c r="BJ25" s="430"/>
      <c r="BK25" s="430"/>
      <c r="BL25" s="430"/>
      <c r="BM25" s="431"/>
      <c r="BN25" s="432">
        <v>11759128</v>
      </c>
      <c r="BO25" s="433"/>
      <c r="BP25" s="433"/>
      <c r="BQ25" s="433"/>
      <c r="BR25" s="433"/>
      <c r="BS25" s="433"/>
      <c r="BT25" s="433"/>
      <c r="BU25" s="434"/>
      <c r="BV25" s="432">
        <v>9664406</v>
      </c>
      <c r="BW25" s="433"/>
      <c r="BX25" s="433"/>
      <c r="BY25" s="433"/>
      <c r="BZ25" s="433"/>
      <c r="CA25" s="433"/>
      <c r="CB25" s="433"/>
      <c r="CC25" s="434"/>
      <c r="CD25" s="126"/>
      <c r="CE25" s="415"/>
      <c r="CF25" s="415"/>
      <c r="CG25" s="415"/>
      <c r="CH25" s="415"/>
      <c r="CI25" s="415"/>
      <c r="CJ25" s="415"/>
      <c r="CK25" s="415"/>
      <c r="CL25" s="415"/>
      <c r="CM25" s="415"/>
      <c r="CN25" s="415"/>
      <c r="CO25" s="415"/>
      <c r="CP25" s="415"/>
      <c r="CQ25" s="415"/>
      <c r="CR25" s="415"/>
      <c r="CS25" s="416"/>
      <c r="CT25" s="417"/>
      <c r="CU25" s="418"/>
      <c r="CV25" s="418"/>
      <c r="CW25" s="418"/>
      <c r="CX25" s="418"/>
      <c r="CY25" s="418"/>
      <c r="CZ25" s="418"/>
      <c r="DA25" s="419"/>
      <c r="DB25" s="417"/>
      <c r="DC25" s="418"/>
      <c r="DD25" s="418"/>
      <c r="DE25" s="418"/>
      <c r="DF25" s="418"/>
      <c r="DG25" s="418"/>
      <c r="DH25" s="418"/>
      <c r="DI25" s="419"/>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423"/>
      <c r="BA26" s="424"/>
      <c r="BB26" s="424"/>
      <c r="BC26" s="425"/>
      <c r="BD26" s="435" t="s">
        <v>148</v>
      </c>
      <c r="BE26" s="436"/>
      <c r="BF26" s="436"/>
      <c r="BG26" s="436"/>
      <c r="BH26" s="436"/>
      <c r="BI26" s="436"/>
      <c r="BJ26" s="436"/>
      <c r="BK26" s="436"/>
      <c r="BL26" s="436"/>
      <c r="BM26" s="437"/>
      <c r="BN26" s="438">
        <v>21323728</v>
      </c>
      <c r="BO26" s="439"/>
      <c r="BP26" s="439"/>
      <c r="BQ26" s="439"/>
      <c r="BR26" s="439"/>
      <c r="BS26" s="439"/>
      <c r="BT26" s="439"/>
      <c r="BU26" s="440"/>
      <c r="BV26" s="438">
        <v>31977984</v>
      </c>
      <c r="BW26" s="439"/>
      <c r="BX26" s="439"/>
      <c r="BY26" s="439"/>
      <c r="BZ26" s="439"/>
      <c r="CA26" s="439"/>
      <c r="CB26" s="439"/>
      <c r="CC26" s="440"/>
      <c r="CD26" s="126"/>
      <c r="CE26" s="415"/>
      <c r="CF26" s="415"/>
      <c r="CG26" s="415"/>
      <c r="CH26" s="415"/>
      <c r="CI26" s="415"/>
      <c r="CJ26" s="415"/>
      <c r="CK26" s="415"/>
      <c r="CL26" s="415"/>
      <c r="CM26" s="415"/>
      <c r="CN26" s="415"/>
      <c r="CO26" s="415"/>
      <c r="CP26" s="415"/>
      <c r="CQ26" s="415"/>
      <c r="CR26" s="415"/>
      <c r="CS26" s="416"/>
      <c r="CT26" s="417"/>
      <c r="CU26" s="418"/>
      <c r="CV26" s="418"/>
      <c r="CW26" s="418"/>
      <c r="CX26" s="418"/>
      <c r="CY26" s="418"/>
      <c r="CZ26" s="418"/>
      <c r="DA26" s="419"/>
      <c r="DB26" s="417"/>
      <c r="DC26" s="418"/>
      <c r="DD26" s="418"/>
      <c r="DE26" s="418"/>
      <c r="DF26" s="418"/>
      <c r="DG26" s="418"/>
      <c r="DH26" s="418"/>
      <c r="DI26" s="419"/>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426"/>
      <c r="BA27" s="427"/>
      <c r="BB27" s="427"/>
      <c r="BC27" s="428"/>
      <c r="BD27" s="446" t="s">
        <v>149</v>
      </c>
      <c r="BE27" s="447"/>
      <c r="BF27" s="447"/>
      <c r="BG27" s="447"/>
      <c r="BH27" s="447"/>
      <c r="BI27" s="447"/>
      <c r="BJ27" s="447"/>
      <c r="BK27" s="447"/>
      <c r="BL27" s="447"/>
      <c r="BM27" s="448"/>
      <c r="BN27" s="412">
        <v>58759015</v>
      </c>
      <c r="BO27" s="413"/>
      <c r="BP27" s="413"/>
      <c r="BQ27" s="413"/>
      <c r="BR27" s="413"/>
      <c r="BS27" s="413"/>
      <c r="BT27" s="413"/>
      <c r="BU27" s="414"/>
      <c r="BV27" s="412">
        <v>56448455</v>
      </c>
      <c r="BW27" s="413"/>
      <c r="BX27" s="413"/>
      <c r="BY27" s="413"/>
      <c r="BZ27" s="413"/>
      <c r="CA27" s="413"/>
      <c r="CB27" s="413"/>
      <c r="CC27" s="414"/>
      <c r="CD27" s="146"/>
      <c r="CE27" s="441"/>
      <c r="CF27" s="441"/>
      <c r="CG27" s="441"/>
      <c r="CH27" s="441"/>
      <c r="CI27" s="441"/>
      <c r="CJ27" s="441"/>
      <c r="CK27" s="441"/>
      <c r="CL27" s="441"/>
      <c r="CM27" s="441"/>
      <c r="CN27" s="441"/>
      <c r="CO27" s="441"/>
      <c r="CP27" s="441"/>
      <c r="CQ27" s="441"/>
      <c r="CR27" s="441"/>
      <c r="CS27" s="442"/>
      <c r="CT27" s="443"/>
      <c r="CU27" s="444"/>
      <c r="CV27" s="444"/>
      <c r="CW27" s="444"/>
      <c r="CX27" s="444"/>
      <c r="CY27" s="444"/>
      <c r="CZ27" s="444"/>
      <c r="DA27" s="445"/>
      <c r="DB27" s="443"/>
      <c r="DC27" s="444"/>
      <c r="DD27" s="444"/>
      <c r="DE27" s="444"/>
      <c r="DF27" s="444"/>
      <c r="DG27" s="444"/>
      <c r="DH27" s="444"/>
      <c r="DI27" s="445"/>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150</v>
      </c>
      <c r="D29" s="156"/>
      <c r="E29" s="148"/>
      <c r="F29" s="148"/>
      <c r="G29" s="148"/>
      <c r="H29" s="148"/>
      <c r="I29" s="148"/>
      <c r="J29" s="148"/>
      <c r="K29" s="148"/>
      <c r="L29" s="148"/>
      <c r="M29" s="148"/>
      <c r="N29" s="148"/>
      <c r="O29" s="148"/>
      <c r="P29" s="148"/>
      <c r="Q29" s="148"/>
      <c r="R29" s="148"/>
      <c r="S29" s="148"/>
      <c r="T29" s="148"/>
      <c r="U29" s="148" t="s">
        <v>151</v>
      </c>
      <c r="V29" s="148"/>
      <c r="W29" s="148"/>
      <c r="X29" s="148"/>
      <c r="Y29" s="148"/>
      <c r="Z29" s="148"/>
      <c r="AA29" s="148"/>
      <c r="AB29" s="148"/>
      <c r="AC29" s="148"/>
      <c r="AD29" s="148"/>
      <c r="AE29" s="148"/>
      <c r="AF29" s="148"/>
      <c r="AG29" s="148"/>
      <c r="AH29" s="148"/>
      <c r="AI29" s="148"/>
      <c r="AJ29" s="148"/>
      <c r="AK29" s="148"/>
      <c r="AL29" s="148"/>
      <c r="AM29" s="138" t="s">
        <v>152</v>
      </c>
      <c r="AN29" s="148"/>
      <c r="AO29" s="148"/>
      <c r="AP29" s="148"/>
      <c r="AQ29" s="148"/>
      <c r="AR29" s="138"/>
      <c r="AS29" s="138"/>
      <c r="AT29" s="138"/>
      <c r="AU29" s="138"/>
      <c r="AV29" s="138"/>
      <c r="AW29" s="138"/>
      <c r="AX29" s="138"/>
      <c r="AY29" s="138"/>
      <c r="AZ29" s="138"/>
      <c r="BA29" s="138"/>
      <c r="BB29" s="148"/>
      <c r="BC29" s="138"/>
      <c r="BD29" s="138"/>
      <c r="BE29" s="138" t="s">
        <v>153</v>
      </c>
      <c r="BF29" s="148"/>
      <c r="BG29" s="148"/>
      <c r="BH29" s="148"/>
      <c r="BI29" s="148"/>
      <c r="BJ29" s="138"/>
      <c r="BK29" s="138"/>
      <c r="BL29" s="138"/>
      <c r="BM29" s="138"/>
      <c r="BN29" s="138"/>
      <c r="BO29" s="138"/>
      <c r="BP29" s="138"/>
      <c r="BQ29" s="138"/>
      <c r="BR29" s="148"/>
      <c r="BS29" s="148"/>
      <c r="BT29" s="148"/>
      <c r="BU29" s="148"/>
      <c r="BV29" s="148"/>
      <c r="BW29" s="148" t="s">
        <v>154</v>
      </c>
      <c r="BX29" s="148"/>
      <c r="BY29" s="148"/>
      <c r="BZ29" s="148"/>
      <c r="CA29" s="148"/>
      <c r="CB29" s="138"/>
      <c r="CC29" s="138"/>
      <c r="CD29" s="138"/>
      <c r="CE29" s="138"/>
      <c r="CF29" s="138"/>
      <c r="CG29" s="138"/>
      <c r="CH29" s="138"/>
      <c r="CI29" s="138"/>
      <c r="CJ29" s="138"/>
      <c r="CK29" s="138"/>
      <c r="CL29" s="138"/>
      <c r="CM29" s="138"/>
      <c r="CN29" s="138"/>
      <c r="CO29" s="138" t="s">
        <v>155</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408" t="s">
        <v>156</v>
      </c>
      <c r="D30" s="408"/>
      <c r="E30" s="407" t="s">
        <v>157</v>
      </c>
      <c r="F30" s="407"/>
      <c r="G30" s="407"/>
      <c r="H30" s="407"/>
      <c r="I30" s="407"/>
      <c r="J30" s="407"/>
      <c r="K30" s="407"/>
      <c r="L30" s="407"/>
      <c r="M30" s="407"/>
      <c r="N30" s="407"/>
      <c r="O30" s="407"/>
      <c r="P30" s="407"/>
      <c r="Q30" s="407"/>
      <c r="R30" s="407"/>
      <c r="S30" s="407"/>
      <c r="T30" s="132"/>
      <c r="U30" s="408" t="s">
        <v>156</v>
      </c>
      <c r="V30" s="408"/>
      <c r="W30" s="407" t="s">
        <v>157</v>
      </c>
      <c r="X30" s="407"/>
      <c r="Y30" s="407"/>
      <c r="Z30" s="407"/>
      <c r="AA30" s="407"/>
      <c r="AB30" s="407"/>
      <c r="AC30" s="407"/>
      <c r="AD30" s="407"/>
      <c r="AE30" s="407"/>
      <c r="AF30" s="407"/>
      <c r="AG30" s="407"/>
      <c r="AH30" s="407"/>
      <c r="AI30" s="407"/>
      <c r="AJ30" s="407"/>
      <c r="AK30" s="407"/>
      <c r="AL30" s="132"/>
      <c r="AM30" s="408" t="s">
        <v>156</v>
      </c>
      <c r="AN30" s="408"/>
      <c r="AO30" s="407" t="s">
        <v>157</v>
      </c>
      <c r="AP30" s="407"/>
      <c r="AQ30" s="407"/>
      <c r="AR30" s="407"/>
      <c r="AS30" s="407"/>
      <c r="AT30" s="407"/>
      <c r="AU30" s="407"/>
      <c r="AV30" s="407"/>
      <c r="AW30" s="407"/>
      <c r="AX30" s="407"/>
      <c r="AY30" s="407"/>
      <c r="AZ30" s="407"/>
      <c r="BA30" s="407"/>
      <c r="BB30" s="407"/>
      <c r="BC30" s="407"/>
      <c r="BD30" s="157"/>
      <c r="BE30" s="408" t="s">
        <v>156</v>
      </c>
      <c r="BF30" s="408"/>
      <c r="BG30" s="407" t="s">
        <v>157</v>
      </c>
      <c r="BH30" s="407"/>
      <c r="BI30" s="407"/>
      <c r="BJ30" s="407"/>
      <c r="BK30" s="407"/>
      <c r="BL30" s="407"/>
      <c r="BM30" s="407"/>
      <c r="BN30" s="407"/>
      <c r="BO30" s="407"/>
      <c r="BP30" s="407"/>
      <c r="BQ30" s="407"/>
      <c r="BR30" s="407"/>
      <c r="BS30" s="407"/>
      <c r="BT30" s="407"/>
      <c r="BU30" s="407"/>
      <c r="BV30" s="158"/>
      <c r="BW30" s="408" t="s">
        <v>156</v>
      </c>
      <c r="BX30" s="408"/>
      <c r="BY30" s="407" t="s">
        <v>158</v>
      </c>
      <c r="BZ30" s="407"/>
      <c r="CA30" s="407"/>
      <c r="CB30" s="407"/>
      <c r="CC30" s="407"/>
      <c r="CD30" s="407"/>
      <c r="CE30" s="407"/>
      <c r="CF30" s="407"/>
      <c r="CG30" s="407"/>
      <c r="CH30" s="407"/>
      <c r="CI30" s="407"/>
      <c r="CJ30" s="407"/>
      <c r="CK30" s="407"/>
      <c r="CL30" s="407"/>
      <c r="CM30" s="407"/>
      <c r="CN30" s="132"/>
      <c r="CO30" s="408" t="s">
        <v>156</v>
      </c>
      <c r="CP30" s="408"/>
      <c r="CQ30" s="407" t="s">
        <v>159</v>
      </c>
      <c r="CR30" s="407"/>
      <c r="CS30" s="407"/>
      <c r="CT30" s="407"/>
      <c r="CU30" s="407"/>
      <c r="CV30" s="407"/>
      <c r="CW30" s="407"/>
      <c r="CX30" s="407"/>
      <c r="CY30" s="407"/>
      <c r="CZ30" s="407"/>
      <c r="DA30" s="407"/>
      <c r="DB30" s="407"/>
      <c r="DC30" s="407"/>
      <c r="DD30" s="407"/>
      <c r="DE30" s="407"/>
      <c r="DF30" s="132"/>
      <c r="DG30" s="407" t="s">
        <v>160</v>
      </c>
      <c r="DH30" s="407"/>
      <c r="DI30" s="159"/>
      <c r="DJ30" s="114"/>
      <c r="DK30" s="114"/>
      <c r="DL30" s="114"/>
      <c r="DM30" s="114"/>
      <c r="DN30" s="114"/>
      <c r="DO30" s="114"/>
    </row>
    <row r="31" spans="1:119" ht="32.25" customHeight="1">
      <c r="A31" s="115"/>
      <c r="B31" s="155"/>
      <c r="C31" s="405">
        <f>IF(E31="","",1)</f>
        <v>1</v>
      </c>
      <c r="D31" s="405"/>
      <c r="E31" s="404" t="str">
        <f>IF('各会計、関係団体の財政状況及び健全化判断比率'!B7="","",'各会計、関係団体の財政状況及び健全化判断比率'!B7)</f>
        <v>一般会計</v>
      </c>
      <c r="F31" s="404"/>
      <c r="G31" s="404"/>
      <c r="H31" s="404"/>
      <c r="I31" s="404"/>
      <c r="J31" s="404"/>
      <c r="K31" s="404"/>
      <c r="L31" s="404"/>
      <c r="M31" s="404"/>
      <c r="N31" s="404"/>
      <c r="O31" s="404"/>
      <c r="P31" s="404"/>
      <c r="Q31" s="404"/>
      <c r="R31" s="404"/>
      <c r="S31" s="404"/>
      <c r="T31" s="156"/>
      <c r="U31" s="405" t="str">
        <f>IF(W31="","",MAX(C31:D40)+1)</f>
        <v/>
      </c>
      <c r="V31" s="405"/>
      <c r="W31" s="404"/>
      <c r="X31" s="404"/>
      <c r="Y31" s="404"/>
      <c r="Z31" s="404"/>
      <c r="AA31" s="404"/>
      <c r="AB31" s="404"/>
      <c r="AC31" s="404"/>
      <c r="AD31" s="404"/>
      <c r="AE31" s="404"/>
      <c r="AF31" s="404"/>
      <c r="AG31" s="404"/>
      <c r="AH31" s="404"/>
      <c r="AI31" s="404"/>
      <c r="AJ31" s="404"/>
      <c r="AK31" s="404"/>
      <c r="AL31" s="156"/>
      <c r="AM31" s="405">
        <f>IF(AO31="","",MAX(C31:D40,U31:V40)+1)</f>
        <v>11</v>
      </c>
      <c r="AN31" s="405"/>
      <c r="AO31" s="404" t="str">
        <f>IF('各会計、関係団体の財政状況及び健全化判断比率'!B28="","",'各会計、関係団体の財政状況及び健全化判断比率'!B28)</f>
        <v>病院事業会計</v>
      </c>
      <c r="AP31" s="404"/>
      <c r="AQ31" s="404"/>
      <c r="AR31" s="404"/>
      <c r="AS31" s="404"/>
      <c r="AT31" s="404"/>
      <c r="AU31" s="404"/>
      <c r="AV31" s="404"/>
      <c r="AW31" s="404"/>
      <c r="AX31" s="404"/>
      <c r="AY31" s="404"/>
      <c r="AZ31" s="404"/>
      <c r="BA31" s="404"/>
      <c r="BB31" s="404"/>
      <c r="BC31" s="404"/>
      <c r="BD31" s="156"/>
      <c r="BE31" s="405">
        <f>IF(BG31="","",MAX(C31:D40,U31:V40,AM31:AN40)+1)</f>
        <v>15</v>
      </c>
      <c r="BF31" s="405"/>
      <c r="BG31" s="404" t="str">
        <f>IF('各会計、関係団体の財政状況及び健全化判断比率'!B32="","",'各会計、関係団体の財政状況及び健全化判断比率'!B32)</f>
        <v>流域下水道事業特別会計</v>
      </c>
      <c r="BH31" s="404"/>
      <c r="BI31" s="404"/>
      <c r="BJ31" s="404"/>
      <c r="BK31" s="404"/>
      <c r="BL31" s="404"/>
      <c r="BM31" s="404"/>
      <c r="BN31" s="404"/>
      <c r="BO31" s="404"/>
      <c r="BP31" s="404"/>
      <c r="BQ31" s="404"/>
      <c r="BR31" s="404"/>
      <c r="BS31" s="404"/>
      <c r="BT31" s="404"/>
      <c r="BU31" s="404"/>
      <c r="BV31" s="156"/>
      <c r="BW31" s="405" t="str">
        <f>IF(BY31="","",MAX(C31:D40,U31:V40,AM31:AN40,BE31:BF40)+1)</f>
        <v/>
      </c>
      <c r="BX31" s="405"/>
      <c r="BY31" s="404" t="str">
        <f>IF('各会計、関係団体の財政状況及び健全化判断比率'!B68="","",'各会計、関係団体の財政状況及び健全化判断比率'!B68)</f>
        <v/>
      </c>
      <c r="BZ31" s="404"/>
      <c r="CA31" s="404"/>
      <c r="CB31" s="404"/>
      <c r="CC31" s="404"/>
      <c r="CD31" s="404"/>
      <c r="CE31" s="404"/>
      <c r="CF31" s="404"/>
      <c r="CG31" s="404"/>
      <c r="CH31" s="404"/>
      <c r="CI31" s="404"/>
      <c r="CJ31" s="404"/>
      <c r="CK31" s="404"/>
      <c r="CL31" s="404"/>
      <c r="CM31" s="404"/>
      <c r="CN31" s="156"/>
      <c r="CO31" s="405">
        <f>IF(CQ31="","",MAX(C31:D40,U31:V40,AM31:AN40,BE31:BF40,BW31:BX40)+1)</f>
        <v>17</v>
      </c>
      <c r="CP31" s="405"/>
      <c r="CQ31" s="404" t="str">
        <f>IF('各会計、関係団体の財政状況及び健全化判断比率'!BS7="","",'各会計、関係団体の財政状況及び健全化判断比率'!BS7)</f>
        <v>公立大学法人九州歯科大学</v>
      </c>
      <c r="CR31" s="404"/>
      <c r="CS31" s="404"/>
      <c r="CT31" s="404"/>
      <c r="CU31" s="404"/>
      <c r="CV31" s="404"/>
      <c r="CW31" s="404"/>
      <c r="CX31" s="404"/>
      <c r="CY31" s="404"/>
      <c r="CZ31" s="404"/>
      <c r="DA31" s="404"/>
      <c r="DB31" s="404"/>
      <c r="DC31" s="404"/>
      <c r="DD31" s="404"/>
      <c r="DE31" s="404"/>
      <c r="DF31" s="148"/>
      <c r="DG31" s="406" t="str">
        <f>IF('各会計、関係団体の財政状況及び健全化判断比率'!BR7="","",'各会計、関係団体の財政状況及び健全化判断比率'!BR7)</f>
        <v>○</v>
      </c>
      <c r="DH31" s="406"/>
      <c r="DI31" s="159"/>
      <c r="DJ31" s="114"/>
      <c r="DK31" s="114"/>
      <c r="DL31" s="114"/>
      <c r="DM31" s="114"/>
      <c r="DN31" s="114"/>
      <c r="DO31" s="114"/>
    </row>
    <row r="32" spans="1:119" ht="32.25" customHeight="1">
      <c r="A32" s="115"/>
      <c r="B32" s="155"/>
      <c r="C32" s="405">
        <f>IF(E32="","",C31+1)</f>
        <v>2</v>
      </c>
      <c r="D32" s="405"/>
      <c r="E32" s="404" t="str">
        <f>IF('各会計、関係団体の財政状況及び健全化判断比率'!B8="","",'各会計、関係団体の財政状況及び健全化判断比率'!B8)</f>
        <v>財政調整基金特別会計</v>
      </c>
      <c r="F32" s="404"/>
      <c r="G32" s="404"/>
      <c r="H32" s="404"/>
      <c r="I32" s="404"/>
      <c r="J32" s="404"/>
      <c r="K32" s="404"/>
      <c r="L32" s="404"/>
      <c r="M32" s="404"/>
      <c r="N32" s="404"/>
      <c r="O32" s="404"/>
      <c r="P32" s="404"/>
      <c r="Q32" s="404"/>
      <c r="R32" s="404"/>
      <c r="S32" s="404"/>
      <c r="T32" s="156"/>
      <c r="U32" s="405" t="str">
        <f t="shared" ref="U32:U40" si="0">IF(W32="","",U31+1)</f>
        <v/>
      </c>
      <c r="V32" s="405"/>
      <c r="W32" s="404"/>
      <c r="X32" s="404"/>
      <c r="Y32" s="404"/>
      <c r="Z32" s="404"/>
      <c r="AA32" s="404"/>
      <c r="AB32" s="404"/>
      <c r="AC32" s="404"/>
      <c r="AD32" s="404"/>
      <c r="AE32" s="404"/>
      <c r="AF32" s="404"/>
      <c r="AG32" s="404"/>
      <c r="AH32" s="404"/>
      <c r="AI32" s="404"/>
      <c r="AJ32" s="404"/>
      <c r="AK32" s="404"/>
      <c r="AL32" s="156"/>
      <c r="AM32" s="405">
        <f t="shared" ref="AM32:AM40" si="1">IF(AO32="","",AM31+1)</f>
        <v>12</v>
      </c>
      <c r="AN32" s="405"/>
      <c r="AO32" s="404" t="str">
        <f>IF('各会計、関係団体の財政状況及び健全化判断比率'!B29="","",'各会計、関係団体の財政状況及び健全化判断比率'!B29)</f>
        <v>電気事業会計</v>
      </c>
      <c r="AP32" s="404"/>
      <c r="AQ32" s="404"/>
      <c r="AR32" s="404"/>
      <c r="AS32" s="404"/>
      <c r="AT32" s="404"/>
      <c r="AU32" s="404"/>
      <c r="AV32" s="404"/>
      <c r="AW32" s="404"/>
      <c r="AX32" s="404"/>
      <c r="AY32" s="404"/>
      <c r="AZ32" s="404"/>
      <c r="BA32" s="404"/>
      <c r="BB32" s="404"/>
      <c r="BC32" s="404"/>
      <c r="BD32" s="156"/>
      <c r="BE32" s="405">
        <f t="shared" ref="BE32:BE40" si="2">IF(BG32="","",BE31+1)</f>
        <v>16</v>
      </c>
      <c r="BF32" s="405"/>
      <c r="BG32" s="404" t="str">
        <f>IF('各会計、関係団体の財政状況及び健全化判断比率'!B33="","",'各会計、関係団体の財政状況及び健全化判断比率'!B33)</f>
        <v>県営埠頭施設整備運営事業特別会計</v>
      </c>
      <c r="BH32" s="404"/>
      <c r="BI32" s="404"/>
      <c r="BJ32" s="404"/>
      <c r="BK32" s="404"/>
      <c r="BL32" s="404"/>
      <c r="BM32" s="404"/>
      <c r="BN32" s="404"/>
      <c r="BO32" s="404"/>
      <c r="BP32" s="404"/>
      <c r="BQ32" s="404"/>
      <c r="BR32" s="404"/>
      <c r="BS32" s="404"/>
      <c r="BT32" s="404"/>
      <c r="BU32" s="404"/>
      <c r="BV32" s="156"/>
      <c r="BW32" s="405" t="str">
        <f t="shared" ref="BW32:BW40" si="3">IF(BY32="","",BW31+1)</f>
        <v/>
      </c>
      <c r="BX32" s="405"/>
      <c r="BY32" s="404" t="str">
        <f>IF('各会計、関係団体の財政状況及び健全化判断比率'!B69="","",'各会計、関係団体の財政状況及び健全化判断比率'!B69)</f>
        <v/>
      </c>
      <c r="BZ32" s="404"/>
      <c r="CA32" s="404"/>
      <c r="CB32" s="404"/>
      <c r="CC32" s="404"/>
      <c r="CD32" s="404"/>
      <c r="CE32" s="404"/>
      <c r="CF32" s="404"/>
      <c r="CG32" s="404"/>
      <c r="CH32" s="404"/>
      <c r="CI32" s="404"/>
      <c r="CJ32" s="404"/>
      <c r="CK32" s="404"/>
      <c r="CL32" s="404"/>
      <c r="CM32" s="404"/>
      <c r="CN32" s="156"/>
      <c r="CO32" s="405">
        <f t="shared" ref="CO32:CO40" si="4">IF(CQ32="","",CO31+1)</f>
        <v>18</v>
      </c>
      <c r="CP32" s="405"/>
      <c r="CQ32" s="404" t="str">
        <f>IF('各会計、関係団体の財政状況及び健全化判断比率'!BS8="","",'各会計、関係団体の財政状況及び健全化判断比率'!BS8)</f>
        <v>公立大学法人福岡女子大学</v>
      </c>
      <c r="CR32" s="404"/>
      <c r="CS32" s="404"/>
      <c r="CT32" s="404"/>
      <c r="CU32" s="404"/>
      <c r="CV32" s="404"/>
      <c r="CW32" s="404"/>
      <c r="CX32" s="404"/>
      <c r="CY32" s="404"/>
      <c r="CZ32" s="404"/>
      <c r="DA32" s="404"/>
      <c r="DB32" s="404"/>
      <c r="DC32" s="404"/>
      <c r="DD32" s="404"/>
      <c r="DE32" s="404"/>
      <c r="DF32" s="148"/>
      <c r="DG32" s="406" t="str">
        <f>IF('各会計、関係団体の財政状況及び健全化判断比率'!BR8="","",'各会計、関係団体の財政状況及び健全化判断比率'!BR8)</f>
        <v>○</v>
      </c>
      <c r="DH32" s="406"/>
      <c r="DI32" s="159"/>
      <c r="DJ32" s="114"/>
      <c r="DK32" s="114"/>
      <c r="DL32" s="114"/>
      <c r="DM32" s="114"/>
      <c r="DN32" s="114"/>
      <c r="DO32" s="114"/>
    </row>
    <row r="33" spans="1:119" ht="32.25" customHeight="1">
      <c r="A33" s="115"/>
      <c r="B33" s="155"/>
      <c r="C33" s="405">
        <f>IF(E33="","",C32+1)</f>
        <v>3</v>
      </c>
      <c r="D33" s="405"/>
      <c r="E33" s="404" t="str">
        <f>IF('各会計、関係団体の財政状況及び健全化判断比率'!B9="","",'各会計、関係団体の財政状況及び健全化判断比率'!B9)</f>
        <v>公債管理特別会計</v>
      </c>
      <c r="F33" s="404"/>
      <c r="G33" s="404"/>
      <c r="H33" s="404"/>
      <c r="I33" s="404"/>
      <c r="J33" s="404"/>
      <c r="K33" s="404"/>
      <c r="L33" s="404"/>
      <c r="M33" s="404"/>
      <c r="N33" s="404"/>
      <c r="O33" s="404"/>
      <c r="P33" s="404"/>
      <c r="Q33" s="404"/>
      <c r="R33" s="404"/>
      <c r="S33" s="404"/>
      <c r="T33" s="156"/>
      <c r="U33" s="405" t="str">
        <f t="shared" si="0"/>
        <v/>
      </c>
      <c r="V33" s="405"/>
      <c r="W33" s="404"/>
      <c r="X33" s="404"/>
      <c r="Y33" s="404"/>
      <c r="Z33" s="404"/>
      <c r="AA33" s="404"/>
      <c r="AB33" s="404"/>
      <c r="AC33" s="404"/>
      <c r="AD33" s="404"/>
      <c r="AE33" s="404"/>
      <c r="AF33" s="404"/>
      <c r="AG33" s="404"/>
      <c r="AH33" s="404"/>
      <c r="AI33" s="404"/>
      <c r="AJ33" s="404"/>
      <c r="AK33" s="404"/>
      <c r="AL33" s="156"/>
      <c r="AM33" s="405">
        <f t="shared" si="1"/>
        <v>13</v>
      </c>
      <c r="AN33" s="405"/>
      <c r="AO33" s="404" t="str">
        <f>IF('各会計、関係団体の財政状況及び健全化判断比率'!B30="","",'各会計、関係団体の財政状況及び健全化判断比率'!B30)</f>
        <v>工業用水道事業会計</v>
      </c>
      <c r="AP33" s="404"/>
      <c r="AQ33" s="404"/>
      <c r="AR33" s="404"/>
      <c r="AS33" s="404"/>
      <c r="AT33" s="404"/>
      <c r="AU33" s="404"/>
      <c r="AV33" s="404"/>
      <c r="AW33" s="404"/>
      <c r="AX33" s="404"/>
      <c r="AY33" s="404"/>
      <c r="AZ33" s="404"/>
      <c r="BA33" s="404"/>
      <c r="BB33" s="404"/>
      <c r="BC33" s="404"/>
      <c r="BD33" s="156"/>
      <c r="BE33" s="405" t="str">
        <f t="shared" si="2"/>
        <v/>
      </c>
      <c r="BF33" s="405"/>
      <c r="BG33" s="404"/>
      <c r="BH33" s="404"/>
      <c r="BI33" s="404"/>
      <c r="BJ33" s="404"/>
      <c r="BK33" s="404"/>
      <c r="BL33" s="404"/>
      <c r="BM33" s="404"/>
      <c r="BN33" s="404"/>
      <c r="BO33" s="404"/>
      <c r="BP33" s="404"/>
      <c r="BQ33" s="404"/>
      <c r="BR33" s="404"/>
      <c r="BS33" s="404"/>
      <c r="BT33" s="404"/>
      <c r="BU33" s="404"/>
      <c r="BV33" s="156"/>
      <c r="BW33" s="405" t="str">
        <f t="shared" si="3"/>
        <v/>
      </c>
      <c r="BX33" s="405"/>
      <c r="BY33" s="404" t="str">
        <f>IF('各会計、関係団体の財政状況及び健全化判断比率'!B70="","",'各会計、関係団体の財政状況及び健全化判断比率'!B70)</f>
        <v/>
      </c>
      <c r="BZ33" s="404"/>
      <c r="CA33" s="404"/>
      <c r="CB33" s="404"/>
      <c r="CC33" s="404"/>
      <c r="CD33" s="404"/>
      <c r="CE33" s="404"/>
      <c r="CF33" s="404"/>
      <c r="CG33" s="404"/>
      <c r="CH33" s="404"/>
      <c r="CI33" s="404"/>
      <c r="CJ33" s="404"/>
      <c r="CK33" s="404"/>
      <c r="CL33" s="404"/>
      <c r="CM33" s="404"/>
      <c r="CN33" s="156"/>
      <c r="CO33" s="405">
        <f t="shared" si="4"/>
        <v>19</v>
      </c>
      <c r="CP33" s="405"/>
      <c r="CQ33" s="404" t="str">
        <f>IF('各会計、関係団体の財政状況及び健全化判断比率'!BS9="","",'各会計、関係団体の財政状況及び健全化判断比率'!BS9)</f>
        <v>公立大学法人福岡県立大学</v>
      </c>
      <c r="CR33" s="404"/>
      <c r="CS33" s="404"/>
      <c r="CT33" s="404"/>
      <c r="CU33" s="404"/>
      <c r="CV33" s="404"/>
      <c r="CW33" s="404"/>
      <c r="CX33" s="404"/>
      <c r="CY33" s="404"/>
      <c r="CZ33" s="404"/>
      <c r="DA33" s="404"/>
      <c r="DB33" s="404"/>
      <c r="DC33" s="404"/>
      <c r="DD33" s="404"/>
      <c r="DE33" s="404"/>
      <c r="DF33" s="148"/>
      <c r="DG33" s="406" t="str">
        <f>IF('各会計、関係団体の財政状況及び健全化判断比率'!BR9="","",'各会計、関係団体の財政状況及び健全化判断比率'!BR9)</f>
        <v>○</v>
      </c>
      <c r="DH33" s="406"/>
      <c r="DI33" s="159"/>
      <c r="DJ33" s="114"/>
      <c r="DK33" s="114"/>
      <c r="DL33" s="114"/>
      <c r="DM33" s="114"/>
      <c r="DN33" s="114"/>
      <c r="DO33" s="114"/>
    </row>
    <row r="34" spans="1:119" ht="32.25" customHeight="1">
      <c r="A34" s="115"/>
      <c r="B34" s="155"/>
      <c r="C34" s="405">
        <f>IF(E34="","",C33+1)</f>
        <v>4</v>
      </c>
      <c r="D34" s="405"/>
      <c r="E34" s="404" t="str">
        <f>IF('各会計、関係団体の財政状況及び健全化判断比率'!B10="","",'各会計、関係団体の財政状況及び健全化判断比率'!B10)</f>
        <v>市町村振興基金特別会計</v>
      </c>
      <c r="F34" s="404"/>
      <c r="G34" s="404"/>
      <c r="H34" s="404"/>
      <c r="I34" s="404"/>
      <c r="J34" s="404"/>
      <c r="K34" s="404"/>
      <c r="L34" s="404"/>
      <c r="M34" s="404"/>
      <c r="N34" s="404"/>
      <c r="O34" s="404"/>
      <c r="P34" s="404"/>
      <c r="Q34" s="404"/>
      <c r="R34" s="404"/>
      <c r="S34" s="404"/>
      <c r="T34" s="156"/>
      <c r="U34" s="405" t="str">
        <f t="shared" si="0"/>
        <v/>
      </c>
      <c r="V34" s="405"/>
      <c r="W34" s="404"/>
      <c r="X34" s="404"/>
      <c r="Y34" s="404"/>
      <c r="Z34" s="404"/>
      <c r="AA34" s="404"/>
      <c r="AB34" s="404"/>
      <c r="AC34" s="404"/>
      <c r="AD34" s="404"/>
      <c r="AE34" s="404"/>
      <c r="AF34" s="404"/>
      <c r="AG34" s="404"/>
      <c r="AH34" s="404"/>
      <c r="AI34" s="404"/>
      <c r="AJ34" s="404"/>
      <c r="AK34" s="404"/>
      <c r="AL34" s="156"/>
      <c r="AM34" s="405">
        <f t="shared" si="1"/>
        <v>14</v>
      </c>
      <c r="AN34" s="405"/>
      <c r="AO34" s="404" t="str">
        <f>IF('各会計、関係団体の財政状況及び健全化判断比率'!B31="","",'各会計、関係団体の財政状況及び健全化判断比率'!B31)</f>
        <v>工業用地造成事業会計</v>
      </c>
      <c r="AP34" s="404"/>
      <c r="AQ34" s="404"/>
      <c r="AR34" s="404"/>
      <c r="AS34" s="404"/>
      <c r="AT34" s="404"/>
      <c r="AU34" s="404"/>
      <c r="AV34" s="404"/>
      <c r="AW34" s="404"/>
      <c r="AX34" s="404"/>
      <c r="AY34" s="404"/>
      <c r="AZ34" s="404"/>
      <c r="BA34" s="404"/>
      <c r="BB34" s="404"/>
      <c r="BC34" s="404"/>
      <c r="BD34" s="156"/>
      <c r="BE34" s="405" t="str">
        <f t="shared" si="2"/>
        <v/>
      </c>
      <c r="BF34" s="405"/>
      <c r="BG34" s="404"/>
      <c r="BH34" s="404"/>
      <c r="BI34" s="404"/>
      <c r="BJ34" s="404"/>
      <c r="BK34" s="404"/>
      <c r="BL34" s="404"/>
      <c r="BM34" s="404"/>
      <c r="BN34" s="404"/>
      <c r="BO34" s="404"/>
      <c r="BP34" s="404"/>
      <c r="BQ34" s="404"/>
      <c r="BR34" s="404"/>
      <c r="BS34" s="404"/>
      <c r="BT34" s="404"/>
      <c r="BU34" s="404"/>
      <c r="BV34" s="156"/>
      <c r="BW34" s="405" t="str">
        <f t="shared" si="3"/>
        <v/>
      </c>
      <c r="BX34" s="405"/>
      <c r="BY34" s="404" t="str">
        <f>IF('各会計、関係団体の財政状況及び健全化判断比率'!B71="","",'各会計、関係団体の財政状況及び健全化判断比率'!B71)</f>
        <v/>
      </c>
      <c r="BZ34" s="404"/>
      <c r="CA34" s="404"/>
      <c r="CB34" s="404"/>
      <c r="CC34" s="404"/>
      <c r="CD34" s="404"/>
      <c r="CE34" s="404"/>
      <c r="CF34" s="404"/>
      <c r="CG34" s="404"/>
      <c r="CH34" s="404"/>
      <c r="CI34" s="404"/>
      <c r="CJ34" s="404"/>
      <c r="CK34" s="404"/>
      <c r="CL34" s="404"/>
      <c r="CM34" s="404"/>
      <c r="CN34" s="156"/>
      <c r="CO34" s="405">
        <f t="shared" si="4"/>
        <v>20</v>
      </c>
      <c r="CP34" s="405"/>
      <c r="CQ34" s="404" t="str">
        <f>IF('各会計、関係団体の財政状況及び健全化判断比率'!BS10="","",'各会計、関係団体の財政状況及び健全化判断比率'!BS10)</f>
        <v>特定鉱害復旧事業センター</v>
      </c>
      <c r="CR34" s="404"/>
      <c r="CS34" s="404"/>
      <c r="CT34" s="404"/>
      <c r="CU34" s="404"/>
      <c r="CV34" s="404"/>
      <c r="CW34" s="404"/>
      <c r="CX34" s="404"/>
      <c r="CY34" s="404"/>
      <c r="CZ34" s="404"/>
      <c r="DA34" s="404"/>
      <c r="DB34" s="404"/>
      <c r="DC34" s="404"/>
      <c r="DD34" s="404"/>
      <c r="DE34" s="404"/>
      <c r="DF34" s="148"/>
      <c r="DG34" s="406" t="str">
        <f>IF('各会計、関係団体の財政状況及び健全化判断比率'!BR10="","",'各会計、関係団体の財政状況及び健全化判断比率'!BR10)</f>
        <v/>
      </c>
      <c r="DH34" s="406"/>
      <c r="DI34" s="159"/>
      <c r="DJ34" s="114"/>
      <c r="DK34" s="114"/>
      <c r="DL34" s="114"/>
      <c r="DM34" s="114"/>
      <c r="DN34" s="114"/>
      <c r="DO34" s="114"/>
    </row>
    <row r="35" spans="1:119" ht="32.25" customHeight="1">
      <c r="A35" s="115"/>
      <c r="B35" s="155"/>
      <c r="C35" s="405">
        <f t="shared" ref="C35:C40" si="5">IF(E35="","",C34+1)</f>
        <v>5</v>
      </c>
      <c r="D35" s="405"/>
      <c r="E35" s="404" t="str">
        <f>IF('各会計、関係団体の財政状況及び健全化判断比率'!B11="","",'各会計、関係団体の財政状況及び健全化判断比率'!B11)</f>
        <v>母子父子寡婦福祉資金貸付事業特別会計</v>
      </c>
      <c r="F35" s="404"/>
      <c r="G35" s="404"/>
      <c r="H35" s="404"/>
      <c r="I35" s="404"/>
      <c r="J35" s="404"/>
      <c r="K35" s="404"/>
      <c r="L35" s="404"/>
      <c r="M35" s="404"/>
      <c r="N35" s="404"/>
      <c r="O35" s="404"/>
      <c r="P35" s="404"/>
      <c r="Q35" s="404"/>
      <c r="R35" s="404"/>
      <c r="S35" s="404"/>
      <c r="T35" s="156"/>
      <c r="U35" s="405" t="str">
        <f t="shared" si="0"/>
        <v/>
      </c>
      <c r="V35" s="405"/>
      <c r="W35" s="404"/>
      <c r="X35" s="404"/>
      <c r="Y35" s="404"/>
      <c r="Z35" s="404"/>
      <c r="AA35" s="404"/>
      <c r="AB35" s="404"/>
      <c r="AC35" s="404"/>
      <c r="AD35" s="404"/>
      <c r="AE35" s="404"/>
      <c r="AF35" s="404"/>
      <c r="AG35" s="404"/>
      <c r="AH35" s="404"/>
      <c r="AI35" s="404"/>
      <c r="AJ35" s="404"/>
      <c r="AK35" s="404"/>
      <c r="AL35" s="156"/>
      <c r="AM35" s="405" t="str">
        <f t="shared" si="1"/>
        <v/>
      </c>
      <c r="AN35" s="405"/>
      <c r="AO35" s="404"/>
      <c r="AP35" s="404"/>
      <c r="AQ35" s="404"/>
      <c r="AR35" s="404"/>
      <c r="AS35" s="404"/>
      <c r="AT35" s="404"/>
      <c r="AU35" s="404"/>
      <c r="AV35" s="404"/>
      <c r="AW35" s="404"/>
      <c r="AX35" s="404"/>
      <c r="AY35" s="404"/>
      <c r="AZ35" s="404"/>
      <c r="BA35" s="404"/>
      <c r="BB35" s="404"/>
      <c r="BC35" s="404"/>
      <c r="BD35" s="156"/>
      <c r="BE35" s="405" t="str">
        <f t="shared" si="2"/>
        <v/>
      </c>
      <c r="BF35" s="405"/>
      <c r="BG35" s="404"/>
      <c r="BH35" s="404"/>
      <c r="BI35" s="404"/>
      <c r="BJ35" s="404"/>
      <c r="BK35" s="404"/>
      <c r="BL35" s="404"/>
      <c r="BM35" s="404"/>
      <c r="BN35" s="404"/>
      <c r="BO35" s="404"/>
      <c r="BP35" s="404"/>
      <c r="BQ35" s="404"/>
      <c r="BR35" s="404"/>
      <c r="BS35" s="404"/>
      <c r="BT35" s="404"/>
      <c r="BU35" s="404"/>
      <c r="BV35" s="156"/>
      <c r="BW35" s="405" t="str">
        <f t="shared" si="3"/>
        <v/>
      </c>
      <c r="BX35" s="405"/>
      <c r="BY35" s="404" t="str">
        <f>IF('各会計、関係団体の財政状況及び健全化判断比率'!B72="","",'各会計、関係団体の財政状況及び健全化判断比率'!B72)</f>
        <v/>
      </c>
      <c r="BZ35" s="404"/>
      <c r="CA35" s="404"/>
      <c r="CB35" s="404"/>
      <c r="CC35" s="404"/>
      <c r="CD35" s="404"/>
      <c r="CE35" s="404"/>
      <c r="CF35" s="404"/>
      <c r="CG35" s="404"/>
      <c r="CH35" s="404"/>
      <c r="CI35" s="404"/>
      <c r="CJ35" s="404"/>
      <c r="CK35" s="404"/>
      <c r="CL35" s="404"/>
      <c r="CM35" s="404"/>
      <c r="CN35" s="156"/>
      <c r="CO35" s="405">
        <f t="shared" si="4"/>
        <v>21</v>
      </c>
      <c r="CP35" s="405"/>
      <c r="CQ35" s="404" t="str">
        <f>IF('各会計、関係団体の財政状況及び健全化判断比率'!BS11="","",'各会計、関係団体の財政状況及び健全化判断比率'!BS11)</f>
        <v>北九州エアターミナル</v>
      </c>
      <c r="CR35" s="404"/>
      <c r="CS35" s="404"/>
      <c r="CT35" s="404"/>
      <c r="CU35" s="404"/>
      <c r="CV35" s="404"/>
      <c r="CW35" s="404"/>
      <c r="CX35" s="404"/>
      <c r="CY35" s="404"/>
      <c r="CZ35" s="404"/>
      <c r="DA35" s="404"/>
      <c r="DB35" s="404"/>
      <c r="DC35" s="404"/>
      <c r="DD35" s="404"/>
      <c r="DE35" s="404"/>
      <c r="DF35" s="148"/>
      <c r="DG35" s="406" t="str">
        <f>IF('各会計、関係団体の財政状況及び健全化判断比率'!BR11="","",'各会計、関係団体の財政状況及び健全化判断比率'!BR11)</f>
        <v/>
      </c>
      <c r="DH35" s="406"/>
      <c r="DI35" s="159"/>
      <c r="DJ35" s="114"/>
      <c r="DK35" s="114"/>
      <c r="DL35" s="114"/>
      <c r="DM35" s="114"/>
      <c r="DN35" s="114"/>
      <c r="DO35" s="114"/>
    </row>
    <row r="36" spans="1:119" ht="32.25" customHeight="1">
      <c r="A36" s="115"/>
      <c r="B36" s="155"/>
      <c r="C36" s="405">
        <f t="shared" si="5"/>
        <v>6</v>
      </c>
      <c r="D36" s="405"/>
      <c r="E36" s="404" t="str">
        <f>IF('各会計、関係団体の財政状況及び健全化判断比率'!B12="","",'各会計、関係団体の財政状況及び健全化判断比率'!B12)</f>
        <v>災害救助基金特別会計</v>
      </c>
      <c r="F36" s="404"/>
      <c r="G36" s="404"/>
      <c r="H36" s="404"/>
      <c r="I36" s="404"/>
      <c r="J36" s="404"/>
      <c r="K36" s="404"/>
      <c r="L36" s="404"/>
      <c r="M36" s="404"/>
      <c r="N36" s="404"/>
      <c r="O36" s="404"/>
      <c r="P36" s="404"/>
      <c r="Q36" s="404"/>
      <c r="R36" s="404"/>
      <c r="S36" s="404"/>
      <c r="T36" s="156"/>
      <c r="U36" s="405" t="str">
        <f t="shared" si="0"/>
        <v/>
      </c>
      <c r="V36" s="405"/>
      <c r="W36" s="404"/>
      <c r="X36" s="404"/>
      <c r="Y36" s="404"/>
      <c r="Z36" s="404"/>
      <c r="AA36" s="404"/>
      <c r="AB36" s="404"/>
      <c r="AC36" s="404"/>
      <c r="AD36" s="404"/>
      <c r="AE36" s="404"/>
      <c r="AF36" s="404"/>
      <c r="AG36" s="404"/>
      <c r="AH36" s="404"/>
      <c r="AI36" s="404"/>
      <c r="AJ36" s="404"/>
      <c r="AK36" s="404"/>
      <c r="AL36" s="156"/>
      <c r="AM36" s="405" t="str">
        <f t="shared" si="1"/>
        <v/>
      </c>
      <c r="AN36" s="405"/>
      <c r="AO36" s="404"/>
      <c r="AP36" s="404"/>
      <c r="AQ36" s="404"/>
      <c r="AR36" s="404"/>
      <c r="AS36" s="404"/>
      <c r="AT36" s="404"/>
      <c r="AU36" s="404"/>
      <c r="AV36" s="404"/>
      <c r="AW36" s="404"/>
      <c r="AX36" s="404"/>
      <c r="AY36" s="404"/>
      <c r="AZ36" s="404"/>
      <c r="BA36" s="404"/>
      <c r="BB36" s="404"/>
      <c r="BC36" s="404"/>
      <c r="BD36" s="156"/>
      <c r="BE36" s="405" t="str">
        <f t="shared" si="2"/>
        <v/>
      </c>
      <c r="BF36" s="405"/>
      <c r="BG36" s="404"/>
      <c r="BH36" s="404"/>
      <c r="BI36" s="404"/>
      <c r="BJ36" s="404"/>
      <c r="BK36" s="404"/>
      <c r="BL36" s="404"/>
      <c r="BM36" s="404"/>
      <c r="BN36" s="404"/>
      <c r="BO36" s="404"/>
      <c r="BP36" s="404"/>
      <c r="BQ36" s="404"/>
      <c r="BR36" s="404"/>
      <c r="BS36" s="404"/>
      <c r="BT36" s="404"/>
      <c r="BU36" s="404"/>
      <c r="BV36" s="156"/>
      <c r="BW36" s="405" t="str">
        <f t="shared" si="3"/>
        <v/>
      </c>
      <c r="BX36" s="405"/>
      <c r="BY36" s="404" t="str">
        <f>IF('各会計、関係団体の財政状況及び健全化判断比率'!B73="","",'各会計、関係団体の財政状況及び健全化判断比率'!B73)</f>
        <v/>
      </c>
      <c r="BZ36" s="404"/>
      <c r="CA36" s="404"/>
      <c r="CB36" s="404"/>
      <c r="CC36" s="404"/>
      <c r="CD36" s="404"/>
      <c r="CE36" s="404"/>
      <c r="CF36" s="404"/>
      <c r="CG36" s="404"/>
      <c r="CH36" s="404"/>
      <c r="CI36" s="404"/>
      <c r="CJ36" s="404"/>
      <c r="CK36" s="404"/>
      <c r="CL36" s="404"/>
      <c r="CM36" s="404"/>
      <c r="CN36" s="156"/>
      <c r="CO36" s="405">
        <f t="shared" si="4"/>
        <v>22</v>
      </c>
      <c r="CP36" s="405"/>
      <c r="CQ36" s="404" t="str">
        <f>IF('各会計、関係団体の財政状況及び健全化判断比率'!BS12="","",'各会計、関係団体の財政状況及び健全化判断比率'!BS12)</f>
        <v>平成筑豊鉄道</v>
      </c>
      <c r="CR36" s="404"/>
      <c r="CS36" s="404"/>
      <c r="CT36" s="404"/>
      <c r="CU36" s="404"/>
      <c r="CV36" s="404"/>
      <c r="CW36" s="404"/>
      <c r="CX36" s="404"/>
      <c r="CY36" s="404"/>
      <c r="CZ36" s="404"/>
      <c r="DA36" s="404"/>
      <c r="DB36" s="404"/>
      <c r="DC36" s="404"/>
      <c r="DD36" s="404"/>
      <c r="DE36" s="404"/>
      <c r="DF36" s="148"/>
      <c r="DG36" s="406" t="str">
        <f>IF('各会計、関係団体の財政状況及び健全化判断比率'!BR12="","",'各会計、関係団体の財政状況及び健全化判断比率'!BR12)</f>
        <v/>
      </c>
      <c r="DH36" s="406"/>
      <c r="DI36" s="159"/>
      <c r="DJ36" s="114"/>
      <c r="DK36" s="114"/>
      <c r="DL36" s="114"/>
      <c r="DM36" s="114"/>
      <c r="DN36" s="114"/>
      <c r="DO36" s="114"/>
    </row>
    <row r="37" spans="1:119" ht="32.25" customHeight="1">
      <c r="A37" s="115"/>
      <c r="B37" s="155"/>
      <c r="C37" s="405">
        <f t="shared" si="5"/>
        <v>7</v>
      </c>
      <c r="D37" s="405"/>
      <c r="E37" s="404" t="str">
        <f>IF('各会計、関係団体の財政状況及び健全化判断比率'!B13="","",'各会計、関係団体の財政状況及び健全化判断比率'!B13)</f>
        <v>就農支援資金貸付事業特別会計</v>
      </c>
      <c r="F37" s="404"/>
      <c r="G37" s="404"/>
      <c r="H37" s="404"/>
      <c r="I37" s="404"/>
      <c r="J37" s="404"/>
      <c r="K37" s="404"/>
      <c r="L37" s="404"/>
      <c r="M37" s="404"/>
      <c r="N37" s="404"/>
      <c r="O37" s="404"/>
      <c r="P37" s="404"/>
      <c r="Q37" s="404"/>
      <c r="R37" s="404"/>
      <c r="S37" s="404"/>
      <c r="T37" s="156"/>
      <c r="U37" s="405" t="str">
        <f t="shared" si="0"/>
        <v/>
      </c>
      <c r="V37" s="405"/>
      <c r="W37" s="404"/>
      <c r="X37" s="404"/>
      <c r="Y37" s="404"/>
      <c r="Z37" s="404"/>
      <c r="AA37" s="404"/>
      <c r="AB37" s="404"/>
      <c r="AC37" s="404"/>
      <c r="AD37" s="404"/>
      <c r="AE37" s="404"/>
      <c r="AF37" s="404"/>
      <c r="AG37" s="404"/>
      <c r="AH37" s="404"/>
      <c r="AI37" s="404"/>
      <c r="AJ37" s="404"/>
      <c r="AK37" s="404"/>
      <c r="AL37" s="156"/>
      <c r="AM37" s="405" t="str">
        <f t="shared" si="1"/>
        <v/>
      </c>
      <c r="AN37" s="405"/>
      <c r="AO37" s="404"/>
      <c r="AP37" s="404"/>
      <c r="AQ37" s="404"/>
      <c r="AR37" s="404"/>
      <c r="AS37" s="404"/>
      <c r="AT37" s="404"/>
      <c r="AU37" s="404"/>
      <c r="AV37" s="404"/>
      <c r="AW37" s="404"/>
      <c r="AX37" s="404"/>
      <c r="AY37" s="404"/>
      <c r="AZ37" s="404"/>
      <c r="BA37" s="404"/>
      <c r="BB37" s="404"/>
      <c r="BC37" s="404"/>
      <c r="BD37" s="156"/>
      <c r="BE37" s="405" t="str">
        <f t="shared" si="2"/>
        <v/>
      </c>
      <c r="BF37" s="405"/>
      <c r="BG37" s="404"/>
      <c r="BH37" s="404"/>
      <c r="BI37" s="404"/>
      <c r="BJ37" s="404"/>
      <c r="BK37" s="404"/>
      <c r="BL37" s="404"/>
      <c r="BM37" s="404"/>
      <c r="BN37" s="404"/>
      <c r="BO37" s="404"/>
      <c r="BP37" s="404"/>
      <c r="BQ37" s="404"/>
      <c r="BR37" s="404"/>
      <c r="BS37" s="404"/>
      <c r="BT37" s="404"/>
      <c r="BU37" s="404"/>
      <c r="BV37" s="156"/>
      <c r="BW37" s="405" t="str">
        <f t="shared" si="3"/>
        <v/>
      </c>
      <c r="BX37" s="405"/>
      <c r="BY37" s="404" t="str">
        <f>IF('各会計、関係団体の財政状況及び健全化判断比率'!B74="","",'各会計、関係団体の財政状況及び健全化判断比率'!B74)</f>
        <v/>
      </c>
      <c r="BZ37" s="404"/>
      <c r="CA37" s="404"/>
      <c r="CB37" s="404"/>
      <c r="CC37" s="404"/>
      <c r="CD37" s="404"/>
      <c r="CE37" s="404"/>
      <c r="CF37" s="404"/>
      <c r="CG37" s="404"/>
      <c r="CH37" s="404"/>
      <c r="CI37" s="404"/>
      <c r="CJ37" s="404"/>
      <c r="CK37" s="404"/>
      <c r="CL37" s="404"/>
      <c r="CM37" s="404"/>
      <c r="CN37" s="156"/>
      <c r="CO37" s="405">
        <f t="shared" si="4"/>
        <v>23</v>
      </c>
      <c r="CP37" s="405"/>
      <c r="CQ37" s="404" t="str">
        <f>IF('各会計、関係団体の財政状況及び健全化判断比率'!BS13="","",'各会計、関係団体の財政状況及び健全化判断比率'!BS13)</f>
        <v>九州大学学術研究都市推進機構</v>
      </c>
      <c r="CR37" s="404"/>
      <c r="CS37" s="404"/>
      <c r="CT37" s="404"/>
      <c r="CU37" s="404"/>
      <c r="CV37" s="404"/>
      <c r="CW37" s="404"/>
      <c r="CX37" s="404"/>
      <c r="CY37" s="404"/>
      <c r="CZ37" s="404"/>
      <c r="DA37" s="404"/>
      <c r="DB37" s="404"/>
      <c r="DC37" s="404"/>
      <c r="DD37" s="404"/>
      <c r="DE37" s="404"/>
      <c r="DF37" s="148"/>
      <c r="DG37" s="406" t="str">
        <f>IF('各会計、関係団体の財政状況及び健全化判断比率'!BR13="","",'各会計、関係団体の財政状況及び健全化判断比率'!BR13)</f>
        <v/>
      </c>
      <c r="DH37" s="406"/>
      <c r="DI37" s="159"/>
      <c r="DJ37" s="114"/>
      <c r="DK37" s="114"/>
      <c r="DL37" s="114"/>
      <c r="DM37" s="114"/>
      <c r="DN37" s="114"/>
      <c r="DO37" s="114"/>
    </row>
    <row r="38" spans="1:119" ht="32.25" customHeight="1">
      <c r="A38" s="115"/>
      <c r="B38" s="155"/>
      <c r="C38" s="405">
        <f t="shared" si="5"/>
        <v>8</v>
      </c>
      <c r="D38" s="405"/>
      <c r="E38" s="404" t="str">
        <f>IF('各会計、関係団体の財政状況及び健全化判断比率'!B14="","",'各会計、関係団体の財政状況及び健全化判断比率'!B14)</f>
        <v>県営林造成事業特別会計</v>
      </c>
      <c r="F38" s="404"/>
      <c r="G38" s="404"/>
      <c r="H38" s="404"/>
      <c r="I38" s="404"/>
      <c r="J38" s="404"/>
      <c r="K38" s="404"/>
      <c r="L38" s="404"/>
      <c r="M38" s="404"/>
      <c r="N38" s="404"/>
      <c r="O38" s="404"/>
      <c r="P38" s="404"/>
      <c r="Q38" s="404"/>
      <c r="R38" s="404"/>
      <c r="S38" s="404"/>
      <c r="T38" s="156"/>
      <c r="U38" s="405" t="str">
        <f t="shared" si="0"/>
        <v/>
      </c>
      <c r="V38" s="405"/>
      <c r="W38" s="404"/>
      <c r="X38" s="404"/>
      <c r="Y38" s="404"/>
      <c r="Z38" s="404"/>
      <c r="AA38" s="404"/>
      <c r="AB38" s="404"/>
      <c r="AC38" s="404"/>
      <c r="AD38" s="404"/>
      <c r="AE38" s="404"/>
      <c r="AF38" s="404"/>
      <c r="AG38" s="404"/>
      <c r="AH38" s="404"/>
      <c r="AI38" s="404"/>
      <c r="AJ38" s="404"/>
      <c r="AK38" s="404"/>
      <c r="AL38" s="156"/>
      <c r="AM38" s="405" t="str">
        <f t="shared" si="1"/>
        <v/>
      </c>
      <c r="AN38" s="405"/>
      <c r="AO38" s="404"/>
      <c r="AP38" s="404"/>
      <c r="AQ38" s="404"/>
      <c r="AR38" s="404"/>
      <c r="AS38" s="404"/>
      <c r="AT38" s="404"/>
      <c r="AU38" s="404"/>
      <c r="AV38" s="404"/>
      <c r="AW38" s="404"/>
      <c r="AX38" s="404"/>
      <c r="AY38" s="404"/>
      <c r="AZ38" s="404"/>
      <c r="BA38" s="404"/>
      <c r="BB38" s="404"/>
      <c r="BC38" s="404"/>
      <c r="BD38" s="156"/>
      <c r="BE38" s="405" t="str">
        <f t="shared" si="2"/>
        <v/>
      </c>
      <c r="BF38" s="405"/>
      <c r="BG38" s="404"/>
      <c r="BH38" s="404"/>
      <c r="BI38" s="404"/>
      <c r="BJ38" s="404"/>
      <c r="BK38" s="404"/>
      <c r="BL38" s="404"/>
      <c r="BM38" s="404"/>
      <c r="BN38" s="404"/>
      <c r="BO38" s="404"/>
      <c r="BP38" s="404"/>
      <c r="BQ38" s="404"/>
      <c r="BR38" s="404"/>
      <c r="BS38" s="404"/>
      <c r="BT38" s="404"/>
      <c r="BU38" s="404"/>
      <c r="BV38" s="156"/>
      <c r="BW38" s="405" t="str">
        <f t="shared" si="3"/>
        <v/>
      </c>
      <c r="BX38" s="405"/>
      <c r="BY38" s="404" t="str">
        <f>IF('各会計、関係団体の財政状況及び健全化判断比率'!B75="","",'各会計、関係団体の財政状況及び健全化判断比率'!B75)</f>
        <v/>
      </c>
      <c r="BZ38" s="404"/>
      <c r="CA38" s="404"/>
      <c r="CB38" s="404"/>
      <c r="CC38" s="404"/>
      <c r="CD38" s="404"/>
      <c r="CE38" s="404"/>
      <c r="CF38" s="404"/>
      <c r="CG38" s="404"/>
      <c r="CH38" s="404"/>
      <c r="CI38" s="404"/>
      <c r="CJ38" s="404"/>
      <c r="CK38" s="404"/>
      <c r="CL38" s="404"/>
      <c r="CM38" s="404"/>
      <c r="CN38" s="156"/>
      <c r="CO38" s="405">
        <f t="shared" si="4"/>
        <v>24</v>
      </c>
      <c r="CP38" s="405"/>
      <c r="CQ38" s="404" t="str">
        <f>IF('各会計、関係団体の財政状況及び健全化判断比率'!BS14="","",'各会計、関係団体の財政状況及び健全化判断比率'!BS14)</f>
        <v>アクロス福岡</v>
      </c>
      <c r="CR38" s="404"/>
      <c r="CS38" s="404"/>
      <c r="CT38" s="404"/>
      <c r="CU38" s="404"/>
      <c r="CV38" s="404"/>
      <c r="CW38" s="404"/>
      <c r="CX38" s="404"/>
      <c r="CY38" s="404"/>
      <c r="CZ38" s="404"/>
      <c r="DA38" s="404"/>
      <c r="DB38" s="404"/>
      <c r="DC38" s="404"/>
      <c r="DD38" s="404"/>
      <c r="DE38" s="404"/>
      <c r="DF38" s="148"/>
      <c r="DG38" s="406" t="str">
        <f>IF('各会計、関係団体の財政状況及び健全化判断比率'!BR14="","",'各会計、関係団体の財政状況及び健全化判断比率'!BR14)</f>
        <v/>
      </c>
      <c r="DH38" s="406"/>
      <c r="DI38" s="159"/>
      <c r="DJ38" s="114"/>
      <c r="DK38" s="114"/>
      <c r="DL38" s="114"/>
      <c r="DM38" s="114"/>
      <c r="DN38" s="114"/>
      <c r="DO38" s="114"/>
    </row>
    <row r="39" spans="1:119" ht="32.25" customHeight="1">
      <c r="A39" s="115"/>
      <c r="B39" s="155"/>
      <c r="C39" s="405">
        <f t="shared" si="5"/>
        <v>9</v>
      </c>
      <c r="D39" s="405"/>
      <c r="E39" s="404" t="str">
        <f>IF('各会計、関係団体の財政状況及び健全化判断比率'!B15="","",'各会計、関係団体の財政状況及び健全化判断比率'!B15)</f>
        <v>林業改善資金助成事業特別会計</v>
      </c>
      <c r="F39" s="404"/>
      <c r="G39" s="404"/>
      <c r="H39" s="404"/>
      <c r="I39" s="404"/>
      <c r="J39" s="404"/>
      <c r="K39" s="404"/>
      <c r="L39" s="404"/>
      <c r="M39" s="404"/>
      <c r="N39" s="404"/>
      <c r="O39" s="404"/>
      <c r="P39" s="404"/>
      <c r="Q39" s="404"/>
      <c r="R39" s="404"/>
      <c r="S39" s="404"/>
      <c r="T39" s="156"/>
      <c r="U39" s="405" t="str">
        <f t="shared" si="0"/>
        <v/>
      </c>
      <c r="V39" s="405"/>
      <c r="W39" s="404"/>
      <c r="X39" s="404"/>
      <c r="Y39" s="404"/>
      <c r="Z39" s="404"/>
      <c r="AA39" s="404"/>
      <c r="AB39" s="404"/>
      <c r="AC39" s="404"/>
      <c r="AD39" s="404"/>
      <c r="AE39" s="404"/>
      <c r="AF39" s="404"/>
      <c r="AG39" s="404"/>
      <c r="AH39" s="404"/>
      <c r="AI39" s="404"/>
      <c r="AJ39" s="404"/>
      <c r="AK39" s="404"/>
      <c r="AL39" s="156"/>
      <c r="AM39" s="405" t="str">
        <f t="shared" si="1"/>
        <v/>
      </c>
      <c r="AN39" s="405"/>
      <c r="AO39" s="404"/>
      <c r="AP39" s="404"/>
      <c r="AQ39" s="404"/>
      <c r="AR39" s="404"/>
      <c r="AS39" s="404"/>
      <c r="AT39" s="404"/>
      <c r="AU39" s="404"/>
      <c r="AV39" s="404"/>
      <c r="AW39" s="404"/>
      <c r="AX39" s="404"/>
      <c r="AY39" s="404"/>
      <c r="AZ39" s="404"/>
      <c r="BA39" s="404"/>
      <c r="BB39" s="404"/>
      <c r="BC39" s="404"/>
      <c r="BD39" s="156"/>
      <c r="BE39" s="405" t="str">
        <f t="shared" si="2"/>
        <v/>
      </c>
      <c r="BF39" s="405"/>
      <c r="BG39" s="404"/>
      <c r="BH39" s="404"/>
      <c r="BI39" s="404"/>
      <c r="BJ39" s="404"/>
      <c r="BK39" s="404"/>
      <c r="BL39" s="404"/>
      <c r="BM39" s="404"/>
      <c r="BN39" s="404"/>
      <c r="BO39" s="404"/>
      <c r="BP39" s="404"/>
      <c r="BQ39" s="404"/>
      <c r="BR39" s="404"/>
      <c r="BS39" s="404"/>
      <c r="BT39" s="404"/>
      <c r="BU39" s="404"/>
      <c r="BV39" s="156"/>
      <c r="BW39" s="405" t="str">
        <f t="shared" si="3"/>
        <v/>
      </c>
      <c r="BX39" s="405"/>
      <c r="BY39" s="404" t="str">
        <f>IF('各会計、関係団体の財政状況及び健全化判断比率'!B76="","",'各会計、関係団体の財政状況及び健全化判断比率'!B76)</f>
        <v/>
      </c>
      <c r="BZ39" s="404"/>
      <c r="CA39" s="404"/>
      <c r="CB39" s="404"/>
      <c r="CC39" s="404"/>
      <c r="CD39" s="404"/>
      <c r="CE39" s="404"/>
      <c r="CF39" s="404"/>
      <c r="CG39" s="404"/>
      <c r="CH39" s="404"/>
      <c r="CI39" s="404"/>
      <c r="CJ39" s="404"/>
      <c r="CK39" s="404"/>
      <c r="CL39" s="404"/>
      <c r="CM39" s="404"/>
      <c r="CN39" s="156"/>
      <c r="CO39" s="405">
        <f t="shared" si="4"/>
        <v>25</v>
      </c>
      <c r="CP39" s="405"/>
      <c r="CQ39" s="404" t="str">
        <f>IF('各会計、関係団体の財政状況及び健全化判断比率'!BS15="","",'各会計、関係団体の財政状況及び健全化判断比率'!BS15)</f>
        <v>あまぎ水の文化村</v>
      </c>
      <c r="CR39" s="404"/>
      <c r="CS39" s="404"/>
      <c r="CT39" s="404"/>
      <c r="CU39" s="404"/>
      <c r="CV39" s="404"/>
      <c r="CW39" s="404"/>
      <c r="CX39" s="404"/>
      <c r="CY39" s="404"/>
      <c r="CZ39" s="404"/>
      <c r="DA39" s="404"/>
      <c r="DB39" s="404"/>
      <c r="DC39" s="404"/>
      <c r="DD39" s="404"/>
      <c r="DE39" s="404"/>
      <c r="DF39" s="148"/>
      <c r="DG39" s="406" t="str">
        <f>IF('各会計、関係団体の財政状況及び健全化判断比率'!BR15="","",'各会計、関係団体の財政状況及び健全化判断比率'!BR15)</f>
        <v/>
      </c>
      <c r="DH39" s="406"/>
      <c r="DI39" s="159"/>
      <c r="DJ39" s="114"/>
      <c r="DK39" s="114"/>
      <c r="DL39" s="114"/>
      <c r="DM39" s="114"/>
      <c r="DN39" s="114"/>
      <c r="DO39" s="114"/>
    </row>
    <row r="40" spans="1:119" ht="32.25" customHeight="1">
      <c r="A40" s="115"/>
      <c r="B40" s="155"/>
      <c r="C40" s="405">
        <f t="shared" si="5"/>
        <v>10</v>
      </c>
      <c r="D40" s="405"/>
      <c r="E40" s="404" t="str">
        <f>IF('各会計、関係団体の財政状況及び健全化判断比率'!B16="","",'各会計、関係団体の財政状況及び健全化判断比率'!B16)</f>
        <v>沿岸漁業改善資金助成事業特別会計</v>
      </c>
      <c r="F40" s="404"/>
      <c r="G40" s="404"/>
      <c r="H40" s="404"/>
      <c r="I40" s="404"/>
      <c r="J40" s="404"/>
      <c r="K40" s="404"/>
      <c r="L40" s="404"/>
      <c r="M40" s="404"/>
      <c r="N40" s="404"/>
      <c r="O40" s="404"/>
      <c r="P40" s="404"/>
      <c r="Q40" s="404"/>
      <c r="R40" s="404"/>
      <c r="S40" s="404"/>
      <c r="T40" s="156"/>
      <c r="U40" s="405" t="str">
        <f t="shared" si="0"/>
        <v/>
      </c>
      <c r="V40" s="405"/>
      <c r="W40" s="404"/>
      <c r="X40" s="404"/>
      <c r="Y40" s="404"/>
      <c r="Z40" s="404"/>
      <c r="AA40" s="404"/>
      <c r="AB40" s="404"/>
      <c r="AC40" s="404"/>
      <c r="AD40" s="404"/>
      <c r="AE40" s="404"/>
      <c r="AF40" s="404"/>
      <c r="AG40" s="404"/>
      <c r="AH40" s="404"/>
      <c r="AI40" s="404"/>
      <c r="AJ40" s="404"/>
      <c r="AK40" s="404"/>
      <c r="AL40" s="156"/>
      <c r="AM40" s="405" t="str">
        <f t="shared" si="1"/>
        <v/>
      </c>
      <c r="AN40" s="405"/>
      <c r="AO40" s="404"/>
      <c r="AP40" s="404"/>
      <c r="AQ40" s="404"/>
      <c r="AR40" s="404"/>
      <c r="AS40" s="404"/>
      <c r="AT40" s="404"/>
      <c r="AU40" s="404"/>
      <c r="AV40" s="404"/>
      <c r="AW40" s="404"/>
      <c r="AX40" s="404"/>
      <c r="AY40" s="404"/>
      <c r="AZ40" s="404"/>
      <c r="BA40" s="404"/>
      <c r="BB40" s="404"/>
      <c r="BC40" s="404"/>
      <c r="BD40" s="156"/>
      <c r="BE40" s="405" t="str">
        <f t="shared" si="2"/>
        <v/>
      </c>
      <c r="BF40" s="405"/>
      <c r="BG40" s="404"/>
      <c r="BH40" s="404"/>
      <c r="BI40" s="404"/>
      <c r="BJ40" s="404"/>
      <c r="BK40" s="404"/>
      <c r="BL40" s="404"/>
      <c r="BM40" s="404"/>
      <c r="BN40" s="404"/>
      <c r="BO40" s="404"/>
      <c r="BP40" s="404"/>
      <c r="BQ40" s="404"/>
      <c r="BR40" s="404"/>
      <c r="BS40" s="404"/>
      <c r="BT40" s="404"/>
      <c r="BU40" s="404"/>
      <c r="BV40" s="156"/>
      <c r="BW40" s="405" t="str">
        <f t="shared" si="3"/>
        <v/>
      </c>
      <c r="BX40" s="405"/>
      <c r="BY40" s="404" t="str">
        <f>IF('各会計、関係団体の財政状況及び健全化判断比率'!B77="","",'各会計、関係団体の財政状況及び健全化判断比率'!B77)</f>
        <v/>
      </c>
      <c r="BZ40" s="404"/>
      <c r="CA40" s="404"/>
      <c r="CB40" s="404"/>
      <c r="CC40" s="404"/>
      <c r="CD40" s="404"/>
      <c r="CE40" s="404"/>
      <c r="CF40" s="404"/>
      <c r="CG40" s="404"/>
      <c r="CH40" s="404"/>
      <c r="CI40" s="404"/>
      <c r="CJ40" s="404"/>
      <c r="CK40" s="404"/>
      <c r="CL40" s="404"/>
      <c r="CM40" s="404"/>
      <c r="CN40" s="156"/>
      <c r="CO40" s="405">
        <f t="shared" si="4"/>
        <v>26</v>
      </c>
      <c r="CP40" s="405"/>
      <c r="CQ40" s="404" t="str">
        <f>IF('各会計、関係団体の財政状況及び健全化判断比率'!BS16="","",'各会計、関係団体の財政状況及び健全化判断比率'!BS16)</f>
        <v>福岡県女性財団</v>
      </c>
      <c r="CR40" s="404"/>
      <c r="CS40" s="404"/>
      <c r="CT40" s="404"/>
      <c r="CU40" s="404"/>
      <c r="CV40" s="404"/>
      <c r="CW40" s="404"/>
      <c r="CX40" s="404"/>
      <c r="CY40" s="404"/>
      <c r="CZ40" s="404"/>
      <c r="DA40" s="404"/>
      <c r="DB40" s="404"/>
      <c r="DC40" s="404"/>
      <c r="DD40" s="404"/>
      <c r="DE40" s="404"/>
      <c r="DF40" s="148"/>
      <c r="DG40" s="406" t="str">
        <f>IF('各会計、関係団体の財政状況及び健全化判断比率'!BR16="","",'各会計、関係団体の財政状況及び健全化判断比率'!BR16)</f>
        <v/>
      </c>
      <c r="DH40" s="40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161</v>
      </c>
      <c r="C43" s="114"/>
      <c r="D43" s="114"/>
      <c r="E43" s="114" t="s">
        <v>162</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163</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164</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165</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166</v>
      </c>
    </row>
    <row r="48" spans="1:119">
      <c r="E48" s="116" t="s">
        <v>167</v>
      </c>
    </row>
    <row r="49"/>
    <row r="50"/>
    <row r="51"/>
    <row r="52"/>
    <row r="53"/>
    <row r="54"/>
    <row r="55"/>
    <row r="56"/>
    <row r="57" hidden="1"/>
    <row r="58" hidden="1"/>
    <row r="59" hidden="1"/>
  </sheetData>
  <sheetProtection algorithmName="SHA-512" hashValue="MTW2o5dk3y8Lpoh/iwrvH/oY45sSkaydl8Ye1Zp8v9x9U5T2qfXVjOcWIRoCpreXehIvJRr3w0KpjC21GlySgg==" saltValue="9DXtiAUUyU3A4hCl5KIv5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507</v>
      </c>
      <c r="G33" s="17" t="s">
        <v>508</v>
      </c>
      <c r="H33" s="17" t="s">
        <v>509</v>
      </c>
      <c r="I33" s="17" t="s">
        <v>510</v>
      </c>
      <c r="J33" s="18" t="s">
        <v>511</v>
      </c>
      <c r="K33" s="10"/>
      <c r="L33" s="10"/>
      <c r="M33" s="10"/>
      <c r="N33" s="10"/>
      <c r="O33" s="10"/>
      <c r="P33" s="10"/>
    </row>
    <row r="34" spans="1:16" ht="39" customHeight="1">
      <c r="A34" s="10"/>
      <c r="B34" s="19"/>
      <c r="C34" s="1155" t="s">
        <v>514</v>
      </c>
      <c r="D34" s="1155"/>
      <c r="E34" s="1156"/>
      <c r="F34" s="20">
        <v>0.21</v>
      </c>
      <c r="G34" s="21">
        <v>0.2</v>
      </c>
      <c r="H34" s="21">
        <v>0.44</v>
      </c>
      <c r="I34" s="21">
        <v>0.41</v>
      </c>
      <c r="J34" s="22">
        <v>0.34</v>
      </c>
      <c r="K34" s="10"/>
      <c r="L34" s="10"/>
      <c r="M34" s="10"/>
      <c r="N34" s="10"/>
      <c r="O34" s="10"/>
      <c r="P34" s="10"/>
    </row>
    <row r="35" spans="1:16" ht="39" customHeight="1">
      <c r="A35" s="10"/>
      <c r="B35" s="23"/>
      <c r="C35" s="1149" t="s">
        <v>515</v>
      </c>
      <c r="D35" s="1150"/>
      <c r="E35" s="1151"/>
      <c r="F35" s="24">
        <v>0.25</v>
      </c>
      <c r="G35" s="25">
        <v>0.26</v>
      </c>
      <c r="H35" s="25">
        <v>0.25</v>
      </c>
      <c r="I35" s="25">
        <v>0.27</v>
      </c>
      <c r="J35" s="26">
        <v>0.28000000000000003</v>
      </c>
      <c r="K35" s="10"/>
      <c r="L35" s="10"/>
      <c r="M35" s="10"/>
      <c r="N35" s="10"/>
      <c r="O35" s="10"/>
      <c r="P35" s="10"/>
    </row>
    <row r="36" spans="1:16" ht="39" customHeight="1">
      <c r="A36" s="10"/>
      <c r="B36" s="23"/>
      <c r="C36" s="1149" t="s">
        <v>516</v>
      </c>
      <c r="D36" s="1150"/>
      <c r="E36" s="1151"/>
      <c r="F36" s="24">
        <v>0.22</v>
      </c>
      <c r="G36" s="25">
        <v>0.24</v>
      </c>
      <c r="H36" s="25">
        <v>0.19</v>
      </c>
      <c r="I36" s="25">
        <v>0.23</v>
      </c>
      <c r="J36" s="26">
        <v>0.28000000000000003</v>
      </c>
      <c r="K36" s="10"/>
      <c r="L36" s="10"/>
      <c r="M36" s="10"/>
      <c r="N36" s="10"/>
      <c r="O36" s="10"/>
      <c r="P36" s="10"/>
    </row>
    <row r="37" spans="1:16" ht="39" customHeight="1">
      <c r="A37" s="10"/>
      <c r="B37" s="23"/>
      <c r="C37" s="1149" t="s">
        <v>517</v>
      </c>
      <c r="D37" s="1150"/>
      <c r="E37" s="1151"/>
      <c r="F37" s="24">
        <v>0.24</v>
      </c>
      <c r="G37" s="25">
        <v>0.22</v>
      </c>
      <c r="H37" s="25">
        <v>0.2</v>
      </c>
      <c r="I37" s="25">
        <v>0.22</v>
      </c>
      <c r="J37" s="26">
        <v>0.24</v>
      </c>
      <c r="K37" s="10"/>
      <c r="L37" s="10"/>
      <c r="M37" s="10"/>
      <c r="N37" s="10"/>
      <c r="O37" s="10"/>
      <c r="P37" s="10"/>
    </row>
    <row r="38" spans="1:16" ht="39" customHeight="1">
      <c r="A38" s="10"/>
      <c r="B38" s="23"/>
      <c r="C38" s="1149" t="s">
        <v>518</v>
      </c>
      <c r="D38" s="1150"/>
      <c r="E38" s="1151"/>
      <c r="F38" s="24">
        <v>0.12</v>
      </c>
      <c r="G38" s="25">
        <v>0.15</v>
      </c>
      <c r="H38" s="25">
        <v>0.15</v>
      </c>
      <c r="I38" s="25">
        <v>0.11</v>
      </c>
      <c r="J38" s="26">
        <v>0.12</v>
      </c>
      <c r="K38" s="10"/>
      <c r="L38" s="10"/>
      <c r="M38" s="10"/>
      <c r="N38" s="10"/>
      <c r="O38" s="10"/>
      <c r="P38" s="10"/>
    </row>
    <row r="39" spans="1:16" ht="39" customHeight="1">
      <c r="A39" s="10"/>
      <c r="B39" s="23"/>
      <c r="C39" s="1149" t="s">
        <v>519</v>
      </c>
      <c r="D39" s="1150"/>
      <c r="E39" s="1151"/>
      <c r="F39" s="24">
        <v>0</v>
      </c>
      <c r="G39" s="25">
        <v>0</v>
      </c>
      <c r="H39" s="25">
        <v>0</v>
      </c>
      <c r="I39" s="25">
        <v>0</v>
      </c>
      <c r="J39" s="26">
        <v>0</v>
      </c>
      <c r="K39" s="10"/>
      <c r="L39" s="10"/>
      <c r="M39" s="10"/>
      <c r="N39" s="10"/>
      <c r="O39" s="10"/>
      <c r="P39" s="10"/>
    </row>
    <row r="40" spans="1:16" ht="39" customHeight="1">
      <c r="A40" s="10"/>
      <c r="B40" s="23"/>
      <c r="C40" s="1149" t="s">
        <v>520</v>
      </c>
      <c r="D40" s="1150"/>
      <c r="E40" s="1151"/>
      <c r="F40" s="24">
        <v>0</v>
      </c>
      <c r="G40" s="25">
        <v>0</v>
      </c>
      <c r="H40" s="25">
        <v>0</v>
      </c>
      <c r="I40" s="25">
        <v>0</v>
      </c>
      <c r="J40" s="26">
        <v>0</v>
      </c>
      <c r="K40" s="10"/>
      <c r="L40" s="10"/>
      <c r="M40" s="10"/>
      <c r="N40" s="10"/>
      <c r="O40" s="10"/>
      <c r="P40" s="10"/>
    </row>
    <row r="41" spans="1:16" ht="39" customHeight="1">
      <c r="A41" s="10"/>
      <c r="B41" s="23"/>
      <c r="C41" s="1149" t="s">
        <v>521</v>
      </c>
      <c r="D41" s="1150"/>
      <c r="E41" s="1151"/>
      <c r="F41" s="24">
        <v>0</v>
      </c>
      <c r="G41" s="25">
        <v>0</v>
      </c>
      <c r="H41" s="25">
        <v>0</v>
      </c>
      <c r="I41" s="25">
        <v>0</v>
      </c>
      <c r="J41" s="26">
        <v>0</v>
      </c>
      <c r="K41" s="10"/>
      <c r="L41" s="10"/>
      <c r="M41" s="10"/>
      <c r="N41" s="10"/>
      <c r="O41" s="10"/>
      <c r="P41" s="10"/>
    </row>
    <row r="42" spans="1:16" ht="39" customHeight="1">
      <c r="A42" s="10"/>
      <c r="B42" s="27"/>
      <c r="C42" s="1149" t="s">
        <v>522</v>
      </c>
      <c r="D42" s="1150"/>
      <c r="E42" s="1151"/>
      <c r="F42" s="24" t="s">
        <v>468</v>
      </c>
      <c r="G42" s="25" t="s">
        <v>468</v>
      </c>
      <c r="H42" s="25" t="s">
        <v>468</v>
      </c>
      <c r="I42" s="25" t="s">
        <v>468</v>
      </c>
      <c r="J42" s="26" t="s">
        <v>468</v>
      </c>
      <c r="K42" s="10"/>
      <c r="L42" s="10"/>
      <c r="M42" s="10"/>
      <c r="N42" s="10"/>
      <c r="O42" s="10"/>
      <c r="P42" s="10"/>
    </row>
    <row r="43" spans="1:16" ht="39" customHeight="1" thickBot="1">
      <c r="A43" s="10"/>
      <c r="B43" s="28"/>
      <c r="C43" s="1152" t="s">
        <v>523</v>
      </c>
      <c r="D43" s="1153"/>
      <c r="E43" s="1154"/>
      <c r="F43" s="29">
        <v>0.14000000000000001</v>
      </c>
      <c r="G43" s="30">
        <v>0.16</v>
      </c>
      <c r="H43" s="30">
        <v>0.18</v>
      </c>
      <c r="I43" s="30">
        <v>0.15</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507</v>
      </c>
      <c r="L44" s="44" t="s">
        <v>508</v>
      </c>
      <c r="M44" s="44" t="s">
        <v>509</v>
      </c>
      <c r="N44" s="44" t="s">
        <v>510</v>
      </c>
      <c r="O44" s="45" t="s">
        <v>511</v>
      </c>
      <c r="P44" s="36"/>
      <c r="Q44" s="36"/>
      <c r="R44" s="36"/>
      <c r="S44" s="36"/>
      <c r="T44" s="36"/>
      <c r="U44" s="36"/>
    </row>
    <row r="45" spans="1:21" ht="30.75" customHeight="1">
      <c r="A45" s="36"/>
      <c r="B45" s="1165" t="s">
        <v>10</v>
      </c>
      <c r="C45" s="1166"/>
      <c r="D45" s="46"/>
      <c r="E45" s="1171" t="s">
        <v>11</v>
      </c>
      <c r="F45" s="1171"/>
      <c r="G45" s="1171"/>
      <c r="H45" s="1171"/>
      <c r="I45" s="1171"/>
      <c r="J45" s="1172"/>
      <c r="K45" s="47">
        <v>111304</v>
      </c>
      <c r="L45" s="48">
        <v>108922</v>
      </c>
      <c r="M45" s="48">
        <v>108346</v>
      </c>
      <c r="N45" s="48">
        <v>109800</v>
      </c>
      <c r="O45" s="49">
        <v>116514</v>
      </c>
      <c r="P45" s="36"/>
      <c r="Q45" s="36"/>
      <c r="R45" s="36"/>
      <c r="S45" s="36"/>
      <c r="T45" s="36"/>
      <c r="U45" s="36"/>
    </row>
    <row r="46" spans="1:21" ht="30.75" customHeight="1">
      <c r="A46" s="36"/>
      <c r="B46" s="1167"/>
      <c r="C46" s="1168"/>
      <c r="D46" s="50"/>
      <c r="E46" s="1159" t="s">
        <v>12</v>
      </c>
      <c r="F46" s="1159"/>
      <c r="G46" s="1159"/>
      <c r="H46" s="1159"/>
      <c r="I46" s="1159"/>
      <c r="J46" s="1160"/>
      <c r="K46" s="51">
        <v>21693</v>
      </c>
      <c r="L46" s="52">
        <v>27597</v>
      </c>
      <c r="M46" s="52">
        <v>20661</v>
      </c>
      <c r="N46" s="52">
        <v>19836</v>
      </c>
      <c r="O46" s="53">
        <v>15156</v>
      </c>
      <c r="P46" s="36"/>
      <c r="Q46" s="36"/>
      <c r="R46" s="36"/>
      <c r="S46" s="36"/>
      <c r="T46" s="36"/>
      <c r="U46" s="36"/>
    </row>
    <row r="47" spans="1:21" ht="30.75" customHeight="1">
      <c r="A47" s="36"/>
      <c r="B47" s="1167"/>
      <c r="C47" s="1168"/>
      <c r="D47" s="50"/>
      <c r="E47" s="1159" t="s">
        <v>13</v>
      </c>
      <c r="F47" s="1159"/>
      <c r="G47" s="1159"/>
      <c r="H47" s="1159"/>
      <c r="I47" s="1159"/>
      <c r="J47" s="1160"/>
      <c r="K47" s="51">
        <v>104830</v>
      </c>
      <c r="L47" s="52">
        <v>104082</v>
      </c>
      <c r="M47" s="52">
        <v>103130</v>
      </c>
      <c r="N47" s="52">
        <v>101062</v>
      </c>
      <c r="O47" s="53">
        <v>99670</v>
      </c>
      <c r="P47" s="36"/>
      <c r="Q47" s="36"/>
      <c r="R47" s="36"/>
      <c r="S47" s="36"/>
      <c r="T47" s="36"/>
      <c r="U47" s="36"/>
    </row>
    <row r="48" spans="1:21" ht="30.75" customHeight="1">
      <c r="A48" s="36"/>
      <c r="B48" s="1167"/>
      <c r="C48" s="1168"/>
      <c r="D48" s="50"/>
      <c r="E48" s="1159" t="s">
        <v>14</v>
      </c>
      <c r="F48" s="1159"/>
      <c r="G48" s="1159"/>
      <c r="H48" s="1159"/>
      <c r="I48" s="1159"/>
      <c r="J48" s="1160"/>
      <c r="K48" s="51">
        <v>3209</v>
      </c>
      <c r="L48" s="52">
        <v>3885</v>
      </c>
      <c r="M48" s="52">
        <v>5425</v>
      </c>
      <c r="N48" s="52">
        <v>3900</v>
      </c>
      <c r="O48" s="53">
        <v>2398</v>
      </c>
      <c r="P48" s="36"/>
      <c r="Q48" s="36"/>
      <c r="R48" s="36"/>
      <c r="S48" s="36"/>
      <c r="T48" s="36"/>
      <c r="U48" s="36"/>
    </row>
    <row r="49" spans="1:21" ht="30.75" customHeight="1">
      <c r="A49" s="36"/>
      <c r="B49" s="1167"/>
      <c r="C49" s="1168"/>
      <c r="D49" s="50"/>
      <c r="E49" s="1159" t="s">
        <v>15</v>
      </c>
      <c r="F49" s="1159"/>
      <c r="G49" s="1159"/>
      <c r="H49" s="1159"/>
      <c r="I49" s="1159"/>
      <c r="J49" s="1160"/>
      <c r="K49" s="51" t="s">
        <v>468</v>
      </c>
      <c r="L49" s="52" t="s">
        <v>468</v>
      </c>
      <c r="M49" s="52" t="s">
        <v>468</v>
      </c>
      <c r="N49" s="52" t="s">
        <v>468</v>
      </c>
      <c r="O49" s="53" t="s">
        <v>468</v>
      </c>
      <c r="P49" s="36"/>
      <c r="Q49" s="36"/>
      <c r="R49" s="36"/>
      <c r="S49" s="36"/>
      <c r="T49" s="36"/>
      <c r="U49" s="36"/>
    </row>
    <row r="50" spans="1:21" ht="30.75" customHeight="1">
      <c r="A50" s="36"/>
      <c r="B50" s="1167"/>
      <c r="C50" s="1168"/>
      <c r="D50" s="50"/>
      <c r="E50" s="1159" t="s">
        <v>16</v>
      </c>
      <c r="F50" s="1159"/>
      <c r="G50" s="1159"/>
      <c r="H50" s="1159"/>
      <c r="I50" s="1159"/>
      <c r="J50" s="1160"/>
      <c r="K50" s="51">
        <v>3874</v>
      </c>
      <c r="L50" s="52">
        <v>3353</v>
      </c>
      <c r="M50" s="52">
        <v>2454</v>
      </c>
      <c r="N50" s="52">
        <v>2052</v>
      </c>
      <c r="O50" s="53">
        <v>1888</v>
      </c>
      <c r="P50" s="36"/>
      <c r="Q50" s="36"/>
      <c r="R50" s="36"/>
      <c r="S50" s="36"/>
      <c r="T50" s="36"/>
      <c r="U50" s="36"/>
    </row>
    <row r="51" spans="1:21" ht="30.75" customHeight="1">
      <c r="A51" s="36"/>
      <c r="B51" s="1169"/>
      <c r="C51" s="1170"/>
      <c r="D51" s="54"/>
      <c r="E51" s="1159" t="s">
        <v>17</v>
      </c>
      <c r="F51" s="1159"/>
      <c r="G51" s="1159"/>
      <c r="H51" s="1159"/>
      <c r="I51" s="1159"/>
      <c r="J51" s="1160"/>
      <c r="K51" s="51">
        <v>3</v>
      </c>
      <c r="L51" s="52">
        <v>6</v>
      </c>
      <c r="M51" s="52">
        <v>11</v>
      </c>
      <c r="N51" s="52">
        <v>5</v>
      </c>
      <c r="O51" s="53">
        <v>3</v>
      </c>
      <c r="P51" s="36"/>
      <c r="Q51" s="36"/>
      <c r="R51" s="36"/>
      <c r="S51" s="36"/>
      <c r="T51" s="36"/>
      <c r="U51" s="36"/>
    </row>
    <row r="52" spans="1:21" ht="30.75" customHeight="1">
      <c r="A52" s="36"/>
      <c r="B52" s="1157" t="s">
        <v>18</v>
      </c>
      <c r="C52" s="1158"/>
      <c r="D52" s="54"/>
      <c r="E52" s="1159" t="s">
        <v>19</v>
      </c>
      <c r="F52" s="1159"/>
      <c r="G52" s="1159"/>
      <c r="H52" s="1159"/>
      <c r="I52" s="1159"/>
      <c r="J52" s="1160"/>
      <c r="K52" s="51">
        <v>121267</v>
      </c>
      <c r="L52" s="52">
        <v>128050</v>
      </c>
      <c r="M52" s="52">
        <v>132168</v>
      </c>
      <c r="N52" s="52">
        <v>134872</v>
      </c>
      <c r="O52" s="53">
        <v>137107</v>
      </c>
      <c r="P52" s="36"/>
      <c r="Q52" s="36"/>
      <c r="R52" s="36"/>
      <c r="S52" s="36"/>
      <c r="T52" s="36"/>
      <c r="U52" s="36"/>
    </row>
    <row r="53" spans="1:21" ht="30.75" customHeight="1" thickBot="1">
      <c r="A53" s="36"/>
      <c r="B53" s="1161" t="s">
        <v>20</v>
      </c>
      <c r="C53" s="1162"/>
      <c r="D53" s="55"/>
      <c r="E53" s="1163" t="s">
        <v>21</v>
      </c>
      <c r="F53" s="1163"/>
      <c r="G53" s="1163"/>
      <c r="H53" s="1163"/>
      <c r="I53" s="1163"/>
      <c r="J53" s="1164"/>
      <c r="K53" s="56">
        <v>123646</v>
      </c>
      <c r="L53" s="57">
        <v>119795</v>
      </c>
      <c r="M53" s="57">
        <v>107859</v>
      </c>
      <c r="N53" s="57">
        <v>101783</v>
      </c>
      <c r="O53" s="58">
        <v>98522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5"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507</v>
      </c>
      <c r="J40" s="343" t="s">
        <v>508</v>
      </c>
      <c r="K40" s="343" t="s">
        <v>509</v>
      </c>
      <c r="L40" s="343" t="s">
        <v>510</v>
      </c>
      <c r="M40" s="344" t="s">
        <v>511</v>
      </c>
    </row>
    <row r="41" spans="2:13" ht="27.75" customHeight="1">
      <c r="B41" s="1185" t="s">
        <v>22</v>
      </c>
      <c r="C41" s="1186"/>
      <c r="D41" s="66"/>
      <c r="E41" s="1187" t="s">
        <v>23</v>
      </c>
      <c r="F41" s="1187"/>
      <c r="G41" s="1187"/>
      <c r="H41" s="1188"/>
      <c r="I41" s="345">
        <v>3475508</v>
      </c>
      <c r="J41" s="346">
        <v>3583808</v>
      </c>
      <c r="K41" s="346">
        <v>3688450</v>
      </c>
      <c r="L41" s="346">
        <v>3776339</v>
      </c>
      <c r="M41" s="347">
        <v>3855858</v>
      </c>
    </row>
    <row r="42" spans="2:13" ht="27.75" customHeight="1">
      <c r="B42" s="1175"/>
      <c r="C42" s="1176"/>
      <c r="D42" s="67"/>
      <c r="E42" s="1179" t="s">
        <v>24</v>
      </c>
      <c r="F42" s="1179"/>
      <c r="G42" s="1179"/>
      <c r="H42" s="1180"/>
      <c r="I42" s="348">
        <v>14258</v>
      </c>
      <c r="J42" s="349">
        <v>11323</v>
      </c>
      <c r="K42" s="349">
        <v>8104</v>
      </c>
      <c r="L42" s="349">
        <v>6037</v>
      </c>
      <c r="M42" s="350">
        <v>4322</v>
      </c>
    </row>
    <row r="43" spans="2:13" ht="27.75" customHeight="1">
      <c r="B43" s="1175"/>
      <c r="C43" s="1176"/>
      <c r="D43" s="67"/>
      <c r="E43" s="1179" t="s">
        <v>25</v>
      </c>
      <c r="F43" s="1179"/>
      <c r="G43" s="1179"/>
      <c r="H43" s="1180"/>
      <c r="I43" s="348">
        <v>61276</v>
      </c>
      <c r="J43" s="349">
        <v>60620</v>
      </c>
      <c r="K43" s="349">
        <v>60065</v>
      </c>
      <c r="L43" s="349">
        <v>60202</v>
      </c>
      <c r="M43" s="350">
        <v>58833</v>
      </c>
    </row>
    <row r="44" spans="2:13" ht="27.75" customHeight="1">
      <c r="B44" s="1175"/>
      <c r="C44" s="1176"/>
      <c r="D44" s="67"/>
      <c r="E44" s="1179" t="s">
        <v>26</v>
      </c>
      <c r="F44" s="1179"/>
      <c r="G44" s="1179"/>
      <c r="H44" s="1180"/>
      <c r="I44" s="348" t="s">
        <v>468</v>
      </c>
      <c r="J44" s="349" t="s">
        <v>468</v>
      </c>
      <c r="K44" s="349" t="s">
        <v>468</v>
      </c>
      <c r="L44" s="349" t="s">
        <v>468</v>
      </c>
      <c r="M44" s="350" t="s">
        <v>468</v>
      </c>
    </row>
    <row r="45" spans="2:13" ht="27.75" customHeight="1">
      <c r="B45" s="1175"/>
      <c r="C45" s="1176"/>
      <c r="D45" s="67"/>
      <c r="E45" s="1179" t="s">
        <v>27</v>
      </c>
      <c r="F45" s="1179"/>
      <c r="G45" s="1179"/>
      <c r="H45" s="1180"/>
      <c r="I45" s="348">
        <v>512872</v>
      </c>
      <c r="J45" s="349">
        <v>472956</v>
      </c>
      <c r="K45" s="349">
        <v>411954</v>
      </c>
      <c r="L45" s="349">
        <v>433959</v>
      </c>
      <c r="M45" s="350">
        <v>419465</v>
      </c>
    </row>
    <row r="46" spans="2:13" ht="27.75" customHeight="1">
      <c r="B46" s="1175"/>
      <c r="C46" s="1176"/>
      <c r="D46" s="68"/>
      <c r="E46" s="1189" t="s">
        <v>28</v>
      </c>
      <c r="F46" s="1189"/>
      <c r="G46" s="1189"/>
      <c r="H46" s="1190"/>
      <c r="I46" s="348">
        <v>7429</v>
      </c>
      <c r="J46" s="349">
        <v>6831</v>
      </c>
      <c r="K46" s="349">
        <v>8064</v>
      </c>
      <c r="L46" s="349">
        <v>4660</v>
      </c>
      <c r="M46" s="350">
        <v>3673</v>
      </c>
    </row>
    <row r="47" spans="2:13" ht="27.75" customHeight="1">
      <c r="B47" s="1175"/>
      <c r="C47" s="1176"/>
      <c r="D47" s="69"/>
      <c r="E47" s="1191" t="s">
        <v>29</v>
      </c>
      <c r="F47" s="1192"/>
      <c r="G47" s="1192"/>
      <c r="H47" s="1193"/>
      <c r="I47" s="348" t="s">
        <v>468</v>
      </c>
      <c r="J47" s="349" t="s">
        <v>468</v>
      </c>
      <c r="K47" s="349" t="s">
        <v>468</v>
      </c>
      <c r="L47" s="349" t="s">
        <v>468</v>
      </c>
      <c r="M47" s="350" t="s">
        <v>468</v>
      </c>
    </row>
    <row r="48" spans="2:13" ht="27.75" customHeight="1">
      <c r="B48" s="1175"/>
      <c r="C48" s="1176"/>
      <c r="D48" s="67"/>
      <c r="E48" s="1179" t="s">
        <v>30</v>
      </c>
      <c r="F48" s="1179"/>
      <c r="G48" s="1179"/>
      <c r="H48" s="1180"/>
      <c r="I48" s="348" t="s">
        <v>468</v>
      </c>
      <c r="J48" s="349" t="s">
        <v>468</v>
      </c>
      <c r="K48" s="349" t="s">
        <v>468</v>
      </c>
      <c r="L48" s="349" t="s">
        <v>468</v>
      </c>
      <c r="M48" s="350" t="s">
        <v>468</v>
      </c>
    </row>
    <row r="49" spans="2:13" ht="27.75" customHeight="1">
      <c r="B49" s="1177"/>
      <c r="C49" s="1178"/>
      <c r="D49" s="67"/>
      <c r="E49" s="1179" t="s">
        <v>31</v>
      </c>
      <c r="F49" s="1179"/>
      <c r="G49" s="1179"/>
      <c r="H49" s="1180"/>
      <c r="I49" s="348" t="s">
        <v>468</v>
      </c>
      <c r="J49" s="349" t="s">
        <v>468</v>
      </c>
      <c r="K49" s="349" t="s">
        <v>468</v>
      </c>
      <c r="L49" s="349" t="s">
        <v>468</v>
      </c>
      <c r="M49" s="350" t="s">
        <v>468</v>
      </c>
    </row>
    <row r="50" spans="2:13" ht="27.75" customHeight="1">
      <c r="B50" s="1173" t="s">
        <v>32</v>
      </c>
      <c r="C50" s="1174"/>
      <c r="D50" s="70"/>
      <c r="E50" s="1179" t="s">
        <v>33</v>
      </c>
      <c r="F50" s="1179"/>
      <c r="G50" s="1179"/>
      <c r="H50" s="1180"/>
      <c r="I50" s="348">
        <v>320475</v>
      </c>
      <c r="J50" s="349">
        <v>338025</v>
      </c>
      <c r="K50" s="349">
        <v>374474</v>
      </c>
      <c r="L50" s="349">
        <v>390347</v>
      </c>
      <c r="M50" s="350">
        <v>408877</v>
      </c>
    </row>
    <row r="51" spans="2:13" ht="27.75" customHeight="1">
      <c r="B51" s="1175"/>
      <c r="C51" s="1176"/>
      <c r="D51" s="67"/>
      <c r="E51" s="1179" t="s">
        <v>34</v>
      </c>
      <c r="F51" s="1179"/>
      <c r="G51" s="1179"/>
      <c r="H51" s="1180"/>
      <c r="I51" s="348">
        <v>59977</v>
      </c>
      <c r="J51" s="349">
        <v>52893</v>
      </c>
      <c r="K51" s="349">
        <v>50631</v>
      </c>
      <c r="L51" s="349">
        <v>50148</v>
      </c>
      <c r="M51" s="350">
        <v>50695</v>
      </c>
    </row>
    <row r="52" spans="2:13" ht="27.75" customHeight="1">
      <c r="B52" s="1177"/>
      <c r="C52" s="1178"/>
      <c r="D52" s="67"/>
      <c r="E52" s="1179" t="s">
        <v>35</v>
      </c>
      <c r="F52" s="1179"/>
      <c r="G52" s="1179"/>
      <c r="H52" s="1180"/>
      <c r="I52" s="348">
        <v>1580196</v>
      </c>
      <c r="J52" s="349">
        <v>1672279</v>
      </c>
      <c r="K52" s="349">
        <v>1696397</v>
      </c>
      <c r="L52" s="349">
        <v>1777730</v>
      </c>
      <c r="M52" s="350">
        <v>1793284</v>
      </c>
    </row>
    <row r="53" spans="2:13" ht="27.75" customHeight="1" thickBot="1">
      <c r="B53" s="1181" t="s">
        <v>36</v>
      </c>
      <c r="C53" s="1182"/>
      <c r="D53" s="71"/>
      <c r="E53" s="1183" t="s">
        <v>37</v>
      </c>
      <c r="F53" s="1183"/>
      <c r="G53" s="1183"/>
      <c r="H53" s="1184"/>
      <c r="I53" s="351">
        <v>2110696</v>
      </c>
      <c r="J53" s="352">
        <v>2072341</v>
      </c>
      <c r="K53" s="352">
        <v>2055137</v>
      </c>
      <c r="L53" s="352">
        <v>2062971</v>
      </c>
      <c r="M53" s="353">
        <v>2089295</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569</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569</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570</v>
      </c>
      <c r="C41" s="240"/>
      <c r="D41" s="240"/>
      <c r="E41" s="240"/>
      <c r="F41" s="240"/>
      <c r="G41" s="240"/>
      <c r="H41" s="240"/>
      <c r="I41" s="240"/>
      <c r="J41" s="240"/>
      <c r="K41" s="240"/>
      <c r="L41" s="240"/>
      <c r="M41" s="240"/>
      <c r="N41" s="240"/>
      <c r="O41" s="240"/>
      <c r="P41" s="241"/>
    </row>
    <row r="42" spans="1:17" ht="13.2">
      <c r="B42" s="242"/>
      <c r="C42" s="238"/>
      <c r="D42" s="238"/>
      <c r="E42" s="238"/>
      <c r="F42" s="238"/>
      <c r="G42" s="374" t="s">
        <v>571</v>
      </c>
      <c r="H42" s="375"/>
      <c r="I42" s="376"/>
      <c r="J42" s="376"/>
      <c r="K42" s="376"/>
      <c r="L42" s="377"/>
      <c r="M42" s="377"/>
      <c r="N42" s="377"/>
      <c r="O42" s="377"/>
    </row>
    <row r="43" spans="1:17" ht="13.2">
      <c r="B43" s="242"/>
      <c r="C43" s="238"/>
      <c r="D43" s="238"/>
      <c r="E43" s="238"/>
      <c r="F43" s="238"/>
      <c r="G43" s="1205" t="s">
        <v>572</v>
      </c>
      <c r="H43" s="1205"/>
      <c r="I43" s="1205"/>
      <c r="J43" s="1205"/>
      <c r="K43" s="1205"/>
      <c r="L43" s="1205"/>
      <c r="M43" s="1205"/>
      <c r="N43" s="1205"/>
      <c r="O43" s="1205"/>
    </row>
    <row r="44" spans="1:17" ht="13.2">
      <c r="B44" s="242"/>
      <c r="C44" s="238"/>
      <c r="D44" s="238"/>
      <c r="E44" s="238"/>
      <c r="F44" s="238"/>
      <c r="G44" s="1205"/>
      <c r="H44" s="1205"/>
      <c r="I44" s="1205"/>
      <c r="J44" s="1205"/>
      <c r="K44" s="1205"/>
      <c r="L44" s="1205"/>
      <c r="M44" s="1205"/>
      <c r="N44" s="1205"/>
      <c r="O44" s="1205"/>
    </row>
    <row r="45" spans="1:17" ht="13.2">
      <c r="B45" s="242"/>
      <c r="C45" s="238"/>
      <c r="D45" s="238"/>
      <c r="E45" s="238"/>
      <c r="F45" s="238"/>
      <c r="G45" s="1205"/>
      <c r="H45" s="1205"/>
      <c r="I45" s="1205"/>
      <c r="J45" s="1205"/>
      <c r="K45" s="1205"/>
      <c r="L45" s="1205"/>
      <c r="M45" s="1205"/>
      <c r="N45" s="1205"/>
      <c r="O45" s="1205"/>
    </row>
    <row r="46" spans="1:17" ht="13.2">
      <c r="B46" s="242"/>
      <c r="C46" s="238"/>
      <c r="D46" s="238"/>
      <c r="E46" s="238"/>
      <c r="F46" s="238"/>
      <c r="G46" s="1205"/>
      <c r="H46" s="1205"/>
      <c r="I46" s="1205"/>
      <c r="J46" s="1205"/>
      <c r="K46" s="1205"/>
      <c r="L46" s="1205"/>
      <c r="M46" s="1205"/>
      <c r="N46" s="1205"/>
      <c r="O46" s="1205"/>
    </row>
    <row r="47" spans="1:17" ht="13.2">
      <c r="B47" s="242"/>
      <c r="C47" s="238"/>
      <c r="D47" s="238"/>
      <c r="E47" s="238"/>
      <c r="F47" s="238"/>
      <c r="G47" s="1205"/>
      <c r="H47" s="1205"/>
      <c r="I47" s="1205"/>
      <c r="J47" s="1205"/>
      <c r="K47" s="1205"/>
      <c r="L47" s="1205"/>
      <c r="M47" s="1205"/>
      <c r="N47" s="1205"/>
      <c r="O47" s="1205"/>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573</v>
      </c>
      <c r="H49" s="375"/>
      <c r="I49" s="375"/>
      <c r="J49" s="375"/>
      <c r="K49" s="375"/>
      <c r="L49" s="375"/>
      <c r="M49" s="375"/>
      <c r="N49" s="375"/>
      <c r="O49" s="375"/>
    </row>
    <row r="50" spans="1:17" ht="13.2">
      <c r="B50" s="242"/>
      <c r="C50" s="238"/>
      <c r="D50" s="238"/>
      <c r="E50" s="238"/>
      <c r="F50" s="238"/>
      <c r="G50" s="1206"/>
      <c r="H50" s="1206"/>
      <c r="I50" s="1206"/>
      <c r="J50" s="1206"/>
      <c r="K50" s="379" t="s">
        <v>574</v>
      </c>
      <c r="L50" s="379" t="s">
        <v>575</v>
      </c>
      <c r="M50" s="380" t="s">
        <v>576</v>
      </c>
      <c r="N50" s="380" t="s">
        <v>577</v>
      </c>
      <c r="O50" s="380" t="s">
        <v>578</v>
      </c>
    </row>
    <row r="51" spans="1:17" ht="13.2">
      <c r="B51" s="242"/>
      <c r="C51" s="238"/>
      <c r="D51" s="238"/>
      <c r="E51" s="238"/>
      <c r="F51" s="238"/>
      <c r="G51" s="1199" t="s">
        <v>579</v>
      </c>
      <c r="H51" s="1199"/>
      <c r="I51" s="1207" t="s">
        <v>580</v>
      </c>
      <c r="J51" s="1207"/>
      <c r="K51" s="1202"/>
      <c r="L51" s="1202"/>
      <c r="M51" s="1202"/>
      <c r="N51" s="1202"/>
      <c r="O51" s="1202"/>
    </row>
    <row r="52" spans="1:17" ht="13.2">
      <c r="B52" s="242"/>
      <c r="C52" s="238"/>
      <c r="D52" s="238"/>
      <c r="E52" s="238"/>
      <c r="F52" s="238"/>
      <c r="G52" s="1199"/>
      <c r="H52" s="1199"/>
      <c r="I52" s="1207"/>
      <c r="J52" s="1207"/>
      <c r="K52" s="1203"/>
      <c r="L52" s="1203"/>
      <c r="M52" s="1203"/>
      <c r="N52" s="1203"/>
      <c r="O52" s="1203"/>
    </row>
    <row r="53" spans="1:17" ht="13.2">
      <c r="A53" s="381"/>
      <c r="B53" s="242"/>
      <c r="C53" s="238"/>
      <c r="D53" s="238"/>
      <c r="E53" s="238"/>
      <c r="F53" s="238"/>
      <c r="G53" s="1199"/>
      <c r="H53" s="1199"/>
      <c r="I53" s="1197" t="s">
        <v>581</v>
      </c>
      <c r="J53" s="1197"/>
      <c r="K53" s="1208"/>
      <c r="L53" s="1208"/>
      <c r="M53" s="1208"/>
      <c r="N53" s="1208"/>
      <c r="O53" s="1208"/>
    </row>
    <row r="54" spans="1:17" ht="13.2">
      <c r="A54" s="381"/>
      <c r="B54" s="242"/>
      <c r="C54" s="238"/>
      <c r="D54" s="238"/>
      <c r="E54" s="238"/>
      <c r="F54" s="238"/>
      <c r="G54" s="1199"/>
      <c r="H54" s="1199"/>
      <c r="I54" s="1197"/>
      <c r="J54" s="1197"/>
      <c r="K54" s="1201"/>
      <c r="L54" s="1201"/>
      <c r="M54" s="1201"/>
      <c r="N54" s="1201"/>
      <c r="O54" s="1201"/>
    </row>
    <row r="55" spans="1:17" ht="13.2">
      <c r="A55" s="381"/>
      <c r="B55" s="242"/>
      <c r="C55" s="238"/>
      <c r="D55" s="238"/>
      <c r="E55" s="238"/>
      <c r="F55" s="238"/>
      <c r="G55" s="1197" t="s">
        <v>582</v>
      </c>
      <c r="H55" s="1197"/>
      <c r="I55" s="1197" t="s">
        <v>580</v>
      </c>
      <c r="J55" s="1197"/>
      <c r="K55" s="1202"/>
      <c r="L55" s="1202"/>
      <c r="M55" s="1202"/>
      <c r="N55" s="1202"/>
      <c r="O55" s="1202"/>
    </row>
    <row r="56" spans="1:17" ht="13.2">
      <c r="A56" s="381"/>
      <c r="B56" s="242"/>
      <c r="C56" s="238"/>
      <c r="D56" s="238"/>
      <c r="E56" s="238"/>
      <c r="F56" s="238"/>
      <c r="G56" s="1197"/>
      <c r="H56" s="1197"/>
      <c r="I56" s="1197"/>
      <c r="J56" s="1197"/>
      <c r="K56" s="1203"/>
      <c r="L56" s="1203"/>
      <c r="M56" s="1203"/>
      <c r="N56" s="1203"/>
      <c r="O56" s="1203"/>
    </row>
    <row r="57" spans="1:17" s="381" customFormat="1" ht="13.2">
      <c r="B57" s="382"/>
      <c r="C57" s="383"/>
      <c r="D57" s="383"/>
      <c r="E57" s="383"/>
      <c r="F57" s="383"/>
      <c r="G57" s="1197"/>
      <c r="H57" s="1197"/>
      <c r="I57" s="1195" t="s">
        <v>581</v>
      </c>
      <c r="J57" s="1195"/>
      <c r="K57" s="1204"/>
      <c r="L57" s="1204"/>
      <c r="M57" s="1204"/>
      <c r="N57" s="1204"/>
      <c r="O57" s="1204"/>
      <c r="P57" s="384"/>
      <c r="Q57" s="382"/>
    </row>
    <row r="58" spans="1:17" s="381" customFormat="1" ht="13.2">
      <c r="A58" s="237"/>
      <c r="B58" s="382"/>
      <c r="C58" s="383"/>
      <c r="D58" s="383"/>
      <c r="E58" s="383"/>
      <c r="F58" s="383"/>
      <c r="G58" s="1197"/>
      <c r="H58" s="1197"/>
      <c r="I58" s="1195"/>
      <c r="J58" s="1195"/>
      <c r="K58" s="1201"/>
      <c r="L58" s="1201"/>
      <c r="M58" s="1201"/>
      <c r="N58" s="1201"/>
      <c r="O58" s="1201"/>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583</v>
      </c>
      <c r="C63" s="238"/>
      <c r="D63" s="238"/>
      <c r="E63" s="238"/>
      <c r="F63" s="238"/>
      <c r="G63" s="238"/>
      <c r="H63" s="238"/>
      <c r="I63" s="238"/>
      <c r="J63" s="238"/>
      <c r="K63" s="238"/>
      <c r="L63" s="238"/>
      <c r="M63" s="238"/>
      <c r="N63" s="238"/>
      <c r="O63" s="238"/>
    </row>
    <row r="64" spans="1:17" ht="13.2">
      <c r="B64" s="242"/>
      <c r="C64" s="238"/>
      <c r="D64" s="238"/>
      <c r="E64" s="238"/>
      <c r="F64" s="238"/>
      <c r="G64" s="391" t="s">
        <v>571</v>
      </c>
      <c r="I64" s="392"/>
      <c r="J64" s="392"/>
      <c r="K64" s="392"/>
      <c r="L64" s="392"/>
      <c r="M64" s="392"/>
      <c r="N64" s="393"/>
      <c r="O64" s="392"/>
    </row>
    <row r="65" spans="2:30" ht="13.2">
      <c r="B65" s="242"/>
      <c r="C65" s="238"/>
      <c r="D65" s="238"/>
      <c r="E65" s="238"/>
      <c r="F65" s="238"/>
      <c r="G65" s="1198" t="s">
        <v>584</v>
      </c>
      <c r="H65" s="1198"/>
      <c r="I65" s="1198"/>
      <c r="J65" s="1198"/>
      <c r="K65" s="1198"/>
      <c r="L65" s="1198"/>
      <c r="M65" s="1198"/>
      <c r="N65" s="1198"/>
      <c r="O65" s="1198"/>
    </row>
    <row r="66" spans="2:30" ht="13.2">
      <c r="B66" s="242"/>
      <c r="C66" s="238"/>
      <c r="D66" s="238"/>
      <c r="E66" s="238"/>
      <c r="F66" s="238"/>
      <c r="G66" s="1198"/>
      <c r="H66" s="1198"/>
      <c r="I66" s="1198"/>
      <c r="J66" s="1198"/>
      <c r="K66" s="1198"/>
      <c r="L66" s="1198"/>
      <c r="M66" s="1198"/>
      <c r="N66" s="1198"/>
      <c r="O66" s="1198"/>
    </row>
    <row r="67" spans="2:30" ht="13.2">
      <c r="B67" s="242"/>
      <c r="C67" s="238"/>
      <c r="D67" s="238"/>
      <c r="E67" s="238"/>
      <c r="F67" s="238"/>
      <c r="G67" s="1198"/>
      <c r="H67" s="1198"/>
      <c r="I67" s="1198"/>
      <c r="J67" s="1198"/>
      <c r="K67" s="1198"/>
      <c r="L67" s="1198"/>
      <c r="M67" s="1198"/>
      <c r="N67" s="1198"/>
      <c r="O67" s="1198"/>
    </row>
    <row r="68" spans="2:30" ht="13.2">
      <c r="B68" s="242"/>
      <c r="C68" s="238"/>
      <c r="D68" s="238"/>
      <c r="E68" s="238"/>
      <c r="F68" s="238"/>
      <c r="G68" s="1198"/>
      <c r="H68" s="1198"/>
      <c r="I68" s="1198"/>
      <c r="J68" s="1198"/>
      <c r="K68" s="1198"/>
      <c r="L68" s="1198"/>
      <c r="M68" s="1198"/>
      <c r="N68" s="1198"/>
      <c r="O68" s="1198"/>
    </row>
    <row r="69" spans="2:30" ht="13.2">
      <c r="B69" s="242"/>
      <c r="C69" s="238"/>
      <c r="D69" s="238"/>
      <c r="E69" s="238"/>
      <c r="F69" s="238"/>
      <c r="G69" s="1198"/>
      <c r="H69" s="1198"/>
      <c r="I69" s="1198"/>
      <c r="J69" s="1198"/>
      <c r="K69" s="1198"/>
      <c r="L69" s="1198"/>
      <c r="M69" s="1198"/>
      <c r="N69" s="1198"/>
      <c r="O69" s="1198"/>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585</v>
      </c>
      <c r="I71" s="399"/>
      <c r="J71" s="395"/>
      <c r="K71" s="395"/>
      <c r="L71" s="396"/>
      <c r="M71" s="395"/>
      <c r="N71" s="396"/>
      <c r="O71" s="397"/>
    </row>
    <row r="72" spans="2:30" ht="13.2">
      <c r="B72" s="242"/>
      <c r="C72" s="238"/>
      <c r="D72" s="238"/>
      <c r="E72" s="238"/>
      <c r="F72" s="238"/>
      <c r="G72" s="1197"/>
      <c r="H72" s="1197"/>
      <c r="I72" s="1197"/>
      <c r="J72" s="1197"/>
      <c r="K72" s="400" t="s">
        <v>574</v>
      </c>
      <c r="L72" s="400" t="s">
        <v>575</v>
      </c>
      <c r="M72" s="401" t="s">
        <v>576</v>
      </c>
      <c r="N72" s="401" t="s">
        <v>577</v>
      </c>
      <c r="O72" s="401" t="s">
        <v>578</v>
      </c>
    </row>
    <row r="73" spans="2:30" ht="13.2">
      <c r="B73" s="242"/>
      <c r="C73" s="238"/>
      <c r="D73" s="238"/>
      <c r="E73" s="238"/>
      <c r="F73" s="238"/>
      <c r="G73" s="1199" t="s">
        <v>579</v>
      </c>
      <c r="H73" s="1199"/>
      <c r="I73" s="1199" t="s">
        <v>580</v>
      </c>
      <c r="J73" s="1199"/>
      <c r="K73" s="1194">
        <v>257.3</v>
      </c>
      <c r="L73" s="1194">
        <v>254.2</v>
      </c>
      <c r="M73" s="1194">
        <v>247.7</v>
      </c>
      <c r="N73" s="1194">
        <v>240</v>
      </c>
      <c r="O73" s="1194">
        <v>243.8</v>
      </c>
      <c r="S73" s="237">
        <v>9.9</v>
      </c>
    </row>
    <row r="74" spans="2:30" ht="13.2">
      <c r="B74" s="242"/>
      <c r="C74" s="238"/>
      <c r="D74" s="238"/>
      <c r="E74" s="238"/>
      <c r="F74" s="238"/>
      <c r="G74" s="1199"/>
      <c r="H74" s="1199"/>
      <c r="I74" s="1199"/>
      <c r="J74" s="1199"/>
      <c r="K74" s="1194"/>
      <c r="L74" s="1194"/>
      <c r="M74" s="1194"/>
      <c r="N74" s="1194"/>
      <c r="O74" s="1194"/>
    </row>
    <row r="75" spans="2:30" ht="13.2">
      <c r="B75" s="242"/>
      <c r="C75" s="238"/>
      <c r="D75" s="238"/>
      <c r="E75" s="238"/>
      <c r="F75" s="238"/>
      <c r="G75" s="1199"/>
      <c r="H75" s="1199"/>
      <c r="I75" s="1197" t="s">
        <v>586</v>
      </c>
      <c r="J75" s="1197"/>
      <c r="K75" s="1200">
        <v>15</v>
      </c>
      <c r="L75" s="1200">
        <v>14.8</v>
      </c>
      <c r="M75" s="1200">
        <v>14.2</v>
      </c>
      <c r="N75" s="1200">
        <v>13.1</v>
      </c>
      <c r="O75" s="1200">
        <v>12.1</v>
      </c>
      <c r="U75" s="237">
        <v>81.2</v>
      </c>
      <c r="W75" s="237">
        <v>87.2</v>
      </c>
      <c r="Y75" s="237">
        <v>99.8</v>
      </c>
      <c r="AA75" s="237">
        <v>109.5</v>
      </c>
      <c r="AC75" s="237">
        <v>115.2</v>
      </c>
    </row>
    <row r="76" spans="2:30" ht="13.2">
      <c r="B76" s="242"/>
      <c r="C76" s="238"/>
      <c r="D76" s="238"/>
      <c r="E76" s="238"/>
      <c r="F76" s="238"/>
      <c r="G76" s="1199"/>
      <c r="H76" s="1199"/>
      <c r="I76" s="1197"/>
      <c r="J76" s="1197"/>
      <c r="K76" s="1201"/>
      <c r="L76" s="1201"/>
      <c r="M76" s="1201"/>
      <c r="N76" s="1201"/>
      <c r="O76" s="1201"/>
    </row>
    <row r="77" spans="2:30" ht="13.2">
      <c r="B77" s="242"/>
      <c r="C77" s="238"/>
      <c r="D77" s="238"/>
      <c r="E77" s="238"/>
      <c r="F77" s="238"/>
      <c r="G77" s="1197" t="s">
        <v>582</v>
      </c>
      <c r="H77" s="1197"/>
      <c r="I77" s="1197" t="s">
        <v>580</v>
      </c>
      <c r="J77" s="1197"/>
      <c r="K77" s="1194">
        <v>234.7</v>
      </c>
      <c r="L77" s="1194">
        <v>224.2</v>
      </c>
      <c r="M77" s="1194">
        <v>209.6</v>
      </c>
      <c r="N77" s="1194">
        <v>196.3</v>
      </c>
      <c r="O77" s="1194">
        <v>196.2</v>
      </c>
      <c r="R77" s="237">
        <v>12.3</v>
      </c>
      <c r="T77" s="237">
        <v>11.1</v>
      </c>
    </row>
    <row r="78" spans="2:30" ht="13.2">
      <c r="B78" s="242"/>
      <c r="C78" s="238"/>
      <c r="D78" s="238"/>
      <c r="E78" s="238"/>
      <c r="F78" s="238"/>
      <c r="G78" s="1197"/>
      <c r="H78" s="1197"/>
      <c r="I78" s="1197"/>
      <c r="J78" s="1197"/>
      <c r="K78" s="1194"/>
      <c r="L78" s="1194"/>
      <c r="M78" s="1194"/>
      <c r="N78" s="1194"/>
      <c r="O78" s="1194"/>
    </row>
    <row r="79" spans="2:30" ht="13.2">
      <c r="B79" s="242"/>
      <c r="C79" s="238"/>
      <c r="D79" s="238"/>
      <c r="E79" s="238"/>
      <c r="F79" s="238"/>
      <c r="G79" s="1197"/>
      <c r="H79" s="1197"/>
      <c r="I79" s="1195" t="s">
        <v>586</v>
      </c>
      <c r="J79" s="1195"/>
      <c r="K79" s="1196">
        <v>14.3</v>
      </c>
      <c r="L79" s="1196">
        <v>14.4</v>
      </c>
      <c r="M79" s="1196">
        <v>14.3</v>
      </c>
      <c r="N79" s="1196">
        <v>14</v>
      </c>
      <c r="O79" s="1196">
        <v>13.3</v>
      </c>
      <c r="V79" s="237">
        <v>53.5</v>
      </c>
      <c r="X79" s="237">
        <v>48.2</v>
      </c>
      <c r="Z79" s="237">
        <v>34.200000000000003</v>
      </c>
      <c r="AB79" s="237">
        <v>30.3</v>
      </c>
      <c r="AD79" s="237">
        <v>28.9</v>
      </c>
    </row>
    <row r="80" spans="2:30" ht="13.2">
      <c r="B80" s="242"/>
      <c r="C80" s="238"/>
      <c r="D80" s="238"/>
      <c r="E80" s="238"/>
      <c r="F80" s="238"/>
      <c r="G80" s="1197"/>
      <c r="H80" s="1197"/>
      <c r="I80" s="1195"/>
      <c r="J80" s="1195"/>
      <c r="K80" s="1196"/>
      <c r="L80" s="1196"/>
      <c r="M80" s="1196"/>
      <c r="N80" s="1196"/>
      <c r="O80" s="119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hXvr1LbxaybiN6Bqt5K0PxOVzmnkjYaIqf7PlJP5/VEron1cZHf0mR9Uo8RU/6QaEPNmLzvDcUFjl5r1Bscw==" saltValue="gQwliwuyCWUYs8APhFsWgQ=="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38</v>
      </c>
      <c r="E2" s="86"/>
      <c r="F2" s="87" t="s">
        <v>39</v>
      </c>
      <c r="G2" s="88"/>
      <c r="H2" s="89"/>
    </row>
    <row r="3" spans="1:8">
      <c r="A3" s="85" t="s">
        <v>500</v>
      </c>
      <c r="B3" s="90"/>
      <c r="C3" s="91"/>
      <c r="D3" s="92">
        <v>40846</v>
      </c>
      <c r="E3" s="93"/>
      <c r="F3" s="94">
        <v>31502</v>
      </c>
      <c r="G3" s="95"/>
      <c r="H3" s="96"/>
    </row>
    <row r="4" spans="1:8">
      <c r="A4" s="97"/>
      <c r="B4" s="98"/>
      <c r="C4" s="99"/>
      <c r="D4" s="100">
        <v>14645</v>
      </c>
      <c r="E4" s="101"/>
      <c r="F4" s="102">
        <v>11020</v>
      </c>
      <c r="G4" s="103"/>
      <c r="H4" s="104"/>
    </row>
    <row r="5" spans="1:8">
      <c r="A5" s="85" t="s">
        <v>502</v>
      </c>
      <c r="B5" s="90"/>
      <c r="C5" s="91"/>
      <c r="D5" s="92">
        <v>48810</v>
      </c>
      <c r="E5" s="93"/>
      <c r="F5" s="94">
        <v>34374</v>
      </c>
      <c r="G5" s="95"/>
      <c r="H5" s="96"/>
    </row>
    <row r="6" spans="1:8">
      <c r="A6" s="97"/>
      <c r="B6" s="98"/>
      <c r="C6" s="99"/>
      <c r="D6" s="100">
        <v>13924</v>
      </c>
      <c r="E6" s="101"/>
      <c r="F6" s="102">
        <v>10917</v>
      </c>
      <c r="G6" s="103"/>
      <c r="H6" s="104"/>
    </row>
    <row r="7" spans="1:8">
      <c r="A7" s="85" t="s">
        <v>503</v>
      </c>
      <c r="B7" s="90"/>
      <c r="C7" s="91"/>
      <c r="D7" s="92">
        <v>46183</v>
      </c>
      <c r="E7" s="93"/>
      <c r="F7" s="94">
        <v>35216</v>
      </c>
      <c r="G7" s="95"/>
      <c r="H7" s="96"/>
    </row>
    <row r="8" spans="1:8">
      <c r="A8" s="97"/>
      <c r="B8" s="98"/>
      <c r="C8" s="99"/>
      <c r="D8" s="100">
        <v>12653</v>
      </c>
      <c r="E8" s="101"/>
      <c r="F8" s="102">
        <v>12644</v>
      </c>
      <c r="G8" s="103"/>
      <c r="H8" s="104"/>
    </row>
    <row r="9" spans="1:8">
      <c r="A9" s="85" t="s">
        <v>504</v>
      </c>
      <c r="B9" s="90"/>
      <c r="C9" s="91"/>
      <c r="D9" s="92">
        <v>44290</v>
      </c>
      <c r="E9" s="93"/>
      <c r="F9" s="94">
        <v>36736</v>
      </c>
      <c r="G9" s="95"/>
      <c r="H9" s="96"/>
    </row>
    <row r="10" spans="1:8">
      <c r="A10" s="97"/>
      <c r="B10" s="98"/>
      <c r="C10" s="99"/>
      <c r="D10" s="100">
        <v>14333</v>
      </c>
      <c r="E10" s="101"/>
      <c r="F10" s="102">
        <v>13410</v>
      </c>
      <c r="G10" s="103"/>
      <c r="H10" s="104"/>
    </row>
    <row r="11" spans="1:8">
      <c r="A11" s="85" t="s">
        <v>505</v>
      </c>
      <c r="B11" s="90"/>
      <c r="C11" s="91"/>
      <c r="D11" s="92">
        <v>43407</v>
      </c>
      <c r="E11" s="93"/>
      <c r="F11" s="94">
        <v>38259</v>
      </c>
      <c r="G11" s="95"/>
      <c r="H11" s="96"/>
    </row>
    <row r="12" spans="1:8">
      <c r="A12" s="97"/>
      <c r="B12" s="98"/>
      <c r="C12" s="105"/>
      <c r="D12" s="100">
        <v>14142</v>
      </c>
      <c r="E12" s="101"/>
      <c r="F12" s="102">
        <v>13379</v>
      </c>
      <c r="G12" s="103"/>
      <c r="H12" s="104"/>
    </row>
    <row r="13" spans="1:8">
      <c r="A13" s="85"/>
      <c r="B13" s="90"/>
      <c r="C13" s="106"/>
      <c r="D13" s="107">
        <v>44707</v>
      </c>
      <c r="E13" s="108"/>
      <c r="F13" s="109">
        <v>35217</v>
      </c>
      <c r="G13" s="110"/>
      <c r="H13" s="96"/>
    </row>
    <row r="14" spans="1:8">
      <c r="A14" s="97"/>
      <c r="B14" s="98"/>
      <c r="C14" s="99"/>
      <c r="D14" s="100">
        <v>13939</v>
      </c>
      <c r="E14" s="101"/>
      <c r="F14" s="102">
        <v>12274</v>
      </c>
      <c r="G14" s="103"/>
      <c r="H14" s="104"/>
    </row>
    <row r="17" spans="1:11">
      <c r="A17" s="81" t="s">
        <v>40</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41</v>
      </c>
      <c r="B19" s="111">
        <f>ROUND(VALUE(SUBSTITUTE(実質収支比率等に係る経年分析!F$48,"▲","-")),2)</f>
        <v>0.21</v>
      </c>
      <c r="C19" s="111">
        <f>ROUND(VALUE(SUBSTITUTE(実質収支比率等に係る経年分析!G$48,"▲","-")),2)</f>
        <v>0.21</v>
      </c>
      <c r="D19" s="111">
        <f>ROUND(VALUE(SUBSTITUTE(実質収支比率等に係る経年分析!H$48,"▲","-")),2)</f>
        <v>0.44</v>
      </c>
      <c r="E19" s="111">
        <f>ROUND(VALUE(SUBSTITUTE(実質収支比率等に係る経年分析!I$48,"▲","-")),2)</f>
        <v>0.42</v>
      </c>
      <c r="F19" s="111">
        <f>ROUND(VALUE(SUBSTITUTE(実質収支比率等に係る経年分析!J$48,"▲","-")),2)</f>
        <v>0.34</v>
      </c>
    </row>
    <row r="20" spans="1:11">
      <c r="A20" s="111" t="s">
        <v>42</v>
      </c>
      <c r="B20" s="111">
        <f>ROUND(VALUE(SUBSTITUTE(実質収支比率等に係る経年分析!F$47,"▲","-")),2)</f>
        <v>0.81</v>
      </c>
      <c r="C20" s="111">
        <f>ROUND(VALUE(SUBSTITUTE(実質収支比率等に係る経年分析!G$47,"▲","-")),2)</f>
        <v>0.92</v>
      </c>
      <c r="D20" s="111">
        <f>ROUND(VALUE(SUBSTITUTE(実質収支比率等に係る経年分析!H$47,"▲","-")),2)</f>
        <v>1.01</v>
      </c>
      <c r="E20" s="111">
        <f>ROUND(VALUE(SUBSTITUTE(実質収支比率等に係る経年分析!I$47,"▲","-")),2)</f>
        <v>0.98</v>
      </c>
      <c r="F20" s="111">
        <f>ROUND(VALUE(SUBSTITUTE(実質収支比率等に係る経年分析!J$47,"▲","-")),2)</f>
        <v>1.2</v>
      </c>
    </row>
    <row r="21" spans="1:11">
      <c r="A21" s="111" t="s">
        <v>43</v>
      </c>
      <c r="B21" s="111">
        <f>IF(ISNUMBER(VALUE(SUBSTITUTE(実質収支比率等に係る経年分析!F$49,"▲","-"))),ROUND(VALUE(SUBSTITUTE(実質収支比率等に係る経年分析!F$49,"▲","-")),2),NA())</f>
        <v>0</v>
      </c>
      <c r="C21" s="111">
        <f>IF(ISNUMBER(VALUE(SUBSTITUTE(実質収支比率等に係る経年分析!G$49,"▲","-"))),ROUND(VALUE(SUBSTITUTE(実質収支比率等に係る経年分析!G$49,"▲","-")),2),NA())</f>
        <v>0</v>
      </c>
      <c r="D21" s="111">
        <f>IF(ISNUMBER(VALUE(SUBSTITUTE(実質収支比率等に係る経年分析!H$49,"▲","-"))),ROUND(VALUE(SUBSTITUTE(実質収支比率等に係る経年分析!H$49,"▲","-")),2),NA())</f>
        <v>0.24</v>
      </c>
      <c r="E21" s="111">
        <f>IF(ISNUMBER(VALUE(SUBSTITUTE(実質収支比率等に係る経年分析!I$49,"▲","-"))),ROUND(VALUE(SUBSTITUTE(実質収支比率等に係る経年分析!I$49,"▲","-")),2),NA())</f>
        <v>-0.21</v>
      </c>
      <c r="F21" s="111">
        <f>IF(ISNUMBER(VALUE(SUBSTITUTE(実質収支比率等に係る経年分析!J$49,"▲","-"))),ROUND(VALUE(SUBSTITUTE(実質収支比率等に係る経年分析!J$49,"▲","-")),2),NA())</f>
        <v>-7.0000000000000007E-2</v>
      </c>
    </row>
    <row r="24" spans="1:11">
      <c r="A24" s="81" t="s">
        <v>44</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45</v>
      </c>
      <c r="C26" s="112" t="s">
        <v>46</v>
      </c>
      <c r="D26" s="112" t="s">
        <v>45</v>
      </c>
      <c r="E26" s="112" t="s">
        <v>46</v>
      </c>
      <c r="F26" s="112" t="s">
        <v>45</v>
      </c>
      <c r="G26" s="112" t="s">
        <v>46</v>
      </c>
      <c r="H26" s="112" t="s">
        <v>45</v>
      </c>
      <c r="I26" s="112" t="s">
        <v>46</v>
      </c>
      <c r="J26" s="112" t="s">
        <v>45</v>
      </c>
      <c r="K26" s="112" t="s">
        <v>46</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0.14000000000000001</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0.16</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0.18</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0.15</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市町村振興基金特別会計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v>
      </c>
    </row>
    <row r="30" spans="1:11">
      <c r="A30" s="112" t="str">
        <f>IF(連結実質赤字比率に係る赤字・黒字の構成分析!C$40="",NA(),連結実質赤字比率に係る赤字・黒字の構成分析!C$40)</f>
        <v>公債管理特別会計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v>
      </c>
    </row>
    <row r="31" spans="1:11">
      <c r="A31" s="112" t="str">
        <f>IF(連結実質赤字比率に係る赤字・黒字の構成分析!C$39="",NA(),連結実質赤字比率に係る赤字・黒字の構成分析!C$39)</f>
        <v>財政調整基金特別会計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v>
      </c>
    </row>
    <row r="32" spans="1:11">
      <c r="A32" s="112" t="str">
        <f>IF(連結実質赤字比率に係る赤字・黒字の構成分析!C$38="",NA(),連結実質赤字比率に係る赤字・黒字の構成分析!C$38)</f>
        <v>病院事業会計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0.12</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0.15</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0.15</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0.11</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0.12</v>
      </c>
    </row>
    <row r="33" spans="1:16">
      <c r="A33" s="112" t="str">
        <f>IF(連結実質赤字比率に係る赤字・黒字の構成分析!C$37="",NA(),連結実質赤字比率に係る赤字・黒字の構成分析!C$37)</f>
        <v>工業用水道事業会計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0.24</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0.22</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0.2</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0.22</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0.24</v>
      </c>
    </row>
    <row r="34" spans="1:16">
      <c r="A34" s="112" t="str">
        <f>IF(連結実質赤字比率に係る赤字・黒字の構成分析!C$36="",NA(),連結実質赤字比率に係る赤字・黒字の構成分析!C$36)</f>
        <v>流域下水道事業特別会計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0.22</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0.24</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0.19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0.23</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0.28000000000000003</v>
      </c>
    </row>
    <row r="35" spans="1:16">
      <c r="A35" s="112" t="str">
        <f>IF(連結実質赤字比率に係る赤字・黒字の構成分析!C$35="",NA(),連結実質赤字比率に係る赤字・黒字の構成分析!C$35)</f>
        <v>電気事業会計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0.25</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0.26</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0.25</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0.27</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0.28000000000000003</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0.21</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0.2</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0.44</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0.41</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0.34</v>
      </c>
    </row>
    <row r="39" spans="1:16">
      <c r="A39" s="81" t="s">
        <v>47</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48</v>
      </c>
      <c r="C41" s="113"/>
      <c r="D41" s="113" t="s">
        <v>49</v>
      </c>
      <c r="E41" s="113" t="s">
        <v>48</v>
      </c>
      <c r="F41" s="113"/>
      <c r="G41" s="113" t="s">
        <v>49</v>
      </c>
      <c r="H41" s="113" t="s">
        <v>48</v>
      </c>
      <c r="I41" s="113"/>
      <c r="J41" s="113" t="s">
        <v>49</v>
      </c>
      <c r="K41" s="113" t="s">
        <v>48</v>
      </c>
      <c r="L41" s="113"/>
      <c r="M41" s="113" t="s">
        <v>49</v>
      </c>
      <c r="N41" s="113" t="s">
        <v>48</v>
      </c>
      <c r="O41" s="113"/>
      <c r="P41" s="113" t="s">
        <v>49</v>
      </c>
    </row>
    <row r="42" spans="1:16">
      <c r="A42" s="113" t="s">
        <v>50</v>
      </c>
      <c r="B42" s="113"/>
      <c r="C42" s="113"/>
      <c r="D42" s="113">
        <f>'実質公債費比率（分子）の構造'!K$52</f>
        <v>121267</v>
      </c>
      <c r="E42" s="113"/>
      <c r="F42" s="113"/>
      <c r="G42" s="113">
        <f>'実質公債費比率（分子）の構造'!L$52</f>
        <v>128050</v>
      </c>
      <c r="H42" s="113"/>
      <c r="I42" s="113"/>
      <c r="J42" s="113">
        <f>'実質公債費比率（分子）の構造'!M$52</f>
        <v>132168</v>
      </c>
      <c r="K42" s="113"/>
      <c r="L42" s="113"/>
      <c r="M42" s="113">
        <f>'実質公債費比率（分子）の構造'!N$52</f>
        <v>134872</v>
      </c>
      <c r="N42" s="113"/>
      <c r="O42" s="113"/>
      <c r="P42" s="113">
        <f>'実質公債費比率（分子）の構造'!O$52</f>
        <v>137107</v>
      </c>
    </row>
    <row r="43" spans="1:16">
      <c r="A43" s="113" t="s">
        <v>51</v>
      </c>
      <c r="B43" s="113">
        <f>'実質公債費比率（分子）の構造'!K$51</f>
        <v>3</v>
      </c>
      <c r="C43" s="113"/>
      <c r="D43" s="113"/>
      <c r="E43" s="113">
        <f>'実質公債費比率（分子）の構造'!L$51</f>
        <v>6</v>
      </c>
      <c r="F43" s="113"/>
      <c r="G43" s="113"/>
      <c r="H43" s="113">
        <f>'実質公債費比率（分子）の構造'!M$51</f>
        <v>11</v>
      </c>
      <c r="I43" s="113"/>
      <c r="J43" s="113"/>
      <c r="K43" s="113">
        <f>'実質公債費比率（分子）の構造'!N$51</f>
        <v>5</v>
      </c>
      <c r="L43" s="113"/>
      <c r="M43" s="113"/>
      <c r="N43" s="113">
        <f>'実質公債費比率（分子）の構造'!O$51</f>
        <v>3</v>
      </c>
      <c r="O43" s="113"/>
      <c r="P43" s="113"/>
    </row>
    <row r="44" spans="1:16">
      <c r="A44" s="113" t="s">
        <v>52</v>
      </c>
      <c r="B44" s="113">
        <f>'実質公債費比率（分子）の構造'!K$50</f>
        <v>3874</v>
      </c>
      <c r="C44" s="113"/>
      <c r="D44" s="113"/>
      <c r="E44" s="113">
        <f>'実質公債費比率（分子）の構造'!L$50</f>
        <v>3353</v>
      </c>
      <c r="F44" s="113"/>
      <c r="G44" s="113"/>
      <c r="H44" s="113">
        <f>'実質公債費比率（分子）の構造'!M$50</f>
        <v>2454</v>
      </c>
      <c r="I44" s="113"/>
      <c r="J44" s="113"/>
      <c r="K44" s="113">
        <f>'実質公債費比率（分子）の構造'!N$50</f>
        <v>2052</v>
      </c>
      <c r="L44" s="113"/>
      <c r="M44" s="113"/>
      <c r="N44" s="113">
        <f>'実質公債費比率（分子）の構造'!O$50</f>
        <v>1888</v>
      </c>
      <c r="O44" s="113"/>
      <c r="P44" s="113"/>
    </row>
    <row r="45" spans="1:16">
      <c r="A45" s="113" t="s">
        <v>53</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54</v>
      </c>
      <c r="B46" s="113">
        <f>'実質公債費比率（分子）の構造'!K$48</f>
        <v>3209</v>
      </c>
      <c r="C46" s="113"/>
      <c r="D46" s="113"/>
      <c r="E46" s="113">
        <f>'実質公債費比率（分子）の構造'!L$48</f>
        <v>3885</v>
      </c>
      <c r="F46" s="113"/>
      <c r="G46" s="113"/>
      <c r="H46" s="113">
        <f>'実質公債費比率（分子）の構造'!M$48</f>
        <v>5425</v>
      </c>
      <c r="I46" s="113"/>
      <c r="J46" s="113"/>
      <c r="K46" s="113">
        <f>'実質公債費比率（分子）の構造'!N$48</f>
        <v>3900</v>
      </c>
      <c r="L46" s="113"/>
      <c r="M46" s="113"/>
      <c r="N46" s="113">
        <f>'実質公債費比率（分子）の構造'!O$48</f>
        <v>2398</v>
      </c>
      <c r="O46" s="113"/>
      <c r="P46" s="113"/>
    </row>
    <row r="47" spans="1:16">
      <c r="A47" s="113" t="s">
        <v>55</v>
      </c>
      <c r="B47" s="113">
        <f>'実質公債費比率（分子）の構造'!K$47</f>
        <v>104830</v>
      </c>
      <c r="C47" s="113"/>
      <c r="D47" s="113"/>
      <c r="E47" s="113">
        <f>'実質公債費比率（分子）の構造'!L$47</f>
        <v>104082</v>
      </c>
      <c r="F47" s="113"/>
      <c r="G47" s="113"/>
      <c r="H47" s="113">
        <f>'実質公債費比率（分子）の構造'!M$47</f>
        <v>103130</v>
      </c>
      <c r="I47" s="113"/>
      <c r="J47" s="113"/>
      <c r="K47" s="113">
        <f>'実質公債費比率（分子）の構造'!N$47</f>
        <v>101062</v>
      </c>
      <c r="L47" s="113"/>
      <c r="M47" s="113"/>
      <c r="N47" s="113">
        <f>'実質公債費比率（分子）の構造'!O$47</f>
        <v>99670</v>
      </c>
      <c r="O47" s="113"/>
      <c r="P47" s="113"/>
    </row>
    <row r="48" spans="1:16">
      <c r="A48" s="113" t="s">
        <v>56</v>
      </c>
      <c r="B48" s="113">
        <f>'実質公債費比率（分子）の構造'!K$46</f>
        <v>21693</v>
      </c>
      <c r="C48" s="113"/>
      <c r="D48" s="113"/>
      <c r="E48" s="113">
        <f>'実質公債費比率（分子）の構造'!L$46</f>
        <v>27597</v>
      </c>
      <c r="F48" s="113"/>
      <c r="G48" s="113"/>
      <c r="H48" s="113">
        <f>'実質公債費比率（分子）の構造'!M$46</f>
        <v>20661</v>
      </c>
      <c r="I48" s="113"/>
      <c r="J48" s="113"/>
      <c r="K48" s="113">
        <f>'実質公債費比率（分子）の構造'!N$46</f>
        <v>19836</v>
      </c>
      <c r="L48" s="113"/>
      <c r="M48" s="113"/>
      <c r="N48" s="113">
        <f>'実質公債費比率（分子）の構造'!O$46</f>
        <v>15156</v>
      </c>
      <c r="O48" s="113"/>
      <c r="P48" s="113"/>
    </row>
    <row r="49" spans="1:16">
      <c r="A49" s="113" t="s">
        <v>57</v>
      </c>
      <c r="B49" s="113">
        <f>'実質公債費比率（分子）の構造'!K$45</f>
        <v>111304</v>
      </c>
      <c r="C49" s="113"/>
      <c r="D49" s="113"/>
      <c r="E49" s="113">
        <f>'実質公債費比率（分子）の構造'!L$45</f>
        <v>108922</v>
      </c>
      <c r="F49" s="113"/>
      <c r="G49" s="113"/>
      <c r="H49" s="113">
        <f>'実質公債費比率（分子）の構造'!M$45</f>
        <v>108346</v>
      </c>
      <c r="I49" s="113"/>
      <c r="J49" s="113"/>
      <c r="K49" s="113">
        <f>'実質公債費比率（分子）の構造'!N$45</f>
        <v>109800</v>
      </c>
      <c r="L49" s="113"/>
      <c r="M49" s="113"/>
      <c r="N49" s="113">
        <f>'実質公債費比率（分子）の構造'!O$45</f>
        <v>116514</v>
      </c>
      <c r="O49" s="113"/>
      <c r="P49" s="113"/>
    </row>
    <row r="50" spans="1:16">
      <c r="A50" s="113" t="s">
        <v>58</v>
      </c>
      <c r="B50" s="113" t="e">
        <f>NA()</f>
        <v>#N/A</v>
      </c>
      <c r="C50" s="113">
        <f>IF(ISNUMBER('実質公債費比率（分子）の構造'!K$53),'実質公債費比率（分子）の構造'!K$53,NA())</f>
        <v>123646</v>
      </c>
      <c r="D50" s="113" t="e">
        <f>NA()</f>
        <v>#N/A</v>
      </c>
      <c r="E50" s="113" t="e">
        <f>NA()</f>
        <v>#N/A</v>
      </c>
      <c r="F50" s="113">
        <f>IF(ISNUMBER('実質公債費比率（分子）の構造'!L$53),'実質公債費比率（分子）の構造'!L$53,NA())</f>
        <v>119795</v>
      </c>
      <c r="G50" s="113" t="e">
        <f>NA()</f>
        <v>#N/A</v>
      </c>
      <c r="H50" s="113" t="e">
        <f>NA()</f>
        <v>#N/A</v>
      </c>
      <c r="I50" s="113">
        <f>IF(ISNUMBER('実質公債費比率（分子）の構造'!M$53),'実質公債費比率（分子）の構造'!M$53,NA())</f>
        <v>107859</v>
      </c>
      <c r="J50" s="113" t="e">
        <f>NA()</f>
        <v>#N/A</v>
      </c>
      <c r="K50" s="113" t="e">
        <f>NA()</f>
        <v>#N/A</v>
      </c>
      <c r="L50" s="113">
        <f>IF(ISNUMBER('実質公債費比率（分子）の構造'!N$53),'実質公債費比率（分子）の構造'!N$53,NA())</f>
        <v>101783</v>
      </c>
      <c r="M50" s="113" t="e">
        <f>NA()</f>
        <v>#N/A</v>
      </c>
      <c r="N50" s="113" t="e">
        <f>NA()</f>
        <v>#N/A</v>
      </c>
      <c r="O50" s="113">
        <f>IF(ISNUMBER('実質公債費比率（分子）の構造'!O$53),'実質公債費比率（分子）の構造'!O$53,NA())</f>
        <v>98522</v>
      </c>
      <c r="P50" s="113" t="e">
        <f>NA()</f>
        <v>#N/A</v>
      </c>
    </row>
    <row r="53" spans="1:16">
      <c r="A53" s="81" t="s">
        <v>59</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60</v>
      </c>
      <c r="C55" s="112"/>
      <c r="D55" s="112" t="s">
        <v>61</v>
      </c>
      <c r="E55" s="112" t="s">
        <v>60</v>
      </c>
      <c r="F55" s="112"/>
      <c r="G55" s="112" t="s">
        <v>61</v>
      </c>
      <c r="H55" s="112" t="s">
        <v>60</v>
      </c>
      <c r="I55" s="112"/>
      <c r="J55" s="112" t="s">
        <v>61</v>
      </c>
      <c r="K55" s="112" t="s">
        <v>60</v>
      </c>
      <c r="L55" s="112"/>
      <c r="M55" s="112" t="s">
        <v>61</v>
      </c>
      <c r="N55" s="112" t="s">
        <v>60</v>
      </c>
      <c r="O55" s="112"/>
      <c r="P55" s="112" t="s">
        <v>61</v>
      </c>
    </row>
    <row r="56" spans="1:16">
      <c r="A56" s="112" t="s">
        <v>35</v>
      </c>
      <c r="B56" s="112"/>
      <c r="C56" s="112"/>
      <c r="D56" s="112">
        <f>'将来負担比率（分子）の構造'!I$52</f>
        <v>1580196</v>
      </c>
      <c r="E56" s="112"/>
      <c r="F56" s="112"/>
      <c r="G56" s="112">
        <f>'将来負担比率（分子）の構造'!J$52</f>
        <v>1672279</v>
      </c>
      <c r="H56" s="112"/>
      <c r="I56" s="112"/>
      <c r="J56" s="112">
        <f>'将来負担比率（分子）の構造'!K$52</f>
        <v>1696397</v>
      </c>
      <c r="K56" s="112"/>
      <c r="L56" s="112"/>
      <c r="M56" s="112">
        <f>'将来負担比率（分子）の構造'!L$52</f>
        <v>1777730</v>
      </c>
      <c r="N56" s="112"/>
      <c r="O56" s="112"/>
      <c r="P56" s="112">
        <f>'将来負担比率（分子）の構造'!M$52</f>
        <v>1793284</v>
      </c>
    </row>
    <row r="57" spans="1:16">
      <c r="A57" s="112" t="s">
        <v>34</v>
      </c>
      <c r="B57" s="112"/>
      <c r="C57" s="112"/>
      <c r="D57" s="112">
        <f>'将来負担比率（分子）の構造'!I$51</f>
        <v>59977</v>
      </c>
      <c r="E57" s="112"/>
      <c r="F57" s="112"/>
      <c r="G57" s="112">
        <f>'将来負担比率（分子）の構造'!J$51</f>
        <v>52893</v>
      </c>
      <c r="H57" s="112"/>
      <c r="I57" s="112"/>
      <c r="J57" s="112">
        <f>'将来負担比率（分子）の構造'!K$51</f>
        <v>50631</v>
      </c>
      <c r="K57" s="112"/>
      <c r="L57" s="112"/>
      <c r="M57" s="112">
        <f>'将来負担比率（分子）の構造'!L$51</f>
        <v>50148</v>
      </c>
      <c r="N57" s="112"/>
      <c r="O57" s="112"/>
      <c r="P57" s="112">
        <f>'将来負担比率（分子）の構造'!M$51</f>
        <v>50695</v>
      </c>
    </row>
    <row r="58" spans="1:16">
      <c r="A58" s="112" t="s">
        <v>33</v>
      </c>
      <c r="B58" s="112"/>
      <c r="C58" s="112"/>
      <c r="D58" s="112">
        <f>'将来負担比率（分子）の構造'!I$50</f>
        <v>320475</v>
      </c>
      <c r="E58" s="112"/>
      <c r="F58" s="112"/>
      <c r="G58" s="112">
        <f>'将来負担比率（分子）の構造'!J$50</f>
        <v>338025</v>
      </c>
      <c r="H58" s="112"/>
      <c r="I58" s="112"/>
      <c r="J58" s="112">
        <f>'将来負担比率（分子）の構造'!K$50</f>
        <v>374474</v>
      </c>
      <c r="K58" s="112"/>
      <c r="L58" s="112"/>
      <c r="M58" s="112">
        <f>'将来負担比率（分子）の構造'!L$50</f>
        <v>390347</v>
      </c>
      <c r="N58" s="112"/>
      <c r="O58" s="112"/>
      <c r="P58" s="112">
        <f>'将来負担比率（分子）の構造'!M$50</f>
        <v>408877</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7429</v>
      </c>
      <c r="C61" s="112"/>
      <c r="D61" s="112"/>
      <c r="E61" s="112">
        <f>'将来負担比率（分子）の構造'!J$46</f>
        <v>6831</v>
      </c>
      <c r="F61" s="112"/>
      <c r="G61" s="112"/>
      <c r="H61" s="112">
        <f>'将来負担比率（分子）の構造'!K$46</f>
        <v>8064</v>
      </c>
      <c r="I61" s="112"/>
      <c r="J61" s="112"/>
      <c r="K61" s="112">
        <f>'将来負担比率（分子）の構造'!L$46</f>
        <v>4660</v>
      </c>
      <c r="L61" s="112"/>
      <c r="M61" s="112"/>
      <c r="N61" s="112">
        <f>'将来負担比率（分子）の構造'!M$46</f>
        <v>3673</v>
      </c>
      <c r="O61" s="112"/>
      <c r="P61" s="112"/>
    </row>
    <row r="62" spans="1:16">
      <c r="A62" s="112" t="s">
        <v>27</v>
      </c>
      <c r="B62" s="112">
        <f>'将来負担比率（分子）の構造'!I$45</f>
        <v>512872</v>
      </c>
      <c r="C62" s="112"/>
      <c r="D62" s="112"/>
      <c r="E62" s="112">
        <f>'将来負担比率（分子）の構造'!J$45</f>
        <v>472956</v>
      </c>
      <c r="F62" s="112"/>
      <c r="G62" s="112"/>
      <c r="H62" s="112">
        <f>'将来負担比率（分子）の構造'!K$45</f>
        <v>411954</v>
      </c>
      <c r="I62" s="112"/>
      <c r="J62" s="112"/>
      <c r="K62" s="112">
        <f>'将来負担比率（分子）の構造'!L$45</f>
        <v>433959</v>
      </c>
      <c r="L62" s="112"/>
      <c r="M62" s="112"/>
      <c r="N62" s="112">
        <f>'将来負担比率（分子）の構造'!M$45</f>
        <v>419465</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61276</v>
      </c>
      <c r="C64" s="112"/>
      <c r="D64" s="112"/>
      <c r="E64" s="112">
        <f>'将来負担比率（分子）の構造'!J$43</f>
        <v>60620</v>
      </c>
      <c r="F64" s="112"/>
      <c r="G64" s="112"/>
      <c r="H64" s="112">
        <f>'将来負担比率（分子）の構造'!K$43</f>
        <v>60065</v>
      </c>
      <c r="I64" s="112"/>
      <c r="J64" s="112"/>
      <c r="K64" s="112">
        <f>'将来負担比率（分子）の構造'!L$43</f>
        <v>60202</v>
      </c>
      <c r="L64" s="112"/>
      <c r="M64" s="112"/>
      <c r="N64" s="112">
        <f>'将来負担比率（分子）の構造'!M$43</f>
        <v>58833</v>
      </c>
      <c r="O64" s="112"/>
      <c r="P64" s="112"/>
    </row>
    <row r="65" spans="1:16">
      <c r="A65" s="112" t="s">
        <v>24</v>
      </c>
      <c r="B65" s="112">
        <f>'将来負担比率（分子）の構造'!I$42</f>
        <v>14258</v>
      </c>
      <c r="C65" s="112"/>
      <c r="D65" s="112"/>
      <c r="E65" s="112">
        <f>'将来負担比率（分子）の構造'!J$42</f>
        <v>11323</v>
      </c>
      <c r="F65" s="112"/>
      <c r="G65" s="112"/>
      <c r="H65" s="112">
        <f>'将来負担比率（分子）の構造'!K$42</f>
        <v>8104</v>
      </c>
      <c r="I65" s="112"/>
      <c r="J65" s="112"/>
      <c r="K65" s="112">
        <f>'将来負担比率（分子）の構造'!L$42</f>
        <v>6037</v>
      </c>
      <c r="L65" s="112"/>
      <c r="M65" s="112"/>
      <c r="N65" s="112">
        <f>'将来負担比率（分子）の構造'!M$42</f>
        <v>4322</v>
      </c>
      <c r="O65" s="112"/>
      <c r="P65" s="112"/>
    </row>
    <row r="66" spans="1:16">
      <c r="A66" s="112" t="s">
        <v>23</v>
      </c>
      <c r="B66" s="112">
        <f>'将来負担比率（分子）の構造'!I$41</f>
        <v>3475508</v>
      </c>
      <c r="C66" s="112"/>
      <c r="D66" s="112"/>
      <c r="E66" s="112">
        <f>'将来負担比率（分子）の構造'!J$41</f>
        <v>3583808</v>
      </c>
      <c r="F66" s="112"/>
      <c r="G66" s="112"/>
      <c r="H66" s="112">
        <f>'将来負担比率（分子）の構造'!K$41</f>
        <v>3688450</v>
      </c>
      <c r="I66" s="112"/>
      <c r="J66" s="112"/>
      <c r="K66" s="112">
        <f>'将来負担比率（分子）の構造'!L$41</f>
        <v>3776339</v>
      </c>
      <c r="L66" s="112"/>
      <c r="M66" s="112"/>
      <c r="N66" s="112">
        <f>'将来負担比率（分子）の構造'!M$41</f>
        <v>3855858</v>
      </c>
      <c r="O66" s="112"/>
      <c r="P66" s="112"/>
    </row>
    <row r="67" spans="1:16">
      <c r="A67" s="112" t="s">
        <v>62</v>
      </c>
      <c r="B67" s="112" t="e">
        <f>NA()</f>
        <v>#N/A</v>
      </c>
      <c r="C67" s="112">
        <f>IF(ISNUMBER('将来負担比率（分子）の構造'!I$53), IF('将来負担比率（分子）の構造'!I$53 &lt; 0, 0, '将来負担比率（分子）の構造'!I$53), NA())</f>
        <v>2110696</v>
      </c>
      <c r="D67" s="112" t="e">
        <f>NA()</f>
        <v>#N/A</v>
      </c>
      <c r="E67" s="112" t="e">
        <f>NA()</f>
        <v>#N/A</v>
      </c>
      <c r="F67" s="112">
        <f>IF(ISNUMBER('将来負担比率（分子）の構造'!J$53), IF('将来負担比率（分子）の構造'!J$53 &lt; 0, 0, '将来負担比率（分子）の構造'!J$53), NA())</f>
        <v>2072341</v>
      </c>
      <c r="G67" s="112" t="e">
        <f>NA()</f>
        <v>#N/A</v>
      </c>
      <c r="H67" s="112" t="e">
        <f>NA()</f>
        <v>#N/A</v>
      </c>
      <c r="I67" s="112">
        <f>IF(ISNUMBER('将来負担比率（分子）の構造'!K$53), IF('将来負担比率（分子）の構造'!K$53 &lt; 0, 0, '将来負担比率（分子）の構造'!K$53), NA())</f>
        <v>2055137</v>
      </c>
      <c r="J67" s="112" t="e">
        <f>NA()</f>
        <v>#N/A</v>
      </c>
      <c r="K67" s="112" t="e">
        <f>NA()</f>
        <v>#N/A</v>
      </c>
      <c r="L67" s="112">
        <f>IF(ISNUMBER('将来負担比率（分子）の構造'!L$53), IF('将来負担比率（分子）の構造'!L$53 &lt; 0, 0, '将来負担比率（分子）の構造'!L$53), NA())</f>
        <v>2062971</v>
      </c>
      <c r="M67" s="112" t="e">
        <f>NA()</f>
        <v>#N/A</v>
      </c>
      <c r="N67" s="112" t="e">
        <f>NA()</f>
        <v>#N/A</v>
      </c>
      <c r="O67" s="112">
        <f>IF(ISNUMBER('将来負担比率（分子）の構造'!M$53), IF('将来負担比率（分子）の構造'!M$53 &lt; 0, 0, '将来負担比率（分子）の構造'!M$53), NA())</f>
        <v>2089295</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90" t="s">
        <v>168</v>
      </c>
      <c r="DD1" s="691"/>
      <c r="DE1" s="691"/>
      <c r="DF1" s="691"/>
      <c r="DG1" s="691"/>
      <c r="DH1" s="691"/>
      <c r="DI1" s="692"/>
      <c r="DK1" s="690" t="s">
        <v>169</v>
      </c>
      <c r="DL1" s="691"/>
      <c r="DM1" s="691"/>
      <c r="DN1" s="691"/>
      <c r="DO1" s="691"/>
      <c r="DP1" s="691"/>
      <c r="DQ1" s="691"/>
      <c r="DR1" s="691"/>
      <c r="DS1" s="691"/>
      <c r="DT1" s="691"/>
      <c r="DU1" s="691"/>
      <c r="DV1" s="691"/>
      <c r="DW1" s="691"/>
      <c r="DX1" s="692"/>
      <c r="DY1" s="164"/>
      <c r="DZ1" s="164"/>
      <c r="EA1" s="164"/>
      <c r="EB1" s="164"/>
      <c r="EC1" s="164"/>
      <c r="ED1" s="164"/>
      <c r="EE1" s="164"/>
      <c r="EF1" s="164"/>
      <c r="EG1" s="164"/>
      <c r="EH1" s="164"/>
    </row>
    <row r="2" spans="2:138" ht="22.5" customHeight="1">
      <c r="B2" s="166" t="s">
        <v>170</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60" t="s">
        <v>171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172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2"/>
      <c r="BY3" s="660" t="s">
        <v>173</v>
      </c>
      <c r="BZ3" s="661"/>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2"/>
    </row>
    <row r="4" spans="2:138" ht="11.25" customHeight="1">
      <c r="B4" s="660" t="s">
        <v>1</v>
      </c>
      <c r="C4" s="661"/>
      <c r="D4" s="661"/>
      <c r="E4" s="661"/>
      <c r="F4" s="661"/>
      <c r="G4" s="661"/>
      <c r="H4" s="661"/>
      <c r="I4" s="661"/>
      <c r="J4" s="661"/>
      <c r="K4" s="661"/>
      <c r="L4" s="661"/>
      <c r="M4" s="661"/>
      <c r="N4" s="661"/>
      <c r="O4" s="661"/>
      <c r="P4" s="661"/>
      <c r="Q4" s="662"/>
      <c r="R4" s="660" t="s">
        <v>174</v>
      </c>
      <c r="S4" s="661"/>
      <c r="T4" s="661"/>
      <c r="U4" s="661"/>
      <c r="V4" s="661"/>
      <c r="W4" s="661"/>
      <c r="X4" s="661"/>
      <c r="Y4" s="662"/>
      <c r="Z4" s="660" t="s">
        <v>175</v>
      </c>
      <c r="AA4" s="661"/>
      <c r="AB4" s="661"/>
      <c r="AC4" s="662"/>
      <c r="AD4" s="660" t="s">
        <v>176</v>
      </c>
      <c r="AE4" s="661"/>
      <c r="AF4" s="661"/>
      <c r="AG4" s="661"/>
      <c r="AH4" s="661"/>
      <c r="AI4" s="661"/>
      <c r="AJ4" s="661"/>
      <c r="AK4" s="662"/>
      <c r="AL4" s="660" t="s">
        <v>175</v>
      </c>
      <c r="AM4" s="661"/>
      <c r="AN4" s="661"/>
      <c r="AO4" s="662"/>
      <c r="AP4" s="693" t="s">
        <v>177</v>
      </c>
      <c r="AQ4" s="693"/>
      <c r="AR4" s="693"/>
      <c r="AS4" s="693"/>
      <c r="AT4" s="693"/>
      <c r="AU4" s="693"/>
      <c r="AV4" s="693"/>
      <c r="AW4" s="693"/>
      <c r="AX4" s="693"/>
      <c r="AY4" s="693"/>
      <c r="AZ4" s="693"/>
      <c r="BA4" s="693"/>
      <c r="BB4" s="693"/>
      <c r="BC4" s="693"/>
      <c r="BD4" s="693" t="s">
        <v>178</v>
      </c>
      <c r="BE4" s="693"/>
      <c r="BF4" s="693"/>
      <c r="BG4" s="693"/>
      <c r="BH4" s="693"/>
      <c r="BI4" s="693"/>
      <c r="BJ4" s="693"/>
      <c r="BK4" s="693"/>
      <c r="BL4" s="693" t="s">
        <v>175</v>
      </c>
      <c r="BM4" s="693"/>
      <c r="BN4" s="693"/>
      <c r="BO4" s="693"/>
      <c r="BP4" s="693" t="s">
        <v>179</v>
      </c>
      <c r="BQ4" s="693"/>
      <c r="BR4" s="693"/>
      <c r="BS4" s="693"/>
      <c r="BT4" s="693"/>
      <c r="BU4" s="693"/>
      <c r="BV4" s="693"/>
      <c r="BW4" s="693"/>
      <c r="BY4" s="660" t="s">
        <v>180</v>
      </c>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2"/>
    </row>
    <row r="5" spans="2:138" s="169" customFormat="1" ht="11.25" customHeight="1">
      <c r="B5" s="652" t="s">
        <v>181</v>
      </c>
      <c r="C5" s="653"/>
      <c r="D5" s="653"/>
      <c r="E5" s="653"/>
      <c r="F5" s="653"/>
      <c r="G5" s="653"/>
      <c r="H5" s="653"/>
      <c r="I5" s="653"/>
      <c r="J5" s="653"/>
      <c r="K5" s="653"/>
      <c r="L5" s="653"/>
      <c r="M5" s="653"/>
      <c r="N5" s="653"/>
      <c r="O5" s="653"/>
      <c r="P5" s="653"/>
      <c r="Q5" s="654"/>
      <c r="R5" s="681">
        <v>641666275</v>
      </c>
      <c r="S5" s="664"/>
      <c r="T5" s="664"/>
      <c r="U5" s="664"/>
      <c r="V5" s="664"/>
      <c r="W5" s="664"/>
      <c r="X5" s="664"/>
      <c r="Y5" s="665"/>
      <c r="Z5" s="687">
        <v>37.9</v>
      </c>
      <c r="AA5" s="687"/>
      <c r="AB5" s="687"/>
      <c r="AC5" s="687"/>
      <c r="AD5" s="688">
        <v>526346664</v>
      </c>
      <c r="AE5" s="688"/>
      <c r="AF5" s="688"/>
      <c r="AG5" s="688"/>
      <c r="AH5" s="688"/>
      <c r="AI5" s="688"/>
      <c r="AJ5" s="688"/>
      <c r="AK5" s="688"/>
      <c r="AL5" s="689">
        <v>59.5</v>
      </c>
      <c r="AM5" s="674"/>
      <c r="AN5" s="674"/>
      <c r="AO5" s="675"/>
      <c r="AP5" s="652" t="s">
        <v>182</v>
      </c>
      <c r="AQ5" s="653"/>
      <c r="AR5" s="653"/>
      <c r="AS5" s="653"/>
      <c r="AT5" s="653"/>
      <c r="AU5" s="653"/>
      <c r="AV5" s="653"/>
      <c r="AW5" s="653"/>
      <c r="AX5" s="653"/>
      <c r="AY5" s="653"/>
      <c r="AZ5" s="653"/>
      <c r="BA5" s="653"/>
      <c r="BB5" s="653"/>
      <c r="BC5" s="654"/>
      <c r="BD5" s="627">
        <v>641474740</v>
      </c>
      <c r="BE5" s="628"/>
      <c r="BF5" s="628"/>
      <c r="BG5" s="628"/>
      <c r="BH5" s="628"/>
      <c r="BI5" s="628"/>
      <c r="BJ5" s="628"/>
      <c r="BK5" s="629"/>
      <c r="BL5" s="678">
        <v>100</v>
      </c>
      <c r="BM5" s="678"/>
      <c r="BN5" s="678"/>
      <c r="BO5" s="678"/>
      <c r="BP5" s="679">
        <v>4753011</v>
      </c>
      <c r="BQ5" s="679"/>
      <c r="BR5" s="679"/>
      <c r="BS5" s="679"/>
      <c r="BT5" s="679"/>
      <c r="BU5" s="679"/>
      <c r="BV5" s="679"/>
      <c r="BW5" s="680"/>
      <c r="BY5" s="660" t="s">
        <v>177</v>
      </c>
      <c r="BZ5" s="661"/>
      <c r="CA5" s="661"/>
      <c r="CB5" s="661"/>
      <c r="CC5" s="661"/>
      <c r="CD5" s="661"/>
      <c r="CE5" s="661"/>
      <c r="CF5" s="661"/>
      <c r="CG5" s="661"/>
      <c r="CH5" s="661"/>
      <c r="CI5" s="661"/>
      <c r="CJ5" s="661"/>
      <c r="CK5" s="661"/>
      <c r="CL5" s="662"/>
      <c r="CM5" s="660" t="s">
        <v>183</v>
      </c>
      <c r="CN5" s="661"/>
      <c r="CO5" s="661"/>
      <c r="CP5" s="661"/>
      <c r="CQ5" s="661"/>
      <c r="CR5" s="661"/>
      <c r="CS5" s="661"/>
      <c r="CT5" s="662"/>
      <c r="CU5" s="660" t="s">
        <v>175</v>
      </c>
      <c r="CV5" s="661"/>
      <c r="CW5" s="661"/>
      <c r="CX5" s="662"/>
      <c r="CY5" s="660" t="s">
        <v>184</v>
      </c>
      <c r="CZ5" s="661"/>
      <c r="DA5" s="661"/>
      <c r="DB5" s="661"/>
      <c r="DC5" s="661"/>
      <c r="DD5" s="661"/>
      <c r="DE5" s="661"/>
      <c r="DF5" s="661"/>
      <c r="DG5" s="661"/>
      <c r="DH5" s="661"/>
      <c r="DI5" s="661"/>
      <c r="DJ5" s="661"/>
      <c r="DK5" s="662"/>
      <c r="DL5" s="660" t="s">
        <v>185</v>
      </c>
      <c r="DM5" s="661"/>
      <c r="DN5" s="661"/>
      <c r="DO5" s="661"/>
      <c r="DP5" s="661"/>
      <c r="DQ5" s="661"/>
      <c r="DR5" s="661"/>
      <c r="DS5" s="661"/>
      <c r="DT5" s="661"/>
      <c r="DU5" s="661"/>
      <c r="DV5" s="661"/>
      <c r="DW5" s="661"/>
      <c r="DX5" s="662"/>
    </row>
    <row r="6" spans="2:138" ht="11.25" customHeight="1">
      <c r="B6" s="624" t="s">
        <v>186</v>
      </c>
      <c r="C6" s="625"/>
      <c r="D6" s="625"/>
      <c r="E6" s="625"/>
      <c r="F6" s="625"/>
      <c r="G6" s="625"/>
      <c r="H6" s="625"/>
      <c r="I6" s="625"/>
      <c r="J6" s="625"/>
      <c r="K6" s="625"/>
      <c r="L6" s="625"/>
      <c r="M6" s="625"/>
      <c r="N6" s="625"/>
      <c r="O6" s="625"/>
      <c r="P6" s="625"/>
      <c r="Q6" s="626"/>
      <c r="R6" s="627">
        <v>74013100</v>
      </c>
      <c r="S6" s="628"/>
      <c r="T6" s="628"/>
      <c r="U6" s="628"/>
      <c r="V6" s="628"/>
      <c r="W6" s="628"/>
      <c r="X6" s="628"/>
      <c r="Y6" s="629"/>
      <c r="Z6" s="678">
        <v>4.4000000000000004</v>
      </c>
      <c r="AA6" s="678"/>
      <c r="AB6" s="678"/>
      <c r="AC6" s="678"/>
      <c r="AD6" s="679">
        <v>74013100</v>
      </c>
      <c r="AE6" s="679"/>
      <c r="AF6" s="679"/>
      <c r="AG6" s="679"/>
      <c r="AH6" s="679"/>
      <c r="AI6" s="679"/>
      <c r="AJ6" s="679"/>
      <c r="AK6" s="679"/>
      <c r="AL6" s="676">
        <v>8.4</v>
      </c>
      <c r="AM6" s="641"/>
      <c r="AN6" s="641"/>
      <c r="AO6" s="656"/>
      <c r="AP6" s="624" t="s">
        <v>187</v>
      </c>
      <c r="AQ6" s="625"/>
      <c r="AR6" s="625"/>
      <c r="AS6" s="625"/>
      <c r="AT6" s="625"/>
      <c r="AU6" s="625"/>
      <c r="AV6" s="625"/>
      <c r="AW6" s="625"/>
      <c r="AX6" s="625"/>
      <c r="AY6" s="625"/>
      <c r="AZ6" s="625"/>
      <c r="BA6" s="625"/>
      <c r="BB6" s="625"/>
      <c r="BC6" s="626"/>
      <c r="BD6" s="627">
        <v>641474740</v>
      </c>
      <c r="BE6" s="628"/>
      <c r="BF6" s="628"/>
      <c r="BG6" s="628"/>
      <c r="BH6" s="628"/>
      <c r="BI6" s="628"/>
      <c r="BJ6" s="628"/>
      <c r="BK6" s="629"/>
      <c r="BL6" s="678">
        <v>100</v>
      </c>
      <c r="BM6" s="678"/>
      <c r="BN6" s="678"/>
      <c r="BO6" s="678"/>
      <c r="BP6" s="679">
        <v>4753011</v>
      </c>
      <c r="BQ6" s="679"/>
      <c r="BR6" s="679"/>
      <c r="BS6" s="679"/>
      <c r="BT6" s="679"/>
      <c r="BU6" s="679"/>
      <c r="BV6" s="679"/>
      <c r="BW6" s="680"/>
      <c r="BY6" s="652" t="s">
        <v>188</v>
      </c>
      <c r="BZ6" s="653"/>
      <c r="CA6" s="653"/>
      <c r="CB6" s="653"/>
      <c r="CC6" s="653"/>
      <c r="CD6" s="653"/>
      <c r="CE6" s="653"/>
      <c r="CF6" s="653"/>
      <c r="CG6" s="653"/>
      <c r="CH6" s="653"/>
      <c r="CI6" s="653"/>
      <c r="CJ6" s="653"/>
      <c r="CK6" s="653"/>
      <c r="CL6" s="654"/>
      <c r="CM6" s="627">
        <v>2861596</v>
      </c>
      <c r="CN6" s="628"/>
      <c r="CO6" s="628"/>
      <c r="CP6" s="628"/>
      <c r="CQ6" s="628"/>
      <c r="CR6" s="628"/>
      <c r="CS6" s="628"/>
      <c r="CT6" s="629"/>
      <c r="CU6" s="678">
        <v>0.2</v>
      </c>
      <c r="CV6" s="678"/>
      <c r="CW6" s="678"/>
      <c r="CX6" s="678"/>
      <c r="CY6" s="615" t="s">
        <v>189</v>
      </c>
      <c r="CZ6" s="628"/>
      <c r="DA6" s="628"/>
      <c r="DB6" s="628"/>
      <c r="DC6" s="628"/>
      <c r="DD6" s="628"/>
      <c r="DE6" s="628"/>
      <c r="DF6" s="628"/>
      <c r="DG6" s="628"/>
      <c r="DH6" s="628"/>
      <c r="DI6" s="628"/>
      <c r="DJ6" s="628"/>
      <c r="DK6" s="629"/>
      <c r="DL6" s="615">
        <v>2861512</v>
      </c>
      <c r="DM6" s="628"/>
      <c r="DN6" s="628"/>
      <c r="DO6" s="628"/>
      <c r="DP6" s="628"/>
      <c r="DQ6" s="628"/>
      <c r="DR6" s="628"/>
      <c r="DS6" s="628"/>
      <c r="DT6" s="628"/>
      <c r="DU6" s="628"/>
      <c r="DV6" s="628"/>
      <c r="DW6" s="628"/>
      <c r="DX6" s="685"/>
    </row>
    <row r="7" spans="2:138" ht="11.25" customHeight="1">
      <c r="B7" s="624" t="s">
        <v>190</v>
      </c>
      <c r="C7" s="625"/>
      <c r="D7" s="625"/>
      <c r="E7" s="625"/>
      <c r="F7" s="625"/>
      <c r="G7" s="625"/>
      <c r="H7" s="625"/>
      <c r="I7" s="625"/>
      <c r="J7" s="625"/>
      <c r="K7" s="625"/>
      <c r="L7" s="625"/>
      <c r="M7" s="625"/>
      <c r="N7" s="625"/>
      <c r="O7" s="625"/>
      <c r="P7" s="625"/>
      <c r="Q7" s="626"/>
      <c r="R7" s="627">
        <v>3272627</v>
      </c>
      <c r="S7" s="628"/>
      <c r="T7" s="628"/>
      <c r="U7" s="628"/>
      <c r="V7" s="628"/>
      <c r="W7" s="628"/>
      <c r="X7" s="628"/>
      <c r="Y7" s="629"/>
      <c r="Z7" s="678">
        <v>0.2</v>
      </c>
      <c r="AA7" s="678"/>
      <c r="AB7" s="678"/>
      <c r="AC7" s="678"/>
      <c r="AD7" s="679">
        <v>3272627</v>
      </c>
      <c r="AE7" s="679"/>
      <c r="AF7" s="679"/>
      <c r="AG7" s="679"/>
      <c r="AH7" s="679"/>
      <c r="AI7" s="679"/>
      <c r="AJ7" s="679"/>
      <c r="AK7" s="679"/>
      <c r="AL7" s="676">
        <v>0.4</v>
      </c>
      <c r="AM7" s="641"/>
      <c r="AN7" s="641"/>
      <c r="AO7" s="656"/>
      <c r="AP7" s="624" t="s">
        <v>191</v>
      </c>
      <c r="AQ7" s="625"/>
      <c r="AR7" s="625"/>
      <c r="AS7" s="625"/>
      <c r="AT7" s="625"/>
      <c r="AU7" s="625"/>
      <c r="AV7" s="625"/>
      <c r="AW7" s="625"/>
      <c r="AX7" s="625"/>
      <c r="AY7" s="625"/>
      <c r="AZ7" s="625"/>
      <c r="BA7" s="625"/>
      <c r="BB7" s="625"/>
      <c r="BC7" s="626"/>
      <c r="BD7" s="627">
        <v>196683237</v>
      </c>
      <c r="BE7" s="628"/>
      <c r="BF7" s="628"/>
      <c r="BG7" s="628"/>
      <c r="BH7" s="628"/>
      <c r="BI7" s="628"/>
      <c r="BJ7" s="628"/>
      <c r="BK7" s="629"/>
      <c r="BL7" s="678">
        <v>30.7</v>
      </c>
      <c r="BM7" s="678"/>
      <c r="BN7" s="678"/>
      <c r="BO7" s="678"/>
      <c r="BP7" s="679">
        <v>4753011</v>
      </c>
      <c r="BQ7" s="679"/>
      <c r="BR7" s="679"/>
      <c r="BS7" s="679"/>
      <c r="BT7" s="679"/>
      <c r="BU7" s="679"/>
      <c r="BV7" s="679"/>
      <c r="BW7" s="680"/>
      <c r="BY7" s="624" t="s">
        <v>192</v>
      </c>
      <c r="BZ7" s="625"/>
      <c r="CA7" s="625"/>
      <c r="CB7" s="625"/>
      <c r="CC7" s="625"/>
      <c r="CD7" s="625"/>
      <c r="CE7" s="625"/>
      <c r="CF7" s="625"/>
      <c r="CG7" s="625"/>
      <c r="CH7" s="625"/>
      <c r="CI7" s="625"/>
      <c r="CJ7" s="625"/>
      <c r="CK7" s="625"/>
      <c r="CL7" s="626"/>
      <c r="CM7" s="627">
        <v>64347595</v>
      </c>
      <c r="CN7" s="628"/>
      <c r="CO7" s="628"/>
      <c r="CP7" s="628"/>
      <c r="CQ7" s="628"/>
      <c r="CR7" s="628"/>
      <c r="CS7" s="628"/>
      <c r="CT7" s="629"/>
      <c r="CU7" s="678">
        <v>3.9</v>
      </c>
      <c r="CV7" s="678"/>
      <c r="CW7" s="678"/>
      <c r="CX7" s="678"/>
      <c r="CY7" s="615">
        <v>5638931</v>
      </c>
      <c r="CZ7" s="628"/>
      <c r="DA7" s="628"/>
      <c r="DB7" s="628"/>
      <c r="DC7" s="628"/>
      <c r="DD7" s="628"/>
      <c r="DE7" s="628"/>
      <c r="DF7" s="628"/>
      <c r="DG7" s="628"/>
      <c r="DH7" s="628"/>
      <c r="DI7" s="628"/>
      <c r="DJ7" s="628"/>
      <c r="DK7" s="629"/>
      <c r="DL7" s="615">
        <v>50084763</v>
      </c>
      <c r="DM7" s="628"/>
      <c r="DN7" s="628"/>
      <c r="DO7" s="628"/>
      <c r="DP7" s="628"/>
      <c r="DQ7" s="628"/>
      <c r="DR7" s="628"/>
      <c r="DS7" s="628"/>
      <c r="DT7" s="628"/>
      <c r="DU7" s="628"/>
      <c r="DV7" s="628"/>
      <c r="DW7" s="628"/>
      <c r="DX7" s="685"/>
    </row>
    <row r="8" spans="2:138" ht="11.25" customHeight="1">
      <c r="B8" s="624" t="s">
        <v>193</v>
      </c>
      <c r="C8" s="625"/>
      <c r="D8" s="625"/>
      <c r="E8" s="625"/>
      <c r="F8" s="625"/>
      <c r="G8" s="625"/>
      <c r="H8" s="625"/>
      <c r="I8" s="625"/>
      <c r="J8" s="625"/>
      <c r="K8" s="625"/>
      <c r="L8" s="625"/>
      <c r="M8" s="625"/>
      <c r="N8" s="625"/>
      <c r="O8" s="625"/>
      <c r="P8" s="625"/>
      <c r="Q8" s="626"/>
      <c r="R8" s="627" t="s">
        <v>103</v>
      </c>
      <c r="S8" s="628"/>
      <c r="T8" s="628"/>
      <c r="U8" s="628"/>
      <c r="V8" s="628"/>
      <c r="W8" s="628"/>
      <c r="X8" s="628"/>
      <c r="Y8" s="629"/>
      <c r="Z8" s="678" t="s">
        <v>103</v>
      </c>
      <c r="AA8" s="678"/>
      <c r="AB8" s="678"/>
      <c r="AC8" s="678"/>
      <c r="AD8" s="679" t="s">
        <v>103</v>
      </c>
      <c r="AE8" s="679"/>
      <c r="AF8" s="679"/>
      <c r="AG8" s="679"/>
      <c r="AH8" s="679"/>
      <c r="AI8" s="679"/>
      <c r="AJ8" s="679"/>
      <c r="AK8" s="679"/>
      <c r="AL8" s="676" t="s">
        <v>103</v>
      </c>
      <c r="AM8" s="641"/>
      <c r="AN8" s="641"/>
      <c r="AO8" s="656"/>
      <c r="AP8" s="624" t="s">
        <v>194</v>
      </c>
      <c r="AQ8" s="625"/>
      <c r="AR8" s="625"/>
      <c r="AS8" s="625"/>
      <c r="AT8" s="625"/>
      <c r="AU8" s="625"/>
      <c r="AV8" s="625"/>
      <c r="AW8" s="625"/>
      <c r="AX8" s="625"/>
      <c r="AY8" s="625"/>
      <c r="AZ8" s="625"/>
      <c r="BA8" s="625"/>
      <c r="BB8" s="625"/>
      <c r="BC8" s="626"/>
      <c r="BD8" s="627">
        <v>4613045</v>
      </c>
      <c r="BE8" s="628"/>
      <c r="BF8" s="628"/>
      <c r="BG8" s="628"/>
      <c r="BH8" s="628"/>
      <c r="BI8" s="628"/>
      <c r="BJ8" s="628"/>
      <c r="BK8" s="629"/>
      <c r="BL8" s="678">
        <v>0.7</v>
      </c>
      <c r="BM8" s="678"/>
      <c r="BN8" s="678"/>
      <c r="BO8" s="678"/>
      <c r="BP8" s="679">
        <v>1122905</v>
      </c>
      <c r="BQ8" s="679"/>
      <c r="BR8" s="679"/>
      <c r="BS8" s="679"/>
      <c r="BT8" s="679"/>
      <c r="BU8" s="679"/>
      <c r="BV8" s="679"/>
      <c r="BW8" s="680"/>
      <c r="BY8" s="624" t="s">
        <v>195</v>
      </c>
      <c r="BZ8" s="625"/>
      <c r="CA8" s="625"/>
      <c r="CB8" s="625"/>
      <c r="CC8" s="625"/>
      <c r="CD8" s="625"/>
      <c r="CE8" s="625"/>
      <c r="CF8" s="625"/>
      <c r="CG8" s="625"/>
      <c r="CH8" s="625"/>
      <c r="CI8" s="625"/>
      <c r="CJ8" s="625"/>
      <c r="CK8" s="625"/>
      <c r="CL8" s="626"/>
      <c r="CM8" s="627">
        <v>330911110</v>
      </c>
      <c r="CN8" s="628"/>
      <c r="CO8" s="628"/>
      <c r="CP8" s="628"/>
      <c r="CQ8" s="628"/>
      <c r="CR8" s="628"/>
      <c r="CS8" s="628"/>
      <c r="CT8" s="629"/>
      <c r="CU8" s="678">
        <v>20</v>
      </c>
      <c r="CV8" s="678"/>
      <c r="CW8" s="678"/>
      <c r="CX8" s="678"/>
      <c r="CY8" s="615">
        <v>8226480</v>
      </c>
      <c r="CZ8" s="628"/>
      <c r="DA8" s="628"/>
      <c r="DB8" s="628"/>
      <c r="DC8" s="628"/>
      <c r="DD8" s="628"/>
      <c r="DE8" s="628"/>
      <c r="DF8" s="628"/>
      <c r="DG8" s="628"/>
      <c r="DH8" s="628"/>
      <c r="DI8" s="628"/>
      <c r="DJ8" s="628"/>
      <c r="DK8" s="629"/>
      <c r="DL8" s="615">
        <v>285257105</v>
      </c>
      <c r="DM8" s="628"/>
      <c r="DN8" s="628"/>
      <c r="DO8" s="628"/>
      <c r="DP8" s="628"/>
      <c r="DQ8" s="628"/>
      <c r="DR8" s="628"/>
      <c r="DS8" s="628"/>
      <c r="DT8" s="628"/>
      <c r="DU8" s="628"/>
      <c r="DV8" s="628"/>
      <c r="DW8" s="628"/>
      <c r="DX8" s="685"/>
    </row>
    <row r="9" spans="2:138" ht="11.25" customHeight="1">
      <c r="B9" s="624" t="s">
        <v>196</v>
      </c>
      <c r="C9" s="625"/>
      <c r="D9" s="625"/>
      <c r="E9" s="625"/>
      <c r="F9" s="625"/>
      <c r="G9" s="625"/>
      <c r="H9" s="625"/>
      <c r="I9" s="625"/>
      <c r="J9" s="625"/>
      <c r="K9" s="625"/>
      <c r="L9" s="625"/>
      <c r="M9" s="625"/>
      <c r="N9" s="625"/>
      <c r="O9" s="625"/>
      <c r="P9" s="625"/>
      <c r="Q9" s="626"/>
      <c r="R9" s="627" t="s">
        <v>103</v>
      </c>
      <c r="S9" s="628"/>
      <c r="T9" s="628"/>
      <c r="U9" s="628"/>
      <c r="V9" s="628"/>
      <c r="W9" s="628"/>
      <c r="X9" s="628"/>
      <c r="Y9" s="629"/>
      <c r="Z9" s="678" t="s">
        <v>103</v>
      </c>
      <c r="AA9" s="678"/>
      <c r="AB9" s="678"/>
      <c r="AC9" s="678"/>
      <c r="AD9" s="679" t="s">
        <v>103</v>
      </c>
      <c r="AE9" s="679"/>
      <c r="AF9" s="679"/>
      <c r="AG9" s="679"/>
      <c r="AH9" s="679"/>
      <c r="AI9" s="679"/>
      <c r="AJ9" s="679"/>
      <c r="AK9" s="679"/>
      <c r="AL9" s="676" t="s">
        <v>103</v>
      </c>
      <c r="AM9" s="641"/>
      <c r="AN9" s="641"/>
      <c r="AO9" s="656"/>
      <c r="AP9" s="624" t="s">
        <v>197</v>
      </c>
      <c r="AQ9" s="625"/>
      <c r="AR9" s="625"/>
      <c r="AS9" s="625"/>
      <c r="AT9" s="625"/>
      <c r="AU9" s="625"/>
      <c r="AV9" s="625"/>
      <c r="AW9" s="625"/>
      <c r="AX9" s="625"/>
      <c r="AY9" s="625"/>
      <c r="AZ9" s="625"/>
      <c r="BA9" s="625"/>
      <c r="BB9" s="625"/>
      <c r="BC9" s="626"/>
      <c r="BD9" s="627">
        <v>161436852</v>
      </c>
      <c r="BE9" s="628"/>
      <c r="BF9" s="628"/>
      <c r="BG9" s="628"/>
      <c r="BH9" s="628"/>
      <c r="BI9" s="628"/>
      <c r="BJ9" s="628"/>
      <c r="BK9" s="629"/>
      <c r="BL9" s="678">
        <v>25.2</v>
      </c>
      <c r="BM9" s="678"/>
      <c r="BN9" s="678"/>
      <c r="BO9" s="678"/>
      <c r="BP9" s="679" t="s">
        <v>103</v>
      </c>
      <c r="BQ9" s="679"/>
      <c r="BR9" s="679"/>
      <c r="BS9" s="679"/>
      <c r="BT9" s="679"/>
      <c r="BU9" s="679"/>
      <c r="BV9" s="679"/>
      <c r="BW9" s="680"/>
      <c r="BY9" s="624" t="s">
        <v>198</v>
      </c>
      <c r="BZ9" s="625"/>
      <c r="CA9" s="625"/>
      <c r="CB9" s="625"/>
      <c r="CC9" s="625"/>
      <c r="CD9" s="625"/>
      <c r="CE9" s="625"/>
      <c r="CF9" s="625"/>
      <c r="CG9" s="625"/>
      <c r="CH9" s="625"/>
      <c r="CI9" s="625"/>
      <c r="CJ9" s="625"/>
      <c r="CK9" s="625"/>
      <c r="CL9" s="626"/>
      <c r="CM9" s="627">
        <v>43304291</v>
      </c>
      <c r="CN9" s="628"/>
      <c r="CO9" s="628"/>
      <c r="CP9" s="628"/>
      <c r="CQ9" s="628"/>
      <c r="CR9" s="628"/>
      <c r="CS9" s="628"/>
      <c r="CT9" s="629"/>
      <c r="CU9" s="678">
        <v>2.6</v>
      </c>
      <c r="CV9" s="678"/>
      <c r="CW9" s="678"/>
      <c r="CX9" s="678"/>
      <c r="CY9" s="615">
        <v>5755080</v>
      </c>
      <c r="CZ9" s="628"/>
      <c r="DA9" s="628"/>
      <c r="DB9" s="628"/>
      <c r="DC9" s="628"/>
      <c r="DD9" s="628"/>
      <c r="DE9" s="628"/>
      <c r="DF9" s="628"/>
      <c r="DG9" s="628"/>
      <c r="DH9" s="628"/>
      <c r="DI9" s="628"/>
      <c r="DJ9" s="628"/>
      <c r="DK9" s="629"/>
      <c r="DL9" s="615">
        <v>20851237</v>
      </c>
      <c r="DM9" s="628"/>
      <c r="DN9" s="628"/>
      <c r="DO9" s="628"/>
      <c r="DP9" s="628"/>
      <c r="DQ9" s="628"/>
      <c r="DR9" s="628"/>
      <c r="DS9" s="628"/>
      <c r="DT9" s="628"/>
      <c r="DU9" s="628"/>
      <c r="DV9" s="628"/>
      <c r="DW9" s="628"/>
      <c r="DX9" s="685"/>
    </row>
    <row r="10" spans="2:138" ht="11.25" customHeight="1">
      <c r="B10" s="624" t="s">
        <v>199</v>
      </c>
      <c r="C10" s="625"/>
      <c r="D10" s="625"/>
      <c r="E10" s="625"/>
      <c r="F10" s="625"/>
      <c r="G10" s="625"/>
      <c r="H10" s="625"/>
      <c r="I10" s="625"/>
      <c r="J10" s="625"/>
      <c r="K10" s="625"/>
      <c r="L10" s="625"/>
      <c r="M10" s="625"/>
      <c r="N10" s="625"/>
      <c r="O10" s="625"/>
      <c r="P10" s="625"/>
      <c r="Q10" s="626"/>
      <c r="R10" s="627">
        <v>189716</v>
      </c>
      <c r="S10" s="628"/>
      <c r="T10" s="628"/>
      <c r="U10" s="628"/>
      <c r="V10" s="628"/>
      <c r="W10" s="628"/>
      <c r="X10" s="628"/>
      <c r="Y10" s="629"/>
      <c r="Z10" s="678">
        <v>0</v>
      </c>
      <c r="AA10" s="678"/>
      <c r="AB10" s="678"/>
      <c r="AC10" s="678"/>
      <c r="AD10" s="679">
        <v>189716</v>
      </c>
      <c r="AE10" s="679"/>
      <c r="AF10" s="679"/>
      <c r="AG10" s="679"/>
      <c r="AH10" s="679"/>
      <c r="AI10" s="679"/>
      <c r="AJ10" s="679"/>
      <c r="AK10" s="679"/>
      <c r="AL10" s="676">
        <v>0</v>
      </c>
      <c r="AM10" s="641"/>
      <c r="AN10" s="641"/>
      <c r="AO10" s="656"/>
      <c r="AP10" s="624" t="s">
        <v>200</v>
      </c>
      <c r="AQ10" s="625"/>
      <c r="AR10" s="625"/>
      <c r="AS10" s="625"/>
      <c r="AT10" s="625"/>
      <c r="AU10" s="625"/>
      <c r="AV10" s="625"/>
      <c r="AW10" s="625"/>
      <c r="AX10" s="625"/>
      <c r="AY10" s="625"/>
      <c r="AZ10" s="625"/>
      <c r="BA10" s="625"/>
      <c r="BB10" s="625"/>
      <c r="BC10" s="626"/>
      <c r="BD10" s="627">
        <v>5856398</v>
      </c>
      <c r="BE10" s="628"/>
      <c r="BF10" s="628"/>
      <c r="BG10" s="628"/>
      <c r="BH10" s="628"/>
      <c r="BI10" s="628"/>
      <c r="BJ10" s="628"/>
      <c r="BK10" s="629"/>
      <c r="BL10" s="678">
        <v>0.9</v>
      </c>
      <c r="BM10" s="678"/>
      <c r="BN10" s="678"/>
      <c r="BO10" s="678"/>
      <c r="BP10" s="679">
        <v>280164</v>
      </c>
      <c r="BQ10" s="679"/>
      <c r="BR10" s="679"/>
      <c r="BS10" s="679"/>
      <c r="BT10" s="679"/>
      <c r="BU10" s="679"/>
      <c r="BV10" s="679"/>
      <c r="BW10" s="680"/>
      <c r="BY10" s="624" t="s">
        <v>201</v>
      </c>
      <c r="BZ10" s="625"/>
      <c r="CA10" s="625"/>
      <c r="CB10" s="625"/>
      <c r="CC10" s="625"/>
      <c r="CD10" s="625"/>
      <c r="CE10" s="625"/>
      <c r="CF10" s="625"/>
      <c r="CG10" s="625"/>
      <c r="CH10" s="625"/>
      <c r="CI10" s="625"/>
      <c r="CJ10" s="625"/>
      <c r="CK10" s="625"/>
      <c r="CL10" s="626"/>
      <c r="CM10" s="627">
        <v>7297235</v>
      </c>
      <c r="CN10" s="628"/>
      <c r="CO10" s="628"/>
      <c r="CP10" s="628"/>
      <c r="CQ10" s="628"/>
      <c r="CR10" s="628"/>
      <c r="CS10" s="628"/>
      <c r="CT10" s="629"/>
      <c r="CU10" s="678">
        <v>0.4</v>
      </c>
      <c r="CV10" s="678"/>
      <c r="CW10" s="678"/>
      <c r="CX10" s="678"/>
      <c r="CY10" s="615">
        <v>1523653</v>
      </c>
      <c r="CZ10" s="628"/>
      <c r="DA10" s="628"/>
      <c r="DB10" s="628"/>
      <c r="DC10" s="628"/>
      <c r="DD10" s="628"/>
      <c r="DE10" s="628"/>
      <c r="DF10" s="628"/>
      <c r="DG10" s="628"/>
      <c r="DH10" s="628"/>
      <c r="DI10" s="628"/>
      <c r="DJ10" s="628"/>
      <c r="DK10" s="629"/>
      <c r="DL10" s="615">
        <v>2983176</v>
      </c>
      <c r="DM10" s="628"/>
      <c r="DN10" s="628"/>
      <c r="DO10" s="628"/>
      <c r="DP10" s="628"/>
      <c r="DQ10" s="628"/>
      <c r="DR10" s="628"/>
      <c r="DS10" s="628"/>
      <c r="DT10" s="628"/>
      <c r="DU10" s="628"/>
      <c r="DV10" s="628"/>
      <c r="DW10" s="628"/>
      <c r="DX10" s="685"/>
    </row>
    <row r="11" spans="2:138" ht="11.25" customHeight="1">
      <c r="B11" s="624" t="s">
        <v>202</v>
      </c>
      <c r="C11" s="625"/>
      <c r="D11" s="625"/>
      <c r="E11" s="625"/>
      <c r="F11" s="625"/>
      <c r="G11" s="625"/>
      <c r="H11" s="625"/>
      <c r="I11" s="625"/>
      <c r="J11" s="625"/>
      <c r="K11" s="625"/>
      <c r="L11" s="625"/>
      <c r="M11" s="625"/>
      <c r="N11" s="625"/>
      <c r="O11" s="625"/>
      <c r="P11" s="625"/>
      <c r="Q11" s="626"/>
      <c r="R11" s="627">
        <v>619970</v>
      </c>
      <c r="S11" s="628"/>
      <c r="T11" s="628"/>
      <c r="U11" s="628"/>
      <c r="V11" s="628"/>
      <c r="W11" s="628"/>
      <c r="X11" s="628"/>
      <c r="Y11" s="629"/>
      <c r="Z11" s="678">
        <v>0</v>
      </c>
      <c r="AA11" s="678"/>
      <c r="AB11" s="678"/>
      <c r="AC11" s="678"/>
      <c r="AD11" s="679">
        <v>619970</v>
      </c>
      <c r="AE11" s="679"/>
      <c r="AF11" s="679"/>
      <c r="AG11" s="679"/>
      <c r="AH11" s="679"/>
      <c r="AI11" s="679"/>
      <c r="AJ11" s="679"/>
      <c r="AK11" s="679"/>
      <c r="AL11" s="676">
        <v>0.1</v>
      </c>
      <c r="AM11" s="641"/>
      <c r="AN11" s="641"/>
      <c r="AO11" s="656"/>
      <c r="AP11" s="624" t="s">
        <v>203</v>
      </c>
      <c r="AQ11" s="625"/>
      <c r="AR11" s="625"/>
      <c r="AS11" s="625"/>
      <c r="AT11" s="625"/>
      <c r="AU11" s="625"/>
      <c r="AV11" s="625"/>
      <c r="AW11" s="625"/>
      <c r="AX11" s="625"/>
      <c r="AY11" s="625"/>
      <c r="AZ11" s="625"/>
      <c r="BA11" s="625"/>
      <c r="BB11" s="625"/>
      <c r="BC11" s="626"/>
      <c r="BD11" s="627">
        <v>18017432</v>
      </c>
      <c r="BE11" s="628"/>
      <c r="BF11" s="628"/>
      <c r="BG11" s="628"/>
      <c r="BH11" s="628"/>
      <c r="BI11" s="628"/>
      <c r="BJ11" s="628"/>
      <c r="BK11" s="629"/>
      <c r="BL11" s="678">
        <v>2.8</v>
      </c>
      <c r="BM11" s="678"/>
      <c r="BN11" s="678"/>
      <c r="BO11" s="678"/>
      <c r="BP11" s="679">
        <v>3349942</v>
      </c>
      <c r="BQ11" s="679"/>
      <c r="BR11" s="679"/>
      <c r="BS11" s="679"/>
      <c r="BT11" s="679"/>
      <c r="BU11" s="679"/>
      <c r="BV11" s="679"/>
      <c r="BW11" s="680"/>
      <c r="BY11" s="624" t="s">
        <v>204</v>
      </c>
      <c r="BZ11" s="625"/>
      <c r="CA11" s="625"/>
      <c r="CB11" s="625"/>
      <c r="CC11" s="625"/>
      <c r="CD11" s="625"/>
      <c r="CE11" s="625"/>
      <c r="CF11" s="625"/>
      <c r="CG11" s="625"/>
      <c r="CH11" s="625"/>
      <c r="CI11" s="625"/>
      <c r="CJ11" s="625"/>
      <c r="CK11" s="625"/>
      <c r="CL11" s="626"/>
      <c r="CM11" s="627">
        <v>55282196</v>
      </c>
      <c r="CN11" s="628"/>
      <c r="CO11" s="628"/>
      <c r="CP11" s="628"/>
      <c r="CQ11" s="628"/>
      <c r="CR11" s="628"/>
      <c r="CS11" s="628"/>
      <c r="CT11" s="629"/>
      <c r="CU11" s="678">
        <v>3.3</v>
      </c>
      <c r="CV11" s="678"/>
      <c r="CW11" s="678"/>
      <c r="CX11" s="678"/>
      <c r="CY11" s="615">
        <v>34368782</v>
      </c>
      <c r="CZ11" s="628"/>
      <c r="DA11" s="628"/>
      <c r="DB11" s="628"/>
      <c r="DC11" s="628"/>
      <c r="DD11" s="628"/>
      <c r="DE11" s="628"/>
      <c r="DF11" s="628"/>
      <c r="DG11" s="628"/>
      <c r="DH11" s="628"/>
      <c r="DI11" s="628"/>
      <c r="DJ11" s="628"/>
      <c r="DK11" s="629"/>
      <c r="DL11" s="615">
        <v>21281030</v>
      </c>
      <c r="DM11" s="628"/>
      <c r="DN11" s="628"/>
      <c r="DO11" s="628"/>
      <c r="DP11" s="628"/>
      <c r="DQ11" s="628"/>
      <c r="DR11" s="628"/>
      <c r="DS11" s="628"/>
      <c r="DT11" s="628"/>
      <c r="DU11" s="628"/>
      <c r="DV11" s="628"/>
      <c r="DW11" s="628"/>
      <c r="DX11" s="685"/>
    </row>
    <row r="12" spans="2:138" ht="11.25" customHeight="1">
      <c r="B12" s="624" t="s">
        <v>205</v>
      </c>
      <c r="C12" s="625"/>
      <c r="D12" s="625"/>
      <c r="E12" s="625"/>
      <c r="F12" s="625"/>
      <c r="G12" s="625"/>
      <c r="H12" s="625"/>
      <c r="I12" s="625"/>
      <c r="J12" s="625"/>
      <c r="K12" s="625"/>
      <c r="L12" s="625"/>
      <c r="M12" s="625"/>
      <c r="N12" s="625"/>
      <c r="O12" s="625"/>
      <c r="P12" s="625"/>
      <c r="Q12" s="626"/>
      <c r="R12" s="627">
        <v>69930787</v>
      </c>
      <c r="S12" s="628"/>
      <c r="T12" s="628"/>
      <c r="U12" s="628"/>
      <c r="V12" s="628"/>
      <c r="W12" s="628"/>
      <c r="X12" s="628"/>
      <c r="Y12" s="629"/>
      <c r="Z12" s="678">
        <v>4.0999999999999996</v>
      </c>
      <c r="AA12" s="678"/>
      <c r="AB12" s="678"/>
      <c r="AC12" s="678"/>
      <c r="AD12" s="679">
        <v>69930787</v>
      </c>
      <c r="AE12" s="679"/>
      <c r="AF12" s="679"/>
      <c r="AG12" s="679"/>
      <c r="AH12" s="679"/>
      <c r="AI12" s="679"/>
      <c r="AJ12" s="679"/>
      <c r="AK12" s="679"/>
      <c r="AL12" s="676">
        <v>7.9</v>
      </c>
      <c r="AM12" s="641"/>
      <c r="AN12" s="641"/>
      <c r="AO12" s="656"/>
      <c r="AP12" s="624" t="s">
        <v>206</v>
      </c>
      <c r="AQ12" s="625"/>
      <c r="AR12" s="625"/>
      <c r="AS12" s="625"/>
      <c r="AT12" s="625"/>
      <c r="AU12" s="625"/>
      <c r="AV12" s="625"/>
      <c r="AW12" s="625"/>
      <c r="AX12" s="625"/>
      <c r="AY12" s="625"/>
      <c r="AZ12" s="625"/>
      <c r="BA12" s="625"/>
      <c r="BB12" s="625"/>
      <c r="BC12" s="626"/>
      <c r="BD12" s="627">
        <v>1216312</v>
      </c>
      <c r="BE12" s="628"/>
      <c r="BF12" s="628"/>
      <c r="BG12" s="628"/>
      <c r="BH12" s="628"/>
      <c r="BI12" s="628"/>
      <c r="BJ12" s="628"/>
      <c r="BK12" s="629"/>
      <c r="BL12" s="678">
        <v>0.2</v>
      </c>
      <c r="BM12" s="678"/>
      <c r="BN12" s="678"/>
      <c r="BO12" s="678"/>
      <c r="BP12" s="679" t="s">
        <v>103</v>
      </c>
      <c r="BQ12" s="679"/>
      <c r="BR12" s="679"/>
      <c r="BS12" s="679"/>
      <c r="BT12" s="679"/>
      <c r="BU12" s="679"/>
      <c r="BV12" s="679"/>
      <c r="BW12" s="680"/>
      <c r="BY12" s="624" t="s">
        <v>207</v>
      </c>
      <c r="BZ12" s="625"/>
      <c r="CA12" s="625"/>
      <c r="CB12" s="625"/>
      <c r="CC12" s="625"/>
      <c r="CD12" s="625"/>
      <c r="CE12" s="625"/>
      <c r="CF12" s="625"/>
      <c r="CG12" s="625"/>
      <c r="CH12" s="625"/>
      <c r="CI12" s="625"/>
      <c r="CJ12" s="625"/>
      <c r="CK12" s="625"/>
      <c r="CL12" s="626"/>
      <c r="CM12" s="627">
        <v>124400712</v>
      </c>
      <c r="CN12" s="628"/>
      <c r="CO12" s="628"/>
      <c r="CP12" s="628"/>
      <c r="CQ12" s="628"/>
      <c r="CR12" s="628"/>
      <c r="CS12" s="628"/>
      <c r="CT12" s="629"/>
      <c r="CU12" s="678">
        <v>7.5</v>
      </c>
      <c r="CV12" s="678"/>
      <c r="CW12" s="678"/>
      <c r="CX12" s="678"/>
      <c r="CY12" s="615">
        <v>1327946</v>
      </c>
      <c r="CZ12" s="628"/>
      <c r="DA12" s="628"/>
      <c r="DB12" s="628"/>
      <c r="DC12" s="628"/>
      <c r="DD12" s="628"/>
      <c r="DE12" s="628"/>
      <c r="DF12" s="628"/>
      <c r="DG12" s="628"/>
      <c r="DH12" s="628"/>
      <c r="DI12" s="628"/>
      <c r="DJ12" s="628"/>
      <c r="DK12" s="629"/>
      <c r="DL12" s="615">
        <v>12842361</v>
      </c>
      <c r="DM12" s="628"/>
      <c r="DN12" s="628"/>
      <c r="DO12" s="628"/>
      <c r="DP12" s="628"/>
      <c r="DQ12" s="628"/>
      <c r="DR12" s="628"/>
      <c r="DS12" s="628"/>
      <c r="DT12" s="628"/>
      <c r="DU12" s="628"/>
      <c r="DV12" s="628"/>
      <c r="DW12" s="628"/>
      <c r="DX12" s="685"/>
    </row>
    <row r="13" spans="2:138" ht="11.25" customHeight="1">
      <c r="B13" s="624" t="s">
        <v>208</v>
      </c>
      <c r="C13" s="625"/>
      <c r="D13" s="625"/>
      <c r="E13" s="625"/>
      <c r="F13" s="625"/>
      <c r="G13" s="625"/>
      <c r="H13" s="625"/>
      <c r="I13" s="625"/>
      <c r="J13" s="625"/>
      <c r="K13" s="625"/>
      <c r="L13" s="625"/>
      <c r="M13" s="625"/>
      <c r="N13" s="625"/>
      <c r="O13" s="625"/>
      <c r="P13" s="625"/>
      <c r="Q13" s="626"/>
      <c r="R13" s="627" t="s">
        <v>103</v>
      </c>
      <c r="S13" s="628"/>
      <c r="T13" s="628"/>
      <c r="U13" s="628"/>
      <c r="V13" s="628"/>
      <c r="W13" s="628"/>
      <c r="X13" s="628"/>
      <c r="Y13" s="629"/>
      <c r="Z13" s="678" t="s">
        <v>103</v>
      </c>
      <c r="AA13" s="678"/>
      <c r="AB13" s="678"/>
      <c r="AC13" s="678"/>
      <c r="AD13" s="679" t="s">
        <v>103</v>
      </c>
      <c r="AE13" s="679"/>
      <c r="AF13" s="679"/>
      <c r="AG13" s="679"/>
      <c r="AH13" s="679"/>
      <c r="AI13" s="679"/>
      <c r="AJ13" s="679"/>
      <c r="AK13" s="679"/>
      <c r="AL13" s="676" t="s">
        <v>103</v>
      </c>
      <c r="AM13" s="641"/>
      <c r="AN13" s="641"/>
      <c r="AO13" s="656"/>
      <c r="AP13" s="624" t="s">
        <v>209</v>
      </c>
      <c r="AQ13" s="625"/>
      <c r="AR13" s="625"/>
      <c r="AS13" s="625"/>
      <c r="AT13" s="625"/>
      <c r="AU13" s="625"/>
      <c r="AV13" s="625"/>
      <c r="AW13" s="625"/>
      <c r="AX13" s="625"/>
      <c r="AY13" s="625"/>
      <c r="AZ13" s="625"/>
      <c r="BA13" s="625"/>
      <c r="BB13" s="625"/>
      <c r="BC13" s="626"/>
      <c r="BD13" s="627">
        <v>3328701</v>
      </c>
      <c r="BE13" s="628"/>
      <c r="BF13" s="628"/>
      <c r="BG13" s="628"/>
      <c r="BH13" s="628"/>
      <c r="BI13" s="628"/>
      <c r="BJ13" s="628"/>
      <c r="BK13" s="629"/>
      <c r="BL13" s="678">
        <v>0.5</v>
      </c>
      <c r="BM13" s="678"/>
      <c r="BN13" s="678"/>
      <c r="BO13" s="678"/>
      <c r="BP13" s="679" t="s">
        <v>103</v>
      </c>
      <c r="BQ13" s="679"/>
      <c r="BR13" s="679"/>
      <c r="BS13" s="679"/>
      <c r="BT13" s="679"/>
      <c r="BU13" s="679"/>
      <c r="BV13" s="679"/>
      <c r="BW13" s="680"/>
      <c r="BY13" s="624" t="s">
        <v>210</v>
      </c>
      <c r="BZ13" s="625"/>
      <c r="CA13" s="625"/>
      <c r="CB13" s="625"/>
      <c r="CC13" s="625"/>
      <c r="CD13" s="625"/>
      <c r="CE13" s="625"/>
      <c r="CF13" s="625"/>
      <c r="CG13" s="625"/>
      <c r="CH13" s="625"/>
      <c r="CI13" s="625"/>
      <c r="CJ13" s="625"/>
      <c r="CK13" s="625"/>
      <c r="CL13" s="626"/>
      <c r="CM13" s="627">
        <v>164006937</v>
      </c>
      <c r="CN13" s="628"/>
      <c r="CO13" s="628"/>
      <c r="CP13" s="628"/>
      <c r="CQ13" s="628"/>
      <c r="CR13" s="628"/>
      <c r="CS13" s="628"/>
      <c r="CT13" s="629"/>
      <c r="CU13" s="678">
        <v>9.9</v>
      </c>
      <c r="CV13" s="678"/>
      <c r="CW13" s="678"/>
      <c r="CX13" s="678"/>
      <c r="CY13" s="615">
        <v>147787250</v>
      </c>
      <c r="CZ13" s="628"/>
      <c r="DA13" s="628"/>
      <c r="DB13" s="628"/>
      <c r="DC13" s="628"/>
      <c r="DD13" s="628"/>
      <c r="DE13" s="628"/>
      <c r="DF13" s="628"/>
      <c r="DG13" s="628"/>
      <c r="DH13" s="628"/>
      <c r="DI13" s="628"/>
      <c r="DJ13" s="628"/>
      <c r="DK13" s="629"/>
      <c r="DL13" s="615">
        <v>16375942</v>
      </c>
      <c r="DM13" s="628"/>
      <c r="DN13" s="628"/>
      <c r="DO13" s="628"/>
      <c r="DP13" s="628"/>
      <c r="DQ13" s="628"/>
      <c r="DR13" s="628"/>
      <c r="DS13" s="628"/>
      <c r="DT13" s="628"/>
      <c r="DU13" s="628"/>
      <c r="DV13" s="628"/>
      <c r="DW13" s="628"/>
      <c r="DX13" s="685"/>
    </row>
    <row r="14" spans="2:138" ht="11.25" customHeight="1">
      <c r="B14" s="624" t="s">
        <v>211</v>
      </c>
      <c r="C14" s="625"/>
      <c r="D14" s="625"/>
      <c r="E14" s="625"/>
      <c r="F14" s="625"/>
      <c r="G14" s="625"/>
      <c r="H14" s="625"/>
      <c r="I14" s="625"/>
      <c r="J14" s="625"/>
      <c r="K14" s="625"/>
      <c r="L14" s="625"/>
      <c r="M14" s="625"/>
      <c r="N14" s="625"/>
      <c r="O14" s="625"/>
      <c r="P14" s="625"/>
      <c r="Q14" s="626"/>
      <c r="R14" s="627">
        <v>1834515</v>
      </c>
      <c r="S14" s="628"/>
      <c r="T14" s="628"/>
      <c r="U14" s="628"/>
      <c r="V14" s="628"/>
      <c r="W14" s="628"/>
      <c r="X14" s="628"/>
      <c r="Y14" s="629"/>
      <c r="Z14" s="678">
        <v>0.1</v>
      </c>
      <c r="AA14" s="678"/>
      <c r="AB14" s="678"/>
      <c r="AC14" s="678"/>
      <c r="AD14" s="679">
        <v>1834515</v>
      </c>
      <c r="AE14" s="679"/>
      <c r="AF14" s="679"/>
      <c r="AG14" s="679"/>
      <c r="AH14" s="679"/>
      <c r="AI14" s="679"/>
      <c r="AJ14" s="679"/>
      <c r="AK14" s="679"/>
      <c r="AL14" s="676">
        <v>0.2</v>
      </c>
      <c r="AM14" s="641"/>
      <c r="AN14" s="641"/>
      <c r="AO14" s="656"/>
      <c r="AP14" s="624" t="s">
        <v>212</v>
      </c>
      <c r="AQ14" s="625"/>
      <c r="AR14" s="625"/>
      <c r="AS14" s="625"/>
      <c r="AT14" s="625"/>
      <c r="AU14" s="625"/>
      <c r="AV14" s="625"/>
      <c r="AW14" s="625"/>
      <c r="AX14" s="625"/>
      <c r="AY14" s="625"/>
      <c r="AZ14" s="625"/>
      <c r="BA14" s="625"/>
      <c r="BB14" s="625"/>
      <c r="BC14" s="626"/>
      <c r="BD14" s="627">
        <v>2214497</v>
      </c>
      <c r="BE14" s="628"/>
      <c r="BF14" s="628"/>
      <c r="BG14" s="628"/>
      <c r="BH14" s="628"/>
      <c r="BI14" s="628"/>
      <c r="BJ14" s="628"/>
      <c r="BK14" s="629"/>
      <c r="BL14" s="678">
        <v>0.3</v>
      </c>
      <c r="BM14" s="678"/>
      <c r="BN14" s="678"/>
      <c r="BO14" s="678"/>
      <c r="BP14" s="679" t="s">
        <v>103</v>
      </c>
      <c r="BQ14" s="679"/>
      <c r="BR14" s="679"/>
      <c r="BS14" s="679"/>
      <c r="BT14" s="679"/>
      <c r="BU14" s="679"/>
      <c r="BV14" s="679"/>
      <c r="BW14" s="680"/>
      <c r="BY14" s="624" t="s">
        <v>213</v>
      </c>
      <c r="BZ14" s="625"/>
      <c r="CA14" s="625"/>
      <c r="CB14" s="625"/>
      <c r="CC14" s="625"/>
      <c r="CD14" s="625"/>
      <c r="CE14" s="625"/>
      <c r="CF14" s="625"/>
      <c r="CG14" s="625"/>
      <c r="CH14" s="625"/>
      <c r="CI14" s="625"/>
      <c r="CJ14" s="625"/>
      <c r="CK14" s="625"/>
      <c r="CL14" s="626"/>
      <c r="CM14" s="627">
        <v>122316008</v>
      </c>
      <c r="CN14" s="628"/>
      <c r="CO14" s="628"/>
      <c r="CP14" s="628"/>
      <c r="CQ14" s="628"/>
      <c r="CR14" s="628"/>
      <c r="CS14" s="628"/>
      <c r="CT14" s="629"/>
      <c r="CU14" s="678">
        <v>7.4</v>
      </c>
      <c r="CV14" s="678"/>
      <c r="CW14" s="678"/>
      <c r="CX14" s="678"/>
      <c r="CY14" s="615">
        <v>5601692</v>
      </c>
      <c r="CZ14" s="628"/>
      <c r="DA14" s="628"/>
      <c r="DB14" s="628"/>
      <c r="DC14" s="628"/>
      <c r="DD14" s="628"/>
      <c r="DE14" s="628"/>
      <c r="DF14" s="628"/>
      <c r="DG14" s="628"/>
      <c r="DH14" s="628"/>
      <c r="DI14" s="628"/>
      <c r="DJ14" s="628"/>
      <c r="DK14" s="629"/>
      <c r="DL14" s="615">
        <v>109608154</v>
      </c>
      <c r="DM14" s="628"/>
      <c r="DN14" s="628"/>
      <c r="DO14" s="628"/>
      <c r="DP14" s="628"/>
      <c r="DQ14" s="628"/>
      <c r="DR14" s="628"/>
      <c r="DS14" s="628"/>
      <c r="DT14" s="628"/>
      <c r="DU14" s="628"/>
      <c r="DV14" s="628"/>
      <c r="DW14" s="628"/>
      <c r="DX14" s="685"/>
    </row>
    <row r="15" spans="2:138" ht="11.25" customHeight="1">
      <c r="B15" s="624" t="s">
        <v>214</v>
      </c>
      <c r="C15" s="625"/>
      <c r="D15" s="625"/>
      <c r="E15" s="625"/>
      <c r="F15" s="625"/>
      <c r="G15" s="625"/>
      <c r="H15" s="625"/>
      <c r="I15" s="625"/>
      <c r="J15" s="625"/>
      <c r="K15" s="625"/>
      <c r="L15" s="625"/>
      <c r="M15" s="625"/>
      <c r="N15" s="625"/>
      <c r="O15" s="625"/>
      <c r="P15" s="625"/>
      <c r="Q15" s="626"/>
      <c r="R15" s="627">
        <v>281514751</v>
      </c>
      <c r="S15" s="628"/>
      <c r="T15" s="628"/>
      <c r="U15" s="628"/>
      <c r="V15" s="628"/>
      <c r="W15" s="628"/>
      <c r="X15" s="628"/>
      <c r="Y15" s="629"/>
      <c r="Z15" s="678">
        <v>16.600000000000001</v>
      </c>
      <c r="AA15" s="678"/>
      <c r="AB15" s="678"/>
      <c r="AC15" s="678"/>
      <c r="AD15" s="679">
        <v>277541883</v>
      </c>
      <c r="AE15" s="679"/>
      <c r="AF15" s="679"/>
      <c r="AG15" s="679"/>
      <c r="AH15" s="679"/>
      <c r="AI15" s="679"/>
      <c r="AJ15" s="679"/>
      <c r="AK15" s="679"/>
      <c r="AL15" s="676">
        <v>31.4</v>
      </c>
      <c r="AM15" s="641"/>
      <c r="AN15" s="641"/>
      <c r="AO15" s="656"/>
      <c r="AP15" s="624" t="s">
        <v>215</v>
      </c>
      <c r="AQ15" s="625"/>
      <c r="AR15" s="625"/>
      <c r="AS15" s="625"/>
      <c r="AT15" s="625"/>
      <c r="AU15" s="625"/>
      <c r="AV15" s="625"/>
      <c r="AW15" s="625"/>
      <c r="AX15" s="625"/>
      <c r="AY15" s="625"/>
      <c r="AZ15" s="625"/>
      <c r="BA15" s="625"/>
      <c r="BB15" s="625"/>
      <c r="BC15" s="626"/>
      <c r="BD15" s="627">
        <v>135452476</v>
      </c>
      <c r="BE15" s="628"/>
      <c r="BF15" s="628"/>
      <c r="BG15" s="628"/>
      <c r="BH15" s="628"/>
      <c r="BI15" s="628"/>
      <c r="BJ15" s="628"/>
      <c r="BK15" s="629"/>
      <c r="BL15" s="678">
        <v>21.1</v>
      </c>
      <c r="BM15" s="678"/>
      <c r="BN15" s="678"/>
      <c r="BO15" s="678"/>
      <c r="BP15" s="679" t="s">
        <v>103</v>
      </c>
      <c r="BQ15" s="679"/>
      <c r="BR15" s="679"/>
      <c r="BS15" s="679"/>
      <c r="BT15" s="679"/>
      <c r="BU15" s="679"/>
      <c r="BV15" s="679"/>
      <c r="BW15" s="680"/>
      <c r="BY15" s="624" t="s">
        <v>216</v>
      </c>
      <c r="BZ15" s="625"/>
      <c r="CA15" s="625"/>
      <c r="CB15" s="625"/>
      <c r="CC15" s="625"/>
      <c r="CD15" s="625"/>
      <c r="CE15" s="625"/>
      <c r="CF15" s="625"/>
      <c r="CG15" s="625"/>
      <c r="CH15" s="625"/>
      <c r="CI15" s="625"/>
      <c r="CJ15" s="625"/>
      <c r="CK15" s="625"/>
      <c r="CL15" s="626"/>
      <c r="CM15" s="627" t="s">
        <v>103</v>
      </c>
      <c r="CN15" s="628"/>
      <c r="CO15" s="628"/>
      <c r="CP15" s="628"/>
      <c r="CQ15" s="628"/>
      <c r="CR15" s="628"/>
      <c r="CS15" s="628"/>
      <c r="CT15" s="629"/>
      <c r="CU15" s="678" t="s">
        <v>103</v>
      </c>
      <c r="CV15" s="678"/>
      <c r="CW15" s="678"/>
      <c r="CX15" s="678"/>
      <c r="CY15" s="615" t="s">
        <v>103</v>
      </c>
      <c r="CZ15" s="628"/>
      <c r="DA15" s="628"/>
      <c r="DB15" s="628"/>
      <c r="DC15" s="628"/>
      <c r="DD15" s="628"/>
      <c r="DE15" s="628"/>
      <c r="DF15" s="628"/>
      <c r="DG15" s="628"/>
      <c r="DH15" s="628"/>
      <c r="DI15" s="628"/>
      <c r="DJ15" s="628"/>
      <c r="DK15" s="629"/>
      <c r="DL15" s="615" t="s">
        <v>103</v>
      </c>
      <c r="DM15" s="628"/>
      <c r="DN15" s="628"/>
      <c r="DO15" s="628"/>
      <c r="DP15" s="628"/>
      <c r="DQ15" s="628"/>
      <c r="DR15" s="628"/>
      <c r="DS15" s="628"/>
      <c r="DT15" s="628"/>
      <c r="DU15" s="628"/>
      <c r="DV15" s="628"/>
      <c r="DW15" s="628"/>
      <c r="DX15" s="685"/>
    </row>
    <row r="16" spans="2:138" ht="11.25" customHeight="1">
      <c r="B16" s="624" t="s">
        <v>217</v>
      </c>
      <c r="C16" s="625"/>
      <c r="D16" s="625"/>
      <c r="E16" s="625"/>
      <c r="F16" s="625"/>
      <c r="G16" s="625"/>
      <c r="H16" s="625"/>
      <c r="I16" s="625"/>
      <c r="J16" s="625"/>
      <c r="K16" s="625"/>
      <c r="L16" s="625"/>
      <c r="M16" s="625"/>
      <c r="N16" s="625"/>
      <c r="O16" s="625"/>
      <c r="P16" s="625"/>
      <c r="Q16" s="626"/>
      <c r="R16" s="627">
        <v>277541883</v>
      </c>
      <c r="S16" s="628"/>
      <c r="T16" s="628"/>
      <c r="U16" s="628"/>
      <c r="V16" s="628"/>
      <c r="W16" s="628"/>
      <c r="X16" s="628"/>
      <c r="Y16" s="629"/>
      <c r="Z16" s="676">
        <v>16.399999999999999</v>
      </c>
      <c r="AA16" s="641"/>
      <c r="AB16" s="641"/>
      <c r="AC16" s="677"/>
      <c r="AD16" s="615">
        <v>277541883</v>
      </c>
      <c r="AE16" s="628"/>
      <c r="AF16" s="628"/>
      <c r="AG16" s="628"/>
      <c r="AH16" s="628"/>
      <c r="AI16" s="628"/>
      <c r="AJ16" s="628"/>
      <c r="AK16" s="629"/>
      <c r="AL16" s="676">
        <v>31.4</v>
      </c>
      <c r="AM16" s="641"/>
      <c r="AN16" s="641"/>
      <c r="AO16" s="656"/>
      <c r="AP16" s="624" t="s">
        <v>218</v>
      </c>
      <c r="AQ16" s="625"/>
      <c r="AR16" s="625"/>
      <c r="AS16" s="625"/>
      <c r="AT16" s="625"/>
      <c r="AU16" s="625"/>
      <c r="AV16" s="625"/>
      <c r="AW16" s="625"/>
      <c r="AX16" s="625"/>
      <c r="AY16" s="625"/>
      <c r="AZ16" s="625"/>
      <c r="BA16" s="625"/>
      <c r="BB16" s="625"/>
      <c r="BC16" s="626"/>
      <c r="BD16" s="627">
        <v>6576102</v>
      </c>
      <c r="BE16" s="628"/>
      <c r="BF16" s="628"/>
      <c r="BG16" s="628"/>
      <c r="BH16" s="628"/>
      <c r="BI16" s="628"/>
      <c r="BJ16" s="628"/>
      <c r="BK16" s="629"/>
      <c r="BL16" s="678">
        <v>1</v>
      </c>
      <c r="BM16" s="678"/>
      <c r="BN16" s="678"/>
      <c r="BO16" s="678"/>
      <c r="BP16" s="679" t="s">
        <v>103</v>
      </c>
      <c r="BQ16" s="679"/>
      <c r="BR16" s="679"/>
      <c r="BS16" s="679"/>
      <c r="BT16" s="679"/>
      <c r="BU16" s="679"/>
      <c r="BV16" s="679"/>
      <c r="BW16" s="680"/>
      <c r="BY16" s="624" t="s">
        <v>219</v>
      </c>
      <c r="BZ16" s="625"/>
      <c r="CA16" s="625"/>
      <c r="CB16" s="625"/>
      <c r="CC16" s="625"/>
      <c r="CD16" s="625"/>
      <c r="CE16" s="625"/>
      <c r="CF16" s="625"/>
      <c r="CG16" s="625"/>
      <c r="CH16" s="625"/>
      <c r="CI16" s="625"/>
      <c r="CJ16" s="625"/>
      <c r="CK16" s="625"/>
      <c r="CL16" s="626"/>
      <c r="CM16" s="627">
        <v>408216242</v>
      </c>
      <c r="CN16" s="628"/>
      <c r="CO16" s="628"/>
      <c r="CP16" s="628"/>
      <c r="CQ16" s="628"/>
      <c r="CR16" s="628"/>
      <c r="CS16" s="628"/>
      <c r="CT16" s="629"/>
      <c r="CU16" s="678">
        <v>24.6</v>
      </c>
      <c r="CV16" s="678"/>
      <c r="CW16" s="678"/>
      <c r="CX16" s="678"/>
      <c r="CY16" s="615">
        <v>12293511</v>
      </c>
      <c r="CZ16" s="628"/>
      <c r="DA16" s="628"/>
      <c r="DB16" s="628"/>
      <c r="DC16" s="628"/>
      <c r="DD16" s="628"/>
      <c r="DE16" s="628"/>
      <c r="DF16" s="628"/>
      <c r="DG16" s="628"/>
      <c r="DH16" s="628"/>
      <c r="DI16" s="628"/>
      <c r="DJ16" s="628"/>
      <c r="DK16" s="629"/>
      <c r="DL16" s="615">
        <v>289750873</v>
      </c>
      <c r="DM16" s="628"/>
      <c r="DN16" s="628"/>
      <c r="DO16" s="628"/>
      <c r="DP16" s="628"/>
      <c r="DQ16" s="628"/>
      <c r="DR16" s="628"/>
      <c r="DS16" s="628"/>
      <c r="DT16" s="628"/>
      <c r="DU16" s="628"/>
      <c r="DV16" s="628"/>
      <c r="DW16" s="628"/>
      <c r="DX16" s="685"/>
    </row>
    <row r="17" spans="2:128" ht="11.25" customHeight="1">
      <c r="B17" s="624" t="s">
        <v>220</v>
      </c>
      <c r="C17" s="625"/>
      <c r="D17" s="625"/>
      <c r="E17" s="625"/>
      <c r="F17" s="625"/>
      <c r="G17" s="625"/>
      <c r="H17" s="625"/>
      <c r="I17" s="625"/>
      <c r="J17" s="625"/>
      <c r="K17" s="625"/>
      <c r="L17" s="625"/>
      <c r="M17" s="625"/>
      <c r="N17" s="625"/>
      <c r="O17" s="625"/>
      <c r="P17" s="625"/>
      <c r="Q17" s="626"/>
      <c r="R17" s="627">
        <v>3909743</v>
      </c>
      <c r="S17" s="628"/>
      <c r="T17" s="628"/>
      <c r="U17" s="628"/>
      <c r="V17" s="628"/>
      <c r="W17" s="628"/>
      <c r="X17" s="628"/>
      <c r="Y17" s="629"/>
      <c r="Z17" s="676">
        <v>0.2</v>
      </c>
      <c r="AA17" s="641"/>
      <c r="AB17" s="641"/>
      <c r="AC17" s="677"/>
      <c r="AD17" s="615" t="s">
        <v>103</v>
      </c>
      <c r="AE17" s="628"/>
      <c r="AF17" s="628"/>
      <c r="AG17" s="628"/>
      <c r="AH17" s="628"/>
      <c r="AI17" s="628"/>
      <c r="AJ17" s="628"/>
      <c r="AK17" s="629"/>
      <c r="AL17" s="676" t="s">
        <v>103</v>
      </c>
      <c r="AM17" s="641"/>
      <c r="AN17" s="641"/>
      <c r="AO17" s="656"/>
      <c r="AP17" s="624" t="s">
        <v>221</v>
      </c>
      <c r="AQ17" s="625"/>
      <c r="AR17" s="625"/>
      <c r="AS17" s="625"/>
      <c r="AT17" s="625"/>
      <c r="AU17" s="625"/>
      <c r="AV17" s="625"/>
      <c r="AW17" s="625"/>
      <c r="AX17" s="625"/>
      <c r="AY17" s="625"/>
      <c r="AZ17" s="625"/>
      <c r="BA17" s="625"/>
      <c r="BB17" s="625"/>
      <c r="BC17" s="626"/>
      <c r="BD17" s="627">
        <v>128876374</v>
      </c>
      <c r="BE17" s="628"/>
      <c r="BF17" s="628"/>
      <c r="BG17" s="628"/>
      <c r="BH17" s="628"/>
      <c r="BI17" s="628"/>
      <c r="BJ17" s="628"/>
      <c r="BK17" s="629"/>
      <c r="BL17" s="678">
        <v>20.100000000000001</v>
      </c>
      <c r="BM17" s="678"/>
      <c r="BN17" s="678"/>
      <c r="BO17" s="678"/>
      <c r="BP17" s="679" t="s">
        <v>103</v>
      </c>
      <c r="BQ17" s="679"/>
      <c r="BR17" s="679"/>
      <c r="BS17" s="679"/>
      <c r="BT17" s="679"/>
      <c r="BU17" s="679"/>
      <c r="BV17" s="679"/>
      <c r="BW17" s="680"/>
      <c r="BY17" s="624" t="s">
        <v>222</v>
      </c>
      <c r="BZ17" s="625"/>
      <c r="CA17" s="625"/>
      <c r="CB17" s="625"/>
      <c r="CC17" s="625"/>
      <c r="CD17" s="625"/>
      <c r="CE17" s="625"/>
      <c r="CF17" s="625"/>
      <c r="CG17" s="625"/>
      <c r="CH17" s="625"/>
      <c r="CI17" s="625"/>
      <c r="CJ17" s="625"/>
      <c r="CK17" s="625"/>
      <c r="CL17" s="626"/>
      <c r="CM17" s="627">
        <v>1337427</v>
      </c>
      <c r="CN17" s="628"/>
      <c r="CO17" s="628"/>
      <c r="CP17" s="628"/>
      <c r="CQ17" s="628"/>
      <c r="CR17" s="628"/>
      <c r="CS17" s="628"/>
      <c r="CT17" s="629"/>
      <c r="CU17" s="678">
        <v>0.1</v>
      </c>
      <c r="CV17" s="678"/>
      <c r="CW17" s="678"/>
      <c r="CX17" s="678"/>
      <c r="CY17" s="615" t="s">
        <v>103</v>
      </c>
      <c r="CZ17" s="628"/>
      <c r="DA17" s="628"/>
      <c r="DB17" s="628"/>
      <c r="DC17" s="628"/>
      <c r="DD17" s="628"/>
      <c r="DE17" s="628"/>
      <c r="DF17" s="628"/>
      <c r="DG17" s="628"/>
      <c r="DH17" s="628"/>
      <c r="DI17" s="628"/>
      <c r="DJ17" s="628"/>
      <c r="DK17" s="629"/>
      <c r="DL17" s="615">
        <v>127611</v>
      </c>
      <c r="DM17" s="628"/>
      <c r="DN17" s="628"/>
      <c r="DO17" s="628"/>
      <c r="DP17" s="628"/>
      <c r="DQ17" s="628"/>
      <c r="DR17" s="628"/>
      <c r="DS17" s="628"/>
      <c r="DT17" s="628"/>
      <c r="DU17" s="628"/>
      <c r="DV17" s="628"/>
      <c r="DW17" s="628"/>
      <c r="DX17" s="685"/>
    </row>
    <row r="18" spans="2:128" ht="11.25" customHeight="1">
      <c r="B18" s="624" t="s">
        <v>223</v>
      </c>
      <c r="C18" s="625"/>
      <c r="D18" s="625"/>
      <c r="E18" s="625"/>
      <c r="F18" s="625"/>
      <c r="G18" s="625"/>
      <c r="H18" s="625"/>
      <c r="I18" s="625"/>
      <c r="J18" s="625"/>
      <c r="K18" s="625"/>
      <c r="L18" s="625"/>
      <c r="M18" s="625"/>
      <c r="N18" s="625"/>
      <c r="O18" s="625"/>
      <c r="P18" s="625"/>
      <c r="Q18" s="626"/>
      <c r="R18" s="627">
        <v>63125</v>
      </c>
      <c r="S18" s="628"/>
      <c r="T18" s="628"/>
      <c r="U18" s="628"/>
      <c r="V18" s="628"/>
      <c r="W18" s="628"/>
      <c r="X18" s="628"/>
      <c r="Y18" s="629"/>
      <c r="Z18" s="676">
        <v>0</v>
      </c>
      <c r="AA18" s="641"/>
      <c r="AB18" s="641"/>
      <c r="AC18" s="677"/>
      <c r="AD18" s="615" t="s">
        <v>103</v>
      </c>
      <c r="AE18" s="628"/>
      <c r="AF18" s="628"/>
      <c r="AG18" s="628"/>
      <c r="AH18" s="628"/>
      <c r="AI18" s="628"/>
      <c r="AJ18" s="628"/>
      <c r="AK18" s="629"/>
      <c r="AL18" s="676" t="s">
        <v>103</v>
      </c>
      <c r="AM18" s="641"/>
      <c r="AN18" s="641"/>
      <c r="AO18" s="656"/>
      <c r="AP18" s="624" t="s">
        <v>224</v>
      </c>
      <c r="AQ18" s="625"/>
      <c r="AR18" s="625"/>
      <c r="AS18" s="625"/>
      <c r="AT18" s="625"/>
      <c r="AU18" s="625"/>
      <c r="AV18" s="625"/>
      <c r="AW18" s="625"/>
      <c r="AX18" s="625"/>
      <c r="AY18" s="625"/>
      <c r="AZ18" s="625"/>
      <c r="BA18" s="625"/>
      <c r="BB18" s="625"/>
      <c r="BC18" s="626"/>
      <c r="BD18" s="627">
        <v>183736944</v>
      </c>
      <c r="BE18" s="628"/>
      <c r="BF18" s="628"/>
      <c r="BG18" s="628"/>
      <c r="BH18" s="628"/>
      <c r="BI18" s="628"/>
      <c r="BJ18" s="628"/>
      <c r="BK18" s="629"/>
      <c r="BL18" s="678">
        <v>28.6</v>
      </c>
      <c r="BM18" s="678"/>
      <c r="BN18" s="678"/>
      <c r="BO18" s="678"/>
      <c r="BP18" s="679" t="s">
        <v>103</v>
      </c>
      <c r="BQ18" s="679"/>
      <c r="BR18" s="679"/>
      <c r="BS18" s="679"/>
      <c r="BT18" s="679"/>
      <c r="BU18" s="679"/>
      <c r="BV18" s="679"/>
      <c r="BW18" s="680"/>
      <c r="BY18" s="624" t="s">
        <v>225</v>
      </c>
      <c r="BZ18" s="625"/>
      <c r="CA18" s="625"/>
      <c r="CB18" s="625"/>
      <c r="CC18" s="625"/>
      <c r="CD18" s="625"/>
      <c r="CE18" s="625"/>
      <c r="CF18" s="625"/>
      <c r="CG18" s="625"/>
      <c r="CH18" s="625"/>
      <c r="CI18" s="625"/>
      <c r="CJ18" s="625"/>
      <c r="CK18" s="625"/>
      <c r="CL18" s="626"/>
      <c r="CM18" s="627">
        <v>223113733</v>
      </c>
      <c r="CN18" s="628"/>
      <c r="CO18" s="628"/>
      <c r="CP18" s="628"/>
      <c r="CQ18" s="628"/>
      <c r="CR18" s="628"/>
      <c r="CS18" s="628"/>
      <c r="CT18" s="629"/>
      <c r="CU18" s="678">
        <v>13.5</v>
      </c>
      <c r="CV18" s="678"/>
      <c r="CW18" s="678"/>
      <c r="CX18" s="678"/>
      <c r="CY18" s="615" t="s">
        <v>103</v>
      </c>
      <c r="CZ18" s="628"/>
      <c r="DA18" s="628"/>
      <c r="DB18" s="628"/>
      <c r="DC18" s="628"/>
      <c r="DD18" s="628"/>
      <c r="DE18" s="628"/>
      <c r="DF18" s="628"/>
      <c r="DG18" s="628"/>
      <c r="DH18" s="628"/>
      <c r="DI18" s="628"/>
      <c r="DJ18" s="628"/>
      <c r="DK18" s="629"/>
      <c r="DL18" s="615">
        <v>212470729</v>
      </c>
      <c r="DM18" s="628"/>
      <c r="DN18" s="628"/>
      <c r="DO18" s="628"/>
      <c r="DP18" s="628"/>
      <c r="DQ18" s="628"/>
      <c r="DR18" s="628"/>
      <c r="DS18" s="628"/>
      <c r="DT18" s="628"/>
      <c r="DU18" s="628"/>
      <c r="DV18" s="628"/>
      <c r="DW18" s="628"/>
      <c r="DX18" s="685"/>
    </row>
    <row r="19" spans="2:128" ht="11.25" customHeight="1">
      <c r="B19" s="624" t="s">
        <v>226</v>
      </c>
      <c r="C19" s="625"/>
      <c r="D19" s="625"/>
      <c r="E19" s="625"/>
      <c r="F19" s="625"/>
      <c r="G19" s="625"/>
      <c r="H19" s="625"/>
      <c r="I19" s="625"/>
      <c r="J19" s="625"/>
      <c r="K19" s="625"/>
      <c r="L19" s="625"/>
      <c r="M19" s="625"/>
      <c r="N19" s="625"/>
      <c r="O19" s="625"/>
      <c r="P19" s="625"/>
      <c r="Q19" s="626"/>
      <c r="R19" s="627">
        <v>999028641</v>
      </c>
      <c r="S19" s="628"/>
      <c r="T19" s="628"/>
      <c r="U19" s="628"/>
      <c r="V19" s="628"/>
      <c r="W19" s="628"/>
      <c r="X19" s="628"/>
      <c r="Y19" s="629"/>
      <c r="Z19" s="676">
        <v>59</v>
      </c>
      <c r="AA19" s="641"/>
      <c r="AB19" s="641"/>
      <c r="AC19" s="677"/>
      <c r="AD19" s="615">
        <v>879736162</v>
      </c>
      <c r="AE19" s="628"/>
      <c r="AF19" s="628"/>
      <c r="AG19" s="628"/>
      <c r="AH19" s="628"/>
      <c r="AI19" s="628"/>
      <c r="AJ19" s="628"/>
      <c r="AK19" s="629"/>
      <c r="AL19" s="676">
        <v>99.4</v>
      </c>
      <c r="AM19" s="641"/>
      <c r="AN19" s="641"/>
      <c r="AO19" s="656"/>
      <c r="AP19" s="624" t="s">
        <v>227</v>
      </c>
      <c r="AQ19" s="625"/>
      <c r="AR19" s="625"/>
      <c r="AS19" s="625"/>
      <c r="AT19" s="625"/>
      <c r="AU19" s="625"/>
      <c r="AV19" s="625"/>
      <c r="AW19" s="625"/>
      <c r="AX19" s="625"/>
      <c r="AY19" s="625"/>
      <c r="AZ19" s="625"/>
      <c r="BA19" s="625"/>
      <c r="BB19" s="625"/>
      <c r="BC19" s="626"/>
      <c r="BD19" s="627">
        <v>15836318</v>
      </c>
      <c r="BE19" s="628"/>
      <c r="BF19" s="628"/>
      <c r="BG19" s="628"/>
      <c r="BH19" s="628"/>
      <c r="BI19" s="628"/>
      <c r="BJ19" s="628"/>
      <c r="BK19" s="629"/>
      <c r="BL19" s="678">
        <v>2.5</v>
      </c>
      <c r="BM19" s="678"/>
      <c r="BN19" s="678"/>
      <c r="BO19" s="678"/>
      <c r="BP19" s="679" t="s">
        <v>103</v>
      </c>
      <c r="BQ19" s="679"/>
      <c r="BR19" s="679"/>
      <c r="BS19" s="679"/>
      <c r="BT19" s="679"/>
      <c r="BU19" s="679"/>
      <c r="BV19" s="679"/>
      <c r="BW19" s="680"/>
      <c r="BY19" s="624" t="s">
        <v>228</v>
      </c>
      <c r="BZ19" s="625"/>
      <c r="CA19" s="625"/>
      <c r="CB19" s="625"/>
      <c r="CC19" s="625"/>
      <c r="CD19" s="625"/>
      <c r="CE19" s="625"/>
      <c r="CF19" s="625"/>
      <c r="CG19" s="625"/>
      <c r="CH19" s="625"/>
      <c r="CI19" s="625"/>
      <c r="CJ19" s="625"/>
      <c r="CK19" s="625"/>
      <c r="CL19" s="626"/>
      <c r="CM19" s="627" t="s">
        <v>103</v>
      </c>
      <c r="CN19" s="628"/>
      <c r="CO19" s="628"/>
      <c r="CP19" s="628"/>
      <c r="CQ19" s="628"/>
      <c r="CR19" s="628"/>
      <c r="CS19" s="628"/>
      <c r="CT19" s="629"/>
      <c r="CU19" s="678" t="s">
        <v>103</v>
      </c>
      <c r="CV19" s="678"/>
      <c r="CW19" s="678"/>
      <c r="CX19" s="678"/>
      <c r="CY19" s="615" t="s">
        <v>103</v>
      </c>
      <c r="CZ19" s="628"/>
      <c r="DA19" s="628"/>
      <c r="DB19" s="628"/>
      <c r="DC19" s="628"/>
      <c r="DD19" s="628"/>
      <c r="DE19" s="628"/>
      <c r="DF19" s="628"/>
      <c r="DG19" s="628"/>
      <c r="DH19" s="628"/>
      <c r="DI19" s="628"/>
      <c r="DJ19" s="628"/>
      <c r="DK19" s="629"/>
      <c r="DL19" s="615" t="s">
        <v>103</v>
      </c>
      <c r="DM19" s="628"/>
      <c r="DN19" s="628"/>
      <c r="DO19" s="628"/>
      <c r="DP19" s="628"/>
      <c r="DQ19" s="628"/>
      <c r="DR19" s="628"/>
      <c r="DS19" s="628"/>
      <c r="DT19" s="628"/>
      <c r="DU19" s="628"/>
      <c r="DV19" s="628"/>
      <c r="DW19" s="628"/>
      <c r="DX19" s="685"/>
    </row>
    <row r="20" spans="2:128" ht="11.25" customHeight="1">
      <c r="B20" s="624" t="s">
        <v>229</v>
      </c>
      <c r="C20" s="625"/>
      <c r="D20" s="625"/>
      <c r="E20" s="625"/>
      <c r="F20" s="625"/>
      <c r="G20" s="625"/>
      <c r="H20" s="625"/>
      <c r="I20" s="625"/>
      <c r="J20" s="625"/>
      <c r="K20" s="625"/>
      <c r="L20" s="625"/>
      <c r="M20" s="625"/>
      <c r="N20" s="625"/>
      <c r="O20" s="625"/>
      <c r="P20" s="625"/>
      <c r="Q20" s="626"/>
      <c r="R20" s="627">
        <v>1512984</v>
      </c>
      <c r="S20" s="628"/>
      <c r="T20" s="628"/>
      <c r="U20" s="628"/>
      <c r="V20" s="628"/>
      <c r="W20" s="628"/>
      <c r="X20" s="628"/>
      <c r="Y20" s="629"/>
      <c r="Z20" s="676">
        <v>0.1</v>
      </c>
      <c r="AA20" s="641"/>
      <c r="AB20" s="641"/>
      <c r="AC20" s="677"/>
      <c r="AD20" s="615">
        <v>1512984</v>
      </c>
      <c r="AE20" s="628"/>
      <c r="AF20" s="628"/>
      <c r="AG20" s="628"/>
      <c r="AH20" s="628"/>
      <c r="AI20" s="628"/>
      <c r="AJ20" s="628"/>
      <c r="AK20" s="629"/>
      <c r="AL20" s="676">
        <v>0.2</v>
      </c>
      <c r="AM20" s="641"/>
      <c r="AN20" s="641"/>
      <c r="AO20" s="656"/>
      <c r="AP20" s="682" t="s">
        <v>230</v>
      </c>
      <c r="AQ20" s="683"/>
      <c r="AR20" s="683"/>
      <c r="AS20" s="683"/>
      <c r="AT20" s="683"/>
      <c r="AU20" s="683"/>
      <c r="AV20" s="683"/>
      <c r="AW20" s="683"/>
      <c r="AX20" s="683"/>
      <c r="AY20" s="683"/>
      <c r="AZ20" s="683"/>
      <c r="BA20" s="683"/>
      <c r="BB20" s="683"/>
      <c r="BC20" s="684"/>
      <c r="BD20" s="627">
        <v>6372730</v>
      </c>
      <c r="BE20" s="628"/>
      <c r="BF20" s="628"/>
      <c r="BG20" s="628"/>
      <c r="BH20" s="628"/>
      <c r="BI20" s="628"/>
      <c r="BJ20" s="628"/>
      <c r="BK20" s="629"/>
      <c r="BL20" s="678">
        <v>1</v>
      </c>
      <c r="BM20" s="678"/>
      <c r="BN20" s="678"/>
      <c r="BO20" s="678"/>
      <c r="BP20" s="679" t="s">
        <v>103</v>
      </c>
      <c r="BQ20" s="679"/>
      <c r="BR20" s="679"/>
      <c r="BS20" s="679"/>
      <c r="BT20" s="679"/>
      <c r="BU20" s="679"/>
      <c r="BV20" s="679"/>
      <c r="BW20" s="680"/>
      <c r="BY20" s="682" t="s">
        <v>231</v>
      </c>
      <c r="BZ20" s="683"/>
      <c r="CA20" s="683"/>
      <c r="CB20" s="683"/>
      <c r="CC20" s="683"/>
      <c r="CD20" s="683"/>
      <c r="CE20" s="683"/>
      <c r="CF20" s="683"/>
      <c r="CG20" s="683"/>
      <c r="CH20" s="683"/>
      <c r="CI20" s="683"/>
      <c r="CJ20" s="683"/>
      <c r="CK20" s="683"/>
      <c r="CL20" s="684"/>
      <c r="CM20" s="627" t="s">
        <v>103</v>
      </c>
      <c r="CN20" s="628"/>
      <c r="CO20" s="628"/>
      <c r="CP20" s="628"/>
      <c r="CQ20" s="628"/>
      <c r="CR20" s="628"/>
      <c r="CS20" s="628"/>
      <c r="CT20" s="629"/>
      <c r="CU20" s="678" t="s">
        <v>103</v>
      </c>
      <c r="CV20" s="678"/>
      <c r="CW20" s="678"/>
      <c r="CX20" s="678"/>
      <c r="CY20" s="615" t="s">
        <v>103</v>
      </c>
      <c r="CZ20" s="628"/>
      <c r="DA20" s="628"/>
      <c r="DB20" s="628"/>
      <c r="DC20" s="628"/>
      <c r="DD20" s="628"/>
      <c r="DE20" s="628"/>
      <c r="DF20" s="628"/>
      <c r="DG20" s="628"/>
      <c r="DH20" s="628"/>
      <c r="DI20" s="628"/>
      <c r="DJ20" s="628"/>
      <c r="DK20" s="629"/>
      <c r="DL20" s="615" t="s">
        <v>103</v>
      </c>
      <c r="DM20" s="628"/>
      <c r="DN20" s="628"/>
      <c r="DO20" s="628"/>
      <c r="DP20" s="628"/>
      <c r="DQ20" s="628"/>
      <c r="DR20" s="628"/>
      <c r="DS20" s="628"/>
      <c r="DT20" s="628"/>
      <c r="DU20" s="628"/>
      <c r="DV20" s="628"/>
      <c r="DW20" s="628"/>
      <c r="DX20" s="685"/>
    </row>
    <row r="21" spans="2:128" ht="11.25" customHeight="1">
      <c r="B21" s="624" t="s">
        <v>232</v>
      </c>
      <c r="C21" s="625"/>
      <c r="D21" s="625"/>
      <c r="E21" s="625"/>
      <c r="F21" s="625"/>
      <c r="G21" s="625"/>
      <c r="H21" s="625"/>
      <c r="I21" s="625"/>
      <c r="J21" s="625"/>
      <c r="K21" s="625"/>
      <c r="L21" s="625"/>
      <c r="M21" s="625"/>
      <c r="N21" s="625"/>
      <c r="O21" s="625"/>
      <c r="P21" s="625"/>
      <c r="Q21" s="626"/>
      <c r="R21" s="627">
        <v>12778543</v>
      </c>
      <c r="S21" s="628"/>
      <c r="T21" s="628"/>
      <c r="U21" s="628"/>
      <c r="V21" s="628"/>
      <c r="W21" s="628"/>
      <c r="X21" s="628"/>
      <c r="Y21" s="629"/>
      <c r="Z21" s="676">
        <v>0.8</v>
      </c>
      <c r="AA21" s="641"/>
      <c r="AB21" s="641"/>
      <c r="AC21" s="677"/>
      <c r="AD21" s="615" t="s">
        <v>103</v>
      </c>
      <c r="AE21" s="628"/>
      <c r="AF21" s="628"/>
      <c r="AG21" s="628"/>
      <c r="AH21" s="628"/>
      <c r="AI21" s="628"/>
      <c r="AJ21" s="628"/>
      <c r="AK21" s="629"/>
      <c r="AL21" s="676" t="s">
        <v>103</v>
      </c>
      <c r="AM21" s="641"/>
      <c r="AN21" s="641"/>
      <c r="AO21" s="656"/>
      <c r="AP21" s="682" t="s">
        <v>233</v>
      </c>
      <c r="AQ21" s="683"/>
      <c r="AR21" s="683"/>
      <c r="AS21" s="683"/>
      <c r="AT21" s="683"/>
      <c r="AU21" s="683"/>
      <c r="AV21" s="683"/>
      <c r="AW21" s="683"/>
      <c r="AX21" s="683"/>
      <c r="AY21" s="683"/>
      <c r="AZ21" s="683"/>
      <c r="BA21" s="683"/>
      <c r="BB21" s="683"/>
      <c r="BC21" s="684"/>
      <c r="BD21" s="627">
        <v>1004348</v>
      </c>
      <c r="BE21" s="628"/>
      <c r="BF21" s="628"/>
      <c r="BG21" s="628"/>
      <c r="BH21" s="628"/>
      <c r="BI21" s="628"/>
      <c r="BJ21" s="628"/>
      <c r="BK21" s="629"/>
      <c r="BL21" s="678">
        <v>0.2</v>
      </c>
      <c r="BM21" s="678"/>
      <c r="BN21" s="678"/>
      <c r="BO21" s="678"/>
      <c r="BP21" s="679" t="s">
        <v>103</v>
      </c>
      <c r="BQ21" s="679"/>
      <c r="BR21" s="679"/>
      <c r="BS21" s="679"/>
      <c r="BT21" s="679"/>
      <c r="BU21" s="679"/>
      <c r="BV21" s="679"/>
      <c r="BW21" s="680"/>
      <c r="BY21" s="682" t="s">
        <v>234</v>
      </c>
      <c r="BZ21" s="683"/>
      <c r="CA21" s="683"/>
      <c r="CB21" s="683"/>
      <c r="CC21" s="683"/>
      <c r="CD21" s="683"/>
      <c r="CE21" s="683"/>
      <c r="CF21" s="683"/>
      <c r="CG21" s="683"/>
      <c r="CH21" s="683"/>
      <c r="CI21" s="683"/>
      <c r="CJ21" s="683"/>
      <c r="CK21" s="683"/>
      <c r="CL21" s="684"/>
      <c r="CM21" s="627">
        <v>603662</v>
      </c>
      <c r="CN21" s="628"/>
      <c r="CO21" s="628"/>
      <c r="CP21" s="628"/>
      <c r="CQ21" s="628"/>
      <c r="CR21" s="628"/>
      <c r="CS21" s="628"/>
      <c r="CT21" s="629"/>
      <c r="CU21" s="678">
        <v>0</v>
      </c>
      <c r="CV21" s="678"/>
      <c r="CW21" s="678"/>
      <c r="CX21" s="678"/>
      <c r="CY21" s="615" t="s">
        <v>103</v>
      </c>
      <c r="CZ21" s="628"/>
      <c r="DA21" s="628"/>
      <c r="DB21" s="628"/>
      <c r="DC21" s="628"/>
      <c r="DD21" s="628"/>
      <c r="DE21" s="628"/>
      <c r="DF21" s="628"/>
      <c r="DG21" s="628"/>
      <c r="DH21" s="628"/>
      <c r="DI21" s="628"/>
      <c r="DJ21" s="628"/>
      <c r="DK21" s="629"/>
      <c r="DL21" s="615">
        <v>603662</v>
      </c>
      <c r="DM21" s="628"/>
      <c r="DN21" s="628"/>
      <c r="DO21" s="628"/>
      <c r="DP21" s="628"/>
      <c r="DQ21" s="628"/>
      <c r="DR21" s="628"/>
      <c r="DS21" s="628"/>
      <c r="DT21" s="628"/>
      <c r="DU21" s="628"/>
      <c r="DV21" s="628"/>
      <c r="DW21" s="628"/>
      <c r="DX21" s="685"/>
    </row>
    <row r="22" spans="2:128" ht="11.25" customHeight="1">
      <c r="B22" s="624" t="s">
        <v>235</v>
      </c>
      <c r="C22" s="625"/>
      <c r="D22" s="625"/>
      <c r="E22" s="625"/>
      <c r="F22" s="625"/>
      <c r="G22" s="625"/>
      <c r="H22" s="625"/>
      <c r="I22" s="625"/>
      <c r="J22" s="625"/>
      <c r="K22" s="625"/>
      <c r="L22" s="625"/>
      <c r="M22" s="625"/>
      <c r="N22" s="625"/>
      <c r="O22" s="625"/>
      <c r="P22" s="625"/>
      <c r="Q22" s="626"/>
      <c r="R22" s="627">
        <v>16040985</v>
      </c>
      <c r="S22" s="628"/>
      <c r="T22" s="628"/>
      <c r="U22" s="628"/>
      <c r="V22" s="628"/>
      <c r="W22" s="628"/>
      <c r="X22" s="628"/>
      <c r="Y22" s="629"/>
      <c r="Z22" s="676">
        <v>0.9</v>
      </c>
      <c r="AA22" s="641"/>
      <c r="AB22" s="641"/>
      <c r="AC22" s="677"/>
      <c r="AD22" s="615">
        <v>777723</v>
      </c>
      <c r="AE22" s="628"/>
      <c r="AF22" s="628"/>
      <c r="AG22" s="628"/>
      <c r="AH22" s="628"/>
      <c r="AI22" s="628"/>
      <c r="AJ22" s="628"/>
      <c r="AK22" s="629"/>
      <c r="AL22" s="676">
        <v>0.1</v>
      </c>
      <c r="AM22" s="641"/>
      <c r="AN22" s="641"/>
      <c r="AO22" s="656"/>
      <c r="AP22" s="682" t="s">
        <v>236</v>
      </c>
      <c r="AQ22" s="683"/>
      <c r="AR22" s="683"/>
      <c r="AS22" s="683"/>
      <c r="AT22" s="683"/>
      <c r="AU22" s="683"/>
      <c r="AV22" s="683"/>
      <c r="AW22" s="683"/>
      <c r="AX22" s="683"/>
      <c r="AY22" s="683"/>
      <c r="AZ22" s="683"/>
      <c r="BA22" s="683"/>
      <c r="BB22" s="683"/>
      <c r="BC22" s="684"/>
      <c r="BD22" s="627">
        <v>5335171</v>
      </c>
      <c r="BE22" s="628"/>
      <c r="BF22" s="628"/>
      <c r="BG22" s="628"/>
      <c r="BH22" s="628"/>
      <c r="BI22" s="628"/>
      <c r="BJ22" s="628"/>
      <c r="BK22" s="629"/>
      <c r="BL22" s="678">
        <v>0.8</v>
      </c>
      <c r="BM22" s="678"/>
      <c r="BN22" s="678"/>
      <c r="BO22" s="678"/>
      <c r="BP22" s="679" t="s">
        <v>103</v>
      </c>
      <c r="BQ22" s="679"/>
      <c r="BR22" s="679"/>
      <c r="BS22" s="679"/>
      <c r="BT22" s="679"/>
      <c r="BU22" s="679"/>
      <c r="BV22" s="679"/>
      <c r="BW22" s="680"/>
      <c r="BY22" s="682" t="s">
        <v>237</v>
      </c>
      <c r="BZ22" s="683"/>
      <c r="CA22" s="683"/>
      <c r="CB22" s="683"/>
      <c r="CC22" s="683"/>
      <c r="CD22" s="683"/>
      <c r="CE22" s="683"/>
      <c r="CF22" s="683"/>
      <c r="CG22" s="683"/>
      <c r="CH22" s="683"/>
      <c r="CI22" s="683"/>
      <c r="CJ22" s="683"/>
      <c r="CK22" s="683"/>
      <c r="CL22" s="684"/>
      <c r="CM22" s="627">
        <v>1973020</v>
      </c>
      <c r="CN22" s="628"/>
      <c r="CO22" s="628"/>
      <c r="CP22" s="628"/>
      <c r="CQ22" s="628"/>
      <c r="CR22" s="628"/>
      <c r="CS22" s="628"/>
      <c r="CT22" s="629"/>
      <c r="CU22" s="678">
        <v>0.1</v>
      </c>
      <c r="CV22" s="678"/>
      <c r="CW22" s="678"/>
      <c r="CX22" s="678"/>
      <c r="CY22" s="615" t="s">
        <v>103</v>
      </c>
      <c r="CZ22" s="628"/>
      <c r="DA22" s="628"/>
      <c r="DB22" s="628"/>
      <c r="DC22" s="628"/>
      <c r="DD22" s="628"/>
      <c r="DE22" s="628"/>
      <c r="DF22" s="628"/>
      <c r="DG22" s="628"/>
      <c r="DH22" s="628"/>
      <c r="DI22" s="628"/>
      <c r="DJ22" s="628"/>
      <c r="DK22" s="629"/>
      <c r="DL22" s="615">
        <v>1973020</v>
      </c>
      <c r="DM22" s="628"/>
      <c r="DN22" s="628"/>
      <c r="DO22" s="628"/>
      <c r="DP22" s="628"/>
      <c r="DQ22" s="628"/>
      <c r="DR22" s="628"/>
      <c r="DS22" s="628"/>
      <c r="DT22" s="628"/>
      <c r="DU22" s="628"/>
      <c r="DV22" s="628"/>
      <c r="DW22" s="628"/>
      <c r="DX22" s="685"/>
    </row>
    <row r="23" spans="2:128" ht="11.25" customHeight="1">
      <c r="B23" s="624" t="s">
        <v>238</v>
      </c>
      <c r="C23" s="625"/>
      <c r="D23" s="625"/>
      <c r="E23" s="625"/>
      <c r="F23" s="625"/>
      <c r="G23" s="625"/>
      <c r="H23" s="625"/>
      <c r="I23" s="625"/>
      <c r="J23" s="625"/>
      <c r="K23" s="625"/>
      <c r="L23" s="625"/>
      <c r="M23" s="625"/>
      <c r="N23" s="625"/>
      <c r="O23" s="625"/>
      <c r="P23" s="625"/>
      <c r="Q23" s="626"/>
      <c r="R23" s="627">
        <v>7710193</v>
      </c>
      <c r="S23" s="628"/>
      <c r="T23" s="628"/>
      <c r="U23" s="628"/>
      <c r="V23" s="628"/>
      <c r="W23" s="628"/>
      <c r="X23" s="628"/>
      <c r="Y23" s="629"/>
      <c r="Z23" s="676">
        <v>0.5</v>
      </c>
      <c r="AA23" s="641"/>
      <c r="AB23" s="641"/>
      <c r="AC23" s="677"/>
      <c r="AD23" s="615" t="s">
        <v>103</v>
      </c>
      <c r="AE23" s="628"/>
      <c r="AF23" s="628"/>
      <c r="AG23" s="628"/>
      <c r="AH23" s="628"/>
      <c r="AI23" s="628"/>
      <c r="AJ23" s="628"/>
      <c r="AK23" s="629"/>
      <c r="AL23" s="676" t="s">
        <v>103</v>
      </c>
      <c r="AM23" s="641"/>
      <c r="AN23" s="641"/>
      <c r="AO23" s="656"/>
      <c r="AP23" s="682" t="s">
        <v>239</v>
      </c>
      <c r="AQ23" s="683"/>
      <c r="AR23" s="683"/>
      <c r="AS23" s="683"/>
      <c r="AT23" s="683"/>
      <c r="AU23" s="683"/>
      <c r="AV23" s="683"/>
      <c r="AW23" s="683"/>
      <c r="AX23" s="683"/>
      <c r="AY23" s="683"/>
      <c r="AZ23" s="683"/>
      <c r="BA23" s="683"/>
      <c r="BB23" s="683"/>
      <c r="BC23" s="684"/>
      <c r="BD23" s="627">
        <v>38480465</v>
      </c>
      <c r="BE23" s="628"/>
      <c r="BF23" s="628"/>
      <c r="BG23" s="628"/>
      <c r="BH23" s="628"/>
      <c r="BI23" s="628"/>
      <c r="BJ23" s="628"/>
      <c r="BK23" s="629"/>
      <c r="BL23" s="678">
        <v>6</v>
      </c>
      <c r="BM23" s="678"/>
      <c r="BN23" s="678"/>
      <c r="BO23" s="678"/>
      <c r="BP23" s="679" t="s">
        <v>103</v>
      </c>
      <c r="BQ23" s="679"/>
      <c r="BR23" s="679"/>
      <c r="BS23" s="679"/>
      <c r="BT23" s="679"/>
      <c r="BU23" s="679"/>
      <c r="BV23" s="679"/>
      <c r="BW23" s="680"/>
      <c r="BY23" s="682" t="s">
        <v>240</v>
      </c>
      <c r="BZ23" s="683"/>
      <c r="CA23" s="683"/>
      <c r="CB23" s="683"/>
      <c r="CC23" s="683"/>
      <c r="CD23" s="683"/>
      <c r="CE23" s="683"/>
      <c r="CF23" s="683"/>
      <c r="CG23" s="683"/>
      <c r="CH23" s="683"/>
      <c r="CI23" s="683"/>
      <c r="CJ23" s="683"/>
      <c r="CK23" s="683"/>
      <c r="CL23" s="684"/>
      <c r="CM23" s="627">
        <v>1313904</v>
      </c>
      <c r="CN23" s="628"/>
      <c r="CO23" s="628"/>
      <c r="CP23" s="628"/>
      <c r="CQ23" s="628"/>
      <c r="CR23" s="628"/>
      <c r="CS23" s="628"/>
      <c r="CT23" s="629"/>
      <c r="CU23" s="678">
        <v>0.1</v>
      </c>
      <c r="CV23" s="678"/>
      <c r="CW23" s="678"/>
      <c r="CX23" s="678"/>
      <c r="CY23" s="615" t="s">
        <v>103</v>
      </c>
      <c r="CZ23" s="628"/>
      <c r="DA23" s="628"/>
      <c r="DB23" s="628"/>
      <c r="DC23" s="628"/>
      <c r="DD23" s="628"/>
      <c r="DE23" s="628"/>
      <c r="DF23" s="628"/>
      <c r="DG23" s="628"/>
      <c r="DH23" s="628"/>
      <c r="DI23" s="628"/>
      <c r="DJ23" s="628"/>
      <c r="DK23" s="629"/>
      <c r="DL23" s="615">
        <v>1313904</v>
      </c>
      <c r="DM23" s="628"/>
      <c r="DN23" s="628"/>
      <c r="DO23" s="628"/>
      <c r="DP23" s="628"/>
      <c r="DQ23" s="628"/>
      <c r="DR23" s="628"/>
      <c r="DS23" s="628"/>
      <c r="DT23" s="628"/>
      <c r="DU23" s="628"/>
      <c r="DV23" s="628"/>
      <c r="DW23" s="628"/>
      <c r="DX23" s="685"/>
    </row>
    <row r="24" spans="2:128" ht="11.25" customHeight="1">
      <c r="B24" s="624" t="s">
        <v>241</v>
      </c>
      <c r="C24" s="625"/>
      <c r="D24" s="625"/>
      <c r="E24" s="625"/>
      <c r="F24" s="625"/>
      <c r="G24" s="625"/>
      <c r="H24" s="625"/>
      <c r="I24" s="625"/>
      <c r="J24" s="625"/>
      <c r="K24" s="625"/>
      <c r="L24" s="625"/>
      <c r="M24" s="625"/>
      <c r="N24" s="625"/>
      <c r="O24" s="625"/>
      <c r="P24" s="625"/>
      <c r="Q24" s="626"/>
      <c r="R24" s="627">
        <v>202826962</v>
      </c>
      <c r="S24" s="628"/>
      <c r="T24" s="628"/>
      <c r="U24" s="628"/>
      <c r="V24" s="628"/>
      <c r="W24" s="628"/>
      <c r="X24" s="628"/>
      <c r="Y24" s="629"/>
      <c r="Z24" s="676">
        <v>12</v>
      </c>
      <c r="AA24" s="641"/>
      <c r="AB24" s="641"/>
      <c r="AC24" s="677"/>
      <c r="AD24" s="615" t="s">
        <v>103</v>
      </c>
      <c r="AE24" s="628"/>
      <c r="AF24" s="628"/>
      <c r="AG24" s="628"/>
      <c r="AH24" s="628"/>
      <c r="AI24" s="628"/>
      <c r="AJ24" s="628"/>
      <c r="AK24" s="629"/>
      <c r="AL24" s="676" t="s">
        <v>103</v>
      </c>
      <c r="AM24" s="641"/>
      <c r="AN24" s="641"/>
      <c r="AO24" s="656"/>
      <c r="AP24" s="682" t="s">
        <v>242</v>
      </c>
      <c r="AQ24" s="683"/>
      <c r="AR24" s="683"/>
      <c r="AS24" s="683"/>
      <c r="AT24" s="683"/>
      <c r="AU24" s="683"/>
      <c r="AV24" s="683"/>
      <c r="AW24" s="683"/>
      <c r="AX24" s="683"/>
      <c r="AY24" s="683"/>
      <c r="AZ24" s="683"/>
      <c r="BA24" s="683"/>
      <c r="BB24" s="683"/>
      <c r="BC24" s="684"/>
      <c r="BD24" s="627">
        <v>58568098</v>
      </c>
      <c r="BE24" s="628"/>
      <c r="BF24" s="628"/>
      <c r="BG24" s="628"/>
      <c r="BH24" s="628"/>
      <c r="BI24" s="628"/>
      <c r="BJ24" s="628"/>
      <c r="BK24" s="629"/>
      <c r="BL24" s="678">
        <v>9.1</v>
      </c>
      <c r="BM24" s="678"/>
      <c r="BN24" s="678"/>
      <c r="BO24" s="678"/>
      <c r="BP24" s="679" t="s">
        <v>103</v>
      </c>
      <c r="BQ24" s="679"/>
      <c r="BR24" s="679"/>
      <c r="BS24" s="679"/>
      <c r="BT24" s="679"/>
      <c r="BU24" s="679"/>
      <c r="BV24" s="679"/>
      <c r="BW24" s="680"/>
      <c r="BY24" s="682" t="s">
        <v>243</v>
      </c>
      <c r="BZ24" s="683"/>
      <c r="CA24" s="683"/>
      <c r="CB24" s="683"/>
      <c r="CC24" s="683"/>
      <c r="CD24" s="683"/>
      <c r="CE24" s="683"/>
      <c r="CF24" s="683"/>
      <c r="CG24" s="683"/>
      <c r="CH24" s="683"/>
      <c r="CI24" s="683"/>
      <c r="CJ24" s="683"/>
      <c r="CK24" s="683"/>
      <c r="CL24" s="684"/>
      <c r="CM24" s="627">
        <v>90000478</v>
      </c>
      <c r="CN24" s="628"/>
      <c r="CO24" s="628"/>
      <c r="CP24" s="628"/>
      <c r="CQ24" s="628"/>
      <c r="CR24" s="628"/>
      <c r="CS24" s="628"/>
      <c r="CT24" s="629"/>
      <c r="CU24" s="678">
        <v>5.4</v>
      </c>
      <c r="CV24" s="678"/>
      <c r="CW24" s="678"/>
      <c r="CX24" s="678"/>
      <c r="CY24" s="615" t="s">
        <v>103</v>
      </c>
      <c r="CZ24" s="628"/>
      <c r="DA24" s="628"/>
      <c r="DB24" s="628"/>
      <c r="DC24" s="628"/>
      <c r="DD24" s="628"/>
      <c r="DE24" s="628"/>
      <c r="DF24" s="628"/>
      <c r="DG24" s="628"/>
      <c r="DH24" s="628"/>
      <c r="DI24" s="628"/>
      <c r="DJ24" s="628"/>
      <c r="DK24" s="629"/>
      <c r="DL24" s="615">
        <v>90000478</v>
      </c>
      <c r="DM24" s="628"/>
      <c r="DN24" s="628"/>
      <c r="DO24" s="628"/>
      <c r="DP24" s="628"/>
      <c r="DQ24" s="628"/>
      <c r="DR24" s="628"/>
      <c r="DS24" s="628"/>
      <c r="DT24" s="628"/>
      <c r="DU24" s="628"/>
      <c r="DV24" s="628"/>
      <c r="DW24" s="628"/>
      <c r="DX24" s="685"/>
    </row>
    <row r="25" spans="2:128" ht="11.25" customHeight="1">
      <c r="B25" s="624" t="s">
        <v>244</v>
      </c>
      <c r="C25" s="625"/>
      <c r="D25" s="625"/>
      <c r="E25" s="625"/>
      <c r="F25" s="625"/>
      <c r="G25" s="625"/>
      <c r="H25" s="625"/>
      <c r="I25" s="625"/>
      <c r="J25" s="625"/>
      <c r="K25" s="625"/>
      <c r="L25" s="625"/>
      <c r="M25" s="625"/>
      <c r="N25" s="625"/>
      <c r="O25" s="625"/>
      <c r="P25" s="625"/>
      <c r="Q25" s="626"/>
      <c r="R25" s="627" t="s">
        <v>103</v>
      </c>
      <c r="S25" s="628"/>
      <c r="T25" s="628"/>
      <c r="U25" s="628"/>
      <c r="V25" s="628"/>
      <c r="W25" s="628"/>
      <c r="X25" s="628"/>
      <c r="Y25" s="629"/>
      <c r="Z25" s="676" t="s">
        <v>103</v>
      </c>
      <c r="AA25" s="641"/>
      <c r="AB25" s="641"/>
      <c r="AC25" s="677"/>
      <c r="AD25" s="615" t="s">
        <v>103</v>
      </c>
      <c r="AE25" s="628"/>
      <c r="AF25" s="628"/>
      <c r="AG25" s="628"/>
      <c r="AH25" s="628"/>
      <c r="AI25" s="628"/>
      <c r="AJ25" s="628"/>
      <c r="AK25" s="629"/>
      <c r="AL25" s="676" t="s">
        <v>103</v>
      </c>
      <c r="AM25" s="641"/>
      <c r="AN25" s="641"/>
      <c r="AO25" s="656"/>
      <c r="AP25" s="682" t="s">
        <v>245</v>
      </c>
      <c r="AQ25" s="683"/>
      <c r="AR25" s="683"/>
      <c r="AS25" s="683"/>
      <c r="AT25" s="683"/>
      <c r="AU25" s="683"/>
      <c r="AV25" s="683"/>
      <c r="AW25" s="683"/>
      <c r="AX25" s="683"/>
      <c r="AY25" s="683"/>
      <c r="AZ25" s="683"/>
      <c r="BA25" s="683"/>
      <c r="BB25" s="683"/>
      <c r="BC25" s="684"/>
      <c r="BD25" s="627">
        <v>4953</v>
      </c>
      <c r="BE25" s="628"/>
      <c r="BF25" s="628"/>
      <c r="BG25" s="628"/>
      <c r="BH25" s="628"/>
      <c r="BI25" s="628"/>
      <c r="BJ25" s="628"/>
      <c r="BK25" s="629"/>
      <c r="BL25" s="678">
        <v>0</v>
      </c>
      <c r="BM25" s="678"/>
      <c r="BN25" s="678"/>
      <c r="BO25" s="678"/>
      <c r="BP25" s="679" t="s">
        <v>103</v>
      </c>
      <c r="BQ25" s="679"/>
      <c r="BR25" s="679"/>
      <c r="BS25" s="679"/>
      <c r="BT25" s="679"/>
      <c r="BU25" s="679"/>
      <c r="BV25" s="679"/>
      <c r="BW25" s="680"/>
      <c r="BY25" s="682" t="s">
        <v>246</v>
      </c>
      <c r="BZ25" s="683"/>
      <c r="CA25" s="683"/>
      <c r="CB25" s="683"/>
      <c r="CC25" s="683"/>
      <c r="CD25" s="683"/>
      <c r="CE25" s="683"/>
      <c r="CF25" s="683"/>
      <c r="CG25" s="683"/>
      <c r="CH25" s="683"/>
      <c r="CI25" s="683"/>
      <c r="CJ25" s="683"/>
      <c r="CK25" s="683"/>
      <c r="CL25" s="684"/>
      <c r="CM25" s="627">
        <v>705599</v>
      </c>
      <c r="CN25" s="628"/>
      <c r="CO25" s="628"/>
      <c r="CP25" s="628"/>
      <c r="CQ25" s="628"/>
      <c r="CR25" s="628"/>
      <c r="CS25" s="628"/>
      <c r="CT25" s="629"/>
      <c r="CU25" s="678">
        <v>0</v>
      </c>
      <c r="CV25" s="678"/>
      <c r="CW25" s="678"/>
      <c r="CX25" s="678"/>
      <c r="CY25" s="615" t="s">
        <v>103</v>
      </c>
      <c r="CZ25" s="628"/>
      <c r="DA25" s="628"/>
      <c r="DB25" s="628"/>
      <c r="DC25" s="628"/>
      <c r="DD25" s="628"/>
      <c r="DE25" s="628"/>
      <c r="DF25" s="628"/>
      <c r="DG25" s="628"/>
      <c r="DH25" s="628"/>
      <c r="DI25" s="628"/>
      <c r="DJ25" s="628"/>
      <c r="DK25" s="629"/>
      <c r="DL25" s="615">
        <v>705599</v>
      </c>
      <c r="DM25" s="628"/>
      <c r="DN25" s="628"/>
      <c r="DO25" s="628"/>
      <c r="DP25" s="628"/>
      <c r="DQ25" s="628"/>
      <c r="DR25" s="628"/>
      <c r="DS25" s="628"/>
      <c r="DT25" s="628"/>
      <c r="DU25" s="628"/>
      <c r="DV25" s="628"/>
      <c r="DW25" s="628"/>
      <c r="DX25" s="685"/>
    </row>
    <row r="26" spans="2:128" ht="11.25" customHeight="1">
      <c r="B26" s="624" t="s">
        <v>247</v>
      </c>
      <c r="C26" s="625"/>
      <c r="D26" s="625"/>
      <c r="E26" s="625"/>
      <c r="F26" s="625"/>
      <c r="G26" s="625"/>
      <c r="H26" s="625"/>
      <c r="I26" s="625"/>
      <c r="J26" s="625"/>
      <c r="K26" s="625"/>
      <c r="L26" s="625"/>
      <c r="M26" s="625"/>
      <c r="N26" s="625"/>
      <c r="O26" s="625"/>
      <c r="P26" s="625"/>
      <c r="Q26" s="626"/>
      <c r="R26" s="627">
        <v>12652898</v>
      </c>
      <c r="S26" s="628"/>
      <c r="T26" s="628"/>
      <c r="U26" s="628"/>
      <c r="V26" s="628"/>
      <c r="W26" s="628"/>
      <c r="X26" s="628"/>
      <c r="Y26" s="629"/>
      <c r="Z26" s="676">
        <v>0.7</v>
      </c>
      <c r="AA26" s="641"/>
      <c r="AB26" s="641"/>
      <c r="AC26" s="677"/>
      <c r="AD26" s="615">
        <v>798993</v>
      </c>
      <c r="AE26" s="628"/>
      <c r="AF26" s="628"/>
      <c r="AG26" s="628"/>
      <c r="AH26" s="628"/>
      <c r="AI26" s="628"/>
      <c r="AJ26" s="628"/>
      <c r="AK26" s="629"/>
      <c r="AL26" s="676">
        <v>0.1</v>
      </c>
      <c r="AM26" s="641"/>
      <c r="AN26" s="641"/>
      <c r="AO26" s="656"/>
      <c r="AP26" s="682" t="s">
        <v>248</v>
      </c>
      <c r="AQ26" s="683"/>
      <c r="AR26" s="683"/>
      <c r="AS26" s="683"/>
      <c r="AT26" s="683"/>
      <c r="AU26" s="683"/>
      <c r="AV26" s="683"/>
      <c r="AW26" s="683"/>
      <c r="AX26" s="683"/>
      <c r="AY26" s="683"/>
      <c r="AZ26" s="683"/>
      <c r="BA26" s="683"/>
      <c r="BB26" s="683"/>
      <c r="BC26" s="684"/>
      <c r="BD26" s="627" t="s">
        <v>103</v>
      </c>
      <c r="BE26" s="628"/>
      <c r="BF26" s="628"/>
      <c r="BG26" s="628"/>
      <c r="BH26" s="628"/>
      <c r="BI26" s="628"/>
      <c r="BJ26" s="628"/>
      <c r="BK26" s="629"/>
      <c r="BL26" s="678" t="s">
        <v>103</v>
      </c>
      <c r="BM26" s="678"/>
      <c r="BN26" s="678"/>
      <c r="BO26" s="678"/>
      <c r="BP26" s="679" t="s">
        <v>103</v>
      </c>
      <c r="BQ26" s="679"/>
      <c r="BR26" s="679"/>
      <c r="BS26" s="679"/>
      <c r="BT26" s="679"/>
      <c r="BU26" s="679"/>
      <c r="BV26" s="679"/>
      <c r="BW26" s="680"/>
      <c r="BY26" s="682" t="s">
        <v>249</v>
      </c>
      <c r="BZ26" s="683"/>
      <c r="CA26" s="683"/>
      <c r="CB26" s="683"/>
      <c r="CC26" s="683"/>
      <c r="CD26" s="683"/>
      <c r="CE26" s="683"/>
      <c r="CF26" s="683"/>
      <c r="CG26" s="683"/>
      <c r="CH26" s="683"/>
      <c r="CI26" s="683"/>
      <c r="CJ26" s="683"/>
      <c r="CK26" s="683"/>
      <c r="CL26" s="684"/>
      <c r="CM26" s="627" t="s">
        <v>103</v>
      </c>
      <c r="CN26" s="628"/>
      <c r="CO26" s="628"/>
      <c r="CP26" s="628"/>
      <c r="CQ26" s="628"/>
      <c r="CR26" s="628"/>
      <c r="CS26" s="628"/>
      <c r="CT26" s="629"/>
      <c r="CU26" s="678" t="s">
        <v>103</v>
      </c>
      <c r="CV26" s="678"/>
      <c r="CW26" s="678"/>
      <c r="CX26" s="678"/>
      <c r="CY26" s="615" t="s">
        <v>103</v>
      </c>
      <c r="CZ26" s="628"/>
      <c r="DA26" s="628"/>
      <c r="DB26" s="628"/>
      <c r="DC26" s="628"/>
      <c r="DD26" s="628"/>
      <c r="DE26" s="628"/>
      <c r="DF26" s="628"/>
      <c r="DG26" s="628"/>
      <c r="DH26" s="628"/>
      <c r="DI26" s="628"/>
      <c r="DJ26" s="628"/>
      <c r="DK26" s="629"/>
      <c r="DL26" s="615" t="s">
        <v>103</v>
      </c>
      <c r="DM26" s="628"/>
      <c r="DN26" s="628"/>
      <c r="DO26" s="628"/>
      <c r="DP26" s="628"/>
      <c r="DQ26" s="628"/>
      <c r="DR26" s="628"/>
      <c r="DS26" s="628"/>
      <c r="DT26" s="628"/>
      <c r="DU26" s="628"/>
      <c r="DV26" s="628"/>
      <c r="DW26" s="628"/>
      <c r="DX26" s="685"/>
    </row>
    <row r="27" spans="2:128" ht="11.25" customHeight="1">
      <c r="B27" s="624" t="s">
        <v>250</v>
      </c>
      <c r="C27" s="625"/>
      <c r="D27" s="625"/>
      <c r="E27" s="625"/>
      <c r="F27" s="625"/>
      <c r="G27" s="625"/>
      <c r="H27" s="625"/>
      <c r="I27" s="625"/>
      <c r="J27" s="625"/>
      <c r="K27" s="625"/>
      <c r="L27" s="625"/>
      <c r="M27" s="625"/>
      <c r="N27" s="625"/>
      <c r="O27" s="625"/>
      <c r="P27" s="625"/>
      <c r="Q27" s="626"/>
      <c r="R27" s="627">
        <v>1171274</v>
      </c>
      <c r="S27" s="628"/>
      <c r="T27" s="628"/>
      <c r="U27" s="628"/>
      <c r="V27" s="628"/>
      <c r="W27" s="628"/>
      <c r="X27" s="628"/>
      <c r="Y27" s="629"/>
      <c r="Z27" s="676">
        <v>0.1</v>
      </c>
      <c r="AA27" s="641"/>
      <c r="AB27" s="641"/>
      <c r="AC27" s="677"/>
      <c r="AD27" s="615" t="s">
        <v>103</v>
      </c>
      <c r="AE27" s="628"/>
      <c r="AF27" s="628"/>
      <c r="AG27" s="628"/>
      <c r="AH27" s="628"/>
      <c r="AI27" s="628"/>
      <c r="AJ27" s="628"/>
      <c r="AK27" s="629"/>
      <c r="AL27" s="676" t="s">
        <v>103</v>
      </c>
      <c r="AM27" s="641"/>
      <c r="AN27" s="641"/>
      <c r="AO27" s="656"/>
      <c r="AP27" s="682" t="s">
        <v>251</v>
      </c>
      <c r="AQ27" s="683"/>
      <c r="AR27" s="683"/>
      <c r="AS27" s="683"/>
      <c r="AT27" s="683"/>
      <c r="AU27" s="683"/>
      <c r="AV27" s="683"/>
      <c r="AW27" s="683"/>
      <c r="AX27" s="683"/>
      <c r="AY27" s="683"/>
      <c r="AZ27" s="683"/>
      <c r="BA27" s="683"/>
      <c r="BB27" s="683"/>
      <c r="BC27" s="684"/>
      <c r="BD27" s="627" t="s">
        <v>103</v>
      </c>
      <c r="BE27" s="628"/>
      <c r="BF27" s="628"/>
      <c r="BG27" s="628"/>
      <c r="BH27" s="628"/>
      <c r="BI27" s="628"/>
      <c r="BJ27" s="628"/>
      <c r="BK27" s="629"/>
      <c r="BL27" s="678" t="s">
        <v>103</v>
      </c>
      <c r="BM27" s="678"/>
      <c r="BN27" s="678"/>
      <c r="BO27" s="678"/>
      <c r="BP27" s="679" t="s">
        <v>103</v>
      </c>
      <c r="BQ27" s="679"/>
      <c r="BR27" s="679"/>
      <c r="BS27" s="679"/>
      <c r="BT27" s="679"/>
      <c r="BU27" s="679"/>
      <c r="BV27" s="679"/>
      <c r="BW27" s="680"/>
      <c r="BY27" s="682" t="s">
        <v>252</v>
      </c>
      <c r="BZ27" s="683"/>
      <c r="CA27" s="683"/>
      <c r="CB27" s="683"/>
      <c r="CC27" s="683"/>
      <c r="CD27" s="683"/>
      <c r="CE27" s="683"/>
      <c r="CF27" s="683"/>
      <c r="CG27" s="683"/>
      <c r="CH27" s="683"/>
      <c r="CI27" s="683"/>
      <c r="CJ27" s="683"/>
      <c r="CK27" s="683"/>
      <c r="CL27" s="684"/>
      <c r="CM27" s="627">
        <v>3993600</v>
      </c>
      <c r="CN27" s="628"/>
      <c r="CO27" s="628"/>
      <c r="CP27" s="628"/>
      <c r="CQ27" s="628"/>
      <c r="CR27" s="628"/>
      <c r="CS27" s="628"/>
      <c r="CT27" s="629"/>
      <c r="CU27" s="678">
        <v>0.2</v>
      </c>
      <c r="CV27" s="678"/>
      <c r="CW27" s="678"/>
      <c r="CX27" s="678"/>
      <c r="CY27" s="615" t="s">
        <v>103</v>
      </c>
      <c r="CZ27" s="628"/>
      <c r="DA27" s="628"/>
      <c r="DB27" s="628"/>
      <c r="DC27" s="628"/>
      <c r="DD27" s="628"/>
      <c r="DE27" s="628"/>
      <c r="DF27" s="628"/>
      <c r="DG27" s="628"/>
      <c r="DH27" s="628"/>
      <c r="DI27" s="628"/>
      <c r="DJ27" s="628"/>
      <c r="DK27" s="629"/>
      <c r="DL27" s="615">
        <v>3993600</v>
      </c>
      <c r="DM27" s="628"/>
      <c r="DN27" s="628"/>
      <c r="DO27" s="628"/>
      <c r="DP27" s="628"/>
      <c r="DQ27" s="628"/>
      <c r="DR27" s="628"/>
      <c r="DS27" s="628"/>
      <c r="DT27" s="628"/>
      <c r="DU27" s="628"/>
      <c r="DV27" s="628"/>
      <c r="DW27" s="628"/>
      <c r="DX27" s="685"/>
    </row>
    <row r="28" spans="2:128" ht="11.25" customHeight="1">
      <c r="B28" s="624" t="s">
        <v>253</v>
      </c>
      <c r="C28" s="625"/>
      <c r="D28" s="625"/>
      <c r="E28" s="625"/>
      <c r="F28" s="625"/>
      <c r="G28" s="625"/>
      <c r="H28" s="625"/>
      <c r="I28" s="625"/>
      <c r="J28" s="625"/>
      <c r="K28" s="625"/>
      <c r="L28" s="625"/>
      <c r="M28" s="625"/>
      <c r="N28" s="625"/>
      <c r="O28" s="625"/>
      <c r="P28" s="625"/>
      <c r="Q28" s="626"/>
      <c r="R28" s="627">
        <v>29657323</v>
      </c>
      <c r="S28" s="628"/>
      <c r="T28" s="628"/>
      <c r="U28" s="628"/>
      <c r="V28" s="628"/>
      <c r="W28" s="628"/>
      <c r="X28" s="628"/>
      <c r="Y28" s="629"/>
      <c r="Z28" s="676">
        <v>1.8</v>
      </c>
      <c r="AA28" s="641"/>
      <c r="AB28" s="641"/>
      <c r="AC28" s="677"/>
      <c r="AD28" s="615" t="s">
        <v>103</v>
      </c>
      <c r="AE28" s="628"/>
      <c r="AF28" s="628"/>
      <c r="AG28" s="628"/>
      <c r="AH28" s="628"/>
      <c r="AI28" s="628"/>
      <c r="AJ28" s="628"/>
      <c r="AK28" s="629"/>
      <c r="AL28" s="676" t="s">
        <v>103</v>
      </c>
      <c r="AM28" s="641"/>
      <c r="AN28" s="641"/>
      <c r="AO28" s="656"/>
      <c r="AP28" s="682" t="s">
        <v>254</v>
      </c>
      <c r="AQ28" s="683"/>
      <c r="AR28" s="683"/>
      <c r="AS28" s="683"/>
      <c r="AT28" s="683"/>
      <c r="AU28" s="683"/>
      <c r="AV28" s="683"/>
      <c r="AW28" s="683"/>
      <c r="AX28" s="683"/>
      <c r="AY28" s="683"/>
      <c r="AZ28" s="683"/>
      <c r="BA28" s="683"/>
      <c r="BB28" s="683"/>
      <c r="BC28" s="684"/>
      <c r="BD28" s="627">
        <v>191535</v>
      </c>
      <c r="BE28" s="628"/>
      <c r="BF28" s="628"/>
      <c r="BG28" s="628"/>
      <c r="BH28" s="628"/>
      <c r="BI28" s="628"/>
      <c r="BJ28" s="628"/>
      <c r="BK28" s="629"/>
      <c r="BL28" s="678">
        <v>0</v>
      </c>
      <c r="BM28" s="678"/>
      <c r="BN28" s="678"/>
      <c r="BO28" s="678"/>
      <c r="BP28" s="679" t="s">
        <v>103</v>
      </c>
      <c r="BQ28" s="679"/>
      <c r="BR28" s="679"/>
      <c r="BS28" s="679"/>
      <c r="BT28" s="679"/>
      <c r="BU28" s="679"/>
      <c r="BV28" s="679"/>
      <c r="BW28" s="680"/>
      <c r="BY28" s="682" t="s">
        <v>255</v>
      </c>
      <c r="BZ28" s="683"/>
      <c r="CA28" s="683"/>
      <c r="CB28" s="683"/>
      <c r="CC28" s="683"/>
      <c r="CD28" s="683"/>
      <c r="CE28" s="683"/>
      <c r="CF28" s="683"/>
      <c r="CG28" s="683"/>
      <c r="CH28" s="683"/>
      <c r="CI28" s="683"/>
      <c r="CJ28" s="683"/>
      <c r="CK28" s="683"/>
      <c r="CL28" s="684"/>
      <c r="CM28" s="627">
        <v>11805128</v>
      </c>
      <c r="CN28" s="628"/>
      <c r="CO28" s="628"/>
      <c r="CP28" s="628"/>
      <c r="CQ28" s="628"/>
      <c r="CR28" s="628"/>
      <c r="CS28" s="628"/>
      <c r="CT28" s="629"/>
      <c r="CU28" s="678">
        <v>0.7</v>
      </c>
      <c r="CV28" s="678"/>
      <c r="CW28" s="678"/>
      <c r="CX28" s="678"/>
      <c r="CY28" s="615" t="s">
        <v>103</v>
      </c>
      <c r="CZ28" s="628"/>
      <c r="DA28" s="628"/>
      <c r="DB28" s="628"/>
      <c r="DC28" s="628"/>
      <c r="DD28" s="628"/>
      <c r="DE28" s="628"/>
      <c r="DF28" s="628"/>
      <c r="DG28" s="628"/>
      <c r="DH28" s="628"/>
      <c r="DI28" s="628"/>
      <c r="DJ28" s="628"/>
      <c r="DK28" s="629"/>
      <c r="DL28" s="615">
        <v>11805128</v>
      </c>
      <c r="DM28" s="628"/>
      <c r="DN28" s="628"/>
      <c r="DO28" s="628"/>
      <c r="DP28" s="628"/>
      <c r="DQ28" s="628"/>
      <c r="DR28" s="628"/>
      <c r="DS28" s="628"/>
      <c r="DT28" s="628"/>
      <c r="DU28" s="628"/>
      <c r="DV28" s="628"/>
      <c r="DW28" s="628"/>
      <c r="DX28" s="685"/>
    </row>
    <row r="29" spans="2:128" ht="11.25" customHeight="1">
      <c r="B29" s="624" t="s">
        <v>256</v>
      </c>
      <c r="C29" s="625"/>
      <c r="D29" s="625"/>
      <c r="E29" s="625"/>
      <c r="F29" s="625"/>
      <c r="G29" s="625"/>
      <c r="H29" s="625"/>
      <c r="I29" s="625"/>
      <c r="J29" s="625"/>
      <c r="K29" s="625"/>
      <c r="L29" s="625"/>
      <c r="M29" s="625"/>
      <c r="N29" s="625"/>
      <c r="O29" s="625"/>
      <c r="P29" s="625"/>
      <c r="Q29" s="626"/>
      <c r="R29" s="627">
        <v>33419865</v>
      </c>
      <c r="S29" s="628"/>
      <c r="T29" s="628"/>
      <c r="U29" s="628"/>
      <c r="V29" s="628"/>
      <c r="W29" s="628"/>
      <c r="X29" s="628"/>
      <c r="Y29" s="629"/>
      <c r="Z29" s="676">
        <v>2</v>
      </c>
      <c r="AA29" s="641"/>
      <c r="AB29" s="641"/>
      <c r="AC29" s="677"/>
      <c r="AD29" s="615" t="s">
        <v>103</v>
      </c>
      <c r="AE29" s="628"/>
      <c r="AF29" s="628"/>
      <c r="AG29" s="628"/>
      <c r="AH29" s="628"/>
      <c r="AI29" s="628"/>
      <c r="AJ29" s="628"/>
      <c r="AK29" s="629"/>
      <c r="AL29" s="676" t="s">
        <v>103</v>
      </c>
      <c r="AM29" s="641"/>
      <c r="AN29" s="641"/>
      <c r="AO29" s="656"/>
      <c r="AP29" s="682" t="s">
        <v>257</v>
      </c>
      <c r="AQ29" s="683"/>
      <c r="AR29" s="683"/>
      <c r="AS29" s="683"/>
      <c r="AT29" s="683"/>
      <c r="AU29" s="683"/>
      <c r="AV29" s="683"/>
      <c r="AW29" s="683"/>
      <c r="AX29" s="683"/>
      <c r="AY29" s="683"/>
      <c r="AZ29" s="683"/>
      <c r="BA29" s="683"/>
      <c r="BB29" s="683"/>
      <c r="BC29" s="684"/>
      <c r="BD29" s="627">
        <v>20326</v>
      </c>
      <c r="BE29" s="628"/>
      <c r="BF29" s="628"/>
      <c r="BG29" s="628"/>
      <c r="BH29" s="628"/>
      <c r="BI29" s="628"/>
      <c r="BJ29" s="628"/>
      <c r="BK29" s="629"/>
      <c r="BL29" s="678">
        <v>0</v>
      </c>
      <c r="BM29" s="678"/>
      <c r="BN29" s="678"/>
      <c r="BO29" s="678"/>
      <c r="BP29" s="679" t="s">
        <v>103</v>
      </c>
      <c r="BQ29" s="679"/>
      <c r="BR29" s="679"/>
      <c r="BS29" s="679"/>
      <c r="BT29" s="679"/>
      <c r="BU29" s="679"/>
      <c r="BV29" s="679"/>
      <c r="BW29" s="680"/>
      <c r="BY29" s="682" t="s">
        <v>258</v>
      </c>
      <c r="BZ29" s="686"/>
      <c r="CA29" s="686"/>
      <c r="CB29" s="686"/>
      <c r="CC29" s="686"/>
      <c r="CD29" s="686"/>
      <c r="CE29" s="686"/>
      <c r="CF29" s="686"/>
      <c r="CG29" s="686"/>
      <c r="CH29" s="686"/>
      <c r="CI29" s="686"/>
      <c r="CJ29" s="686"/>
      <c r="CK29" s="686"/>
      <c r="CL29" s="684"/>
      <c r="CM29" s="627" t="s">
        <v>103</v>
      </c>
      <c r="CN29" s="628"/>
      <c r="CO29" s="628"/>
      <c r="CP29" s="628"/>
      <c r="CQ29" s="628"/>
      <c r="CR29" s="628"/>
      <c r="CS29" s="628"/>
      <c r="CT29" s="629"/>
      <c r="CU29" s="678" t="s">
        <v>103</v>
      </c>
      <c r="CV29" s="678"/>
      <c r="CW29" s="678"/>
      <c r="CX29" s="678"/>
      <c r="CY29" s="615" t="s">
        <v>103</v>
      </c>
      <c r="CZ29" s="628"/>
      <c r="DA29" s="628"/>
      <c r="DB29" s="628"/>
      <c r="DC29" s="628"/>
      <c r="DD29" s="628"/>
      <c r="DE29" s="628"/>
      <c r="DF29" s="628"/>
      <c r="DG29" s="628"/>
      <c r="DH29" s="628"/>
      <c r="DI29" s="628"/>
      <c r="DJ29" s="628"/>
      <c r="DK29" s="629"/>
      <c r="DL29" s="615" t="s">
        <v>103</v>
      </c>
      <c r="DM29" s="628"/>
      <c r="DN29" s="628"/>
      <c r="DO29" s="628"/>
      <c r="DP29" s="628"/>
      <c r="DQ29" s="628"/>
      <c r="DR29" s="628"/>
      <c r="DS29" s="628"/>
      <c r="DT29" s="628"/>
      <c r="DU29" s="628"/>
      <c r="DV29" s="628"/>
      <c r="DW29" s="628"/>
      <c r="DX29" s="685"/>
    </row>
    <row r="30" spans="2:128" ht="11.25" customHeight="1">
      <c r="B30" s="624" t="s">
        <v>259</v>
      </c>
      <c r="C30" s="625"/>
      <c r="D30" s="625"/>
      <c r="E30" s="625"/>
      <c r="F30" s="625"/>
      <c r="G30" s="625"/>
      <c r="H30" s="625"/>
      <c r="I30" s="625"/>
      <c r="J30" s="625"/>
      <c r="K30" s="625"/>
      <c r="L30" s="625"/>
      <c r="M30" s="625"/>
      <c r="N30" s="625"/>
      <c r="O30" s="625"/>
      <c r="P30" s="625"/>
      <c r="Q30" s="626"/>
      <c r="R30" s="627">
        <v>137769099</v>
      </c>
      <c r="S30" s="628"/>
      <c r="T30" s="628"/>
      <c r="U30" s="628"/>
      <c r="V30" s="628"/>
      <c r="W30" s="628"/>
      <c r="X30" s="628"/>
      <c r="Y30" s="629"/>
      <c r="Z30" s="676">
        <v>8.1</v>
      </c>
      <c r="AA30" s="641"/>
      <c r="AB30" s="641"/>
      <c r="AC30" s="677"/>
      <c r="AD30" s="615">
        <v>2335312</v>
      </c>
      <c r="AE30" s="628"/>
      <c r="AF30" s="628"/>
      <c r="AG30" s="628"/>
      <c r="AH30" s="628"/>
      <c r="AI30" s="628"/>
      <c r="AJ30" s="628"/>
      <c r="AK30" s="629"/>
      <c r="AL30" s="676">
        <v>0.3</v>
      </c>
      <c r="AM30" s="641"/>
      <c r="AN30" s="641"/>
      <c r="AO30" s="656"/>
      <c r="AP30" s="682" t="s">
        <v>260</v>
      </c>
      <c r="AQ30" s="683"/>
      <c r="AR30" s="683"/>
      <c r="AS30" s="683"/>
      <c r="AT30" s="683"/>
      <c r="AU30" s="683"/>
      <c r="AV30" s="683"/>
      <c r="AW30" s="683"/>
      <c r="AX30" s="683"/>
      <c r="AY30" s="683"/>
      <c r="AZ30" s="683"/>
      <c r="BA30" s="683"/>
      <c r="BB30" s="683"/>
      <c r="BC30" s="684"/>
      <c r="BD30" s="627">
        <v>20326</v>
      </c>
      <c r="BE30" s="628"/>
      <c r="BF30" s="628"/>
      <c r="BG30" s="628"/>
      <c r="BH30" s="628"/>
      <c r="BI30" s="628"/>
      <c r="BJ30" s="628"/>
      <c r="BK30" s="629"/>
      <c r="BL30" s="678">
        <v>0</v>
      </c>
      <c r="BM30" s="678"/>
      <c r="BN30" s="678"/>
      <c r="BO30" s="678"/>
      <c r="BP30" s="679" t="s">
        <v>103</v>
      </c>
      <c r="BQ30" s="679"/>
      <c r="BR30" s="679"/>
      <c r="BS30" s="679"/>
      <c r="BT30" s="679"/>
      <c r="BU30" s="679"/>
      <c r="BV30" s="679"/>
      <c r="BW30" s="680"/>
      <c r="BY30" s="624" t="s">
        <v>261</v>
      </c>
      <c r="BZ30" s="625"/>
      <c r="CA30" s="625"/>
      <c r="CB30" s="625"/>
      <c r="CC30" s="625"/>
      <c r="CD30" s="625"/>
      <c r="CE30" s="625"/>
      <c r="CF30" s="625"/>
      <c r="CG30" s="625"/>
      <c r="CH30" s="625"/>
      <c r="CI30" s="625"/>
      <c r="CJ30" s="625"/>
      <c r="CK30" s="625"/>
      <c r="CL30" s="626"/>
      <c r="CM30" s="627">
        <v>1657790473</v>
      </c>
      <c r="CN30" s="628"/>
      <c r="CO30" s="628"/>
      <c r="CP30" s="628"/>
      <c r="CQ30" s="628"/>
      <c r="CR30" s="628"/>
      <c r="CS30" s="628"/>
      <c r="CT30" s="629"/>
      <c r="CU30" s="678">
        <v>100</v>
      </c>
      <c r="CV30" s="678"/>
      <c r="CW30" s="678"/>
      <c r="CX30" s="678"/>
      <c r="CY30" s="615">
        <v>222523325</v>
      </c>
      <c r="CZ30" s="628"/>
      <c r="DA30" s="628"/>
      <c r="DB30" s="628"/>
      <c r="DC30" s="628"/>
      <c r="DD30" s="628"/>
      <c r="DE30" s="628"/>
      <c r="DF30" s="628"/>
      <c r="DG30" s="628"/>
      <c r="DH30" s="628"/>
      <c r="DI30" s="628"/>
      <c r="DJ30" s="628"/>
      <c r="DK30" s="629"/>
      <c r="DL30" s="615">
        <v>1134889884</v>
      </c>
      <c r="DM30" s="628"/>
      <c r="DN30" s="628"/>
      <c r="DO30" s="628"/>
      <c r="DP30" s="628"/>
      <c r="DQ30" s="628"/>
      <c r="DR30" s="628"/>
      <c r="DS30" s="628"/>
      <c r="DT30" s="628"/>
      <c r="DU30" s="628"/>
      <c r="DV30" s="628"/>
      <c r="DW30" s="628"/>
      <c r="DX30" s="685"/>
    </row>
    <row r="31" spans="2:128" ht="11.25" customHeight="1">
      <c r="B31" s="624" t="s">
        <v>262</v>
      </c>
      <c r="C31" s="625"/>
      <c r="D31" s="625"/>
      <c r="E31" s="625"/>
      <c r="F31" s="625"/>
      <c r="G31" s="625"/>
      <c r="H31" s="625"/>
      <c r="I31" s="625"/>
      <c r="J31" s="625"/>
      <c r="K31" s="625"/>
      <c r="L31" s="625"/>
      <c r="M31" s="625"/>
      <c r="N31" s="625"/>
      <c r="O31" s="625"/>
      <c r="P31" s="625"/>
      <c r="Q31" s="626"/>
      <c r="R31" s="627">
        <v>238701325</v>
      </c>
      <c r="S31" s="628"/>
      <c r="T31" s="628"/>
      <c r="U31" s="628"/>
      <c r="V31" s="628"/>
      <c r="W31" s="628"/>
      <c r="X31" s="628"/>
      <c r="Y31" s="629"/>
      <c r="Z31" s="676">
        <v>14.1</v>
      </c>
      <c r="AA31" s="641"/>
      <c r="AB31" s="641"/>
      <c r="AC31" s="677"/>
      <c r="AD31" s="615" t="s">
        <v>103</v>
      </c>
      <c r="AE31" s="628"/>
      <c r="AF31" s="628"/>
      <c r="AG31" s="628"/>
      <c r="AH31" s="628"/>
      <c r="AI31" s="628"/>
      <c r="AJ31" s="628"/>
      <c r="AK31" s="629"/>
      <c r="AL31" s="676" t="s">
        <v>103</v>
      </c>
      <c r="AM31" s="641"/>
      <c r="AN31" s="641"/>
      <c r="AO31" s="656"/>
      <c r="AP31" s="682" t="s">
        <v>263</v>
      </c>
      <c r="AQ31" s="683"/>
      <c r="AR31" s="683"/>
      <c r="AS31" s="683"/>
      <c r="AT31" s="683"/>
      <c r="AU31" s="683"/>
      <c r="AV31" s="683"/>
      <c r="AW31" s="683"/>
      <c r="AX31" s="683"/>
      <c r="AY31" s="683"/>
      <c r="AZ31" s="683"/>
      <c r="BA31" s="683"/>
      <c r="BB31" s="683"/>
      <c r="BC31" s="684"/>
      <c r="BD31" s="627">
        <v>171209</v>
      </c>
      <c r="BE31" s="628"/>
      <c r="BF31" s="628"/>
      <c r="BG31" s="628"/>
      <c r="BH31" s="628"/>
      <c r="BI31" s="628"/>
      <c r="BJ31" s="628"/>
      <c r="BK31" s="629"/>
      <c r="BL31" s="678">
        <v>0</v>
      </c>
      <c r="BM31" s="678"/>
      <c r="BN31" s="678"/>
      <c r="BO31" s="678"/>
      <c r="BP31" s="679" t="s">
        <v>103</v>
      </c>
      <c r="BQ31" s="679"/>
      <c r="BR31" s="679"/>
      <c r="BS31" s="679"/>
      <c r="BT31" s="679"/>
      <c r="BU31" s="679"/>
      <c r="BV31" s="679"/>
      <c r="BW31" s="680"/>
      <c r="BY31" s="597"/>
      <c r="BZ31" s="598"/>
      <c r="CA31" s="598"/>
      <c r="CB31" s="598"/>
      <c r="CC31" s="598"/>
      <c r="CD31" s="598"/>
      <c r="CE31" s="598"/>
      <c r="CF31" s="598"/>
      <c r="CG31" s="598"/>
      <c r="CH31" s="598"/>
      <c r="CI31" s="598"/>
      <c r="CJ31" s="598"/>
      <c r="CK31" s="598"/>
      <c r="CL31" s="599"/>
      <c r="CM31" s="627"/>
      <c r="CN31" s="628"/>
      <c r="CO31" s="628"/>
      <c r="CP31" s="628"/>
      <c r="CQ31" s="628"/>
      <c r="CR31" s="628"/>
      <c r="CS31" s="628"/>
      <c r="CT31" s="629"/>
      <c r="CU31" s="678"/>
      <c r="CV31" s="678"/>
      <c r="CW31" s="678"/>
      <c r="CX31" s="678"/>
      <c r="CY31" s="615"/>
      <c r="CZ31" s="628"/>
      <c r="DA31" s="628"/>
      <c r="DB31" s="628"/>
      <c r="DC31" s="628"/>
      <c r="DD31" s="628"/>
      <c r="DE31" s="628"/>
      <c r="DF31" s="628"/>
      <c r="DG31" s="628"/>
      <c r="DH31" s="628"/>
      <c r="DI31" s="628"/>
      <c r="DJ31" s="628"/>
      <c r="DK31" s="629"/>
      <c r="DL31" s="615"/>
      <c r="DM31" s="628"/>
      <c r="DN31" s="628"/>
      <c r="DO31" s="628"/>
      <c r="DP31" s="628"/>
      <c r="DQ31" s="628"/>
      <c r="DR31" s="628"/>
      <c r="DS31" s="628"/>
      <c r="DT31" s="628"/>
      <c r="DU31" s="628"/>
      <c r="DV31" s="628"/>
      <c r="DW31" s="628"/>
      <c r="DX31" s="685"/>
    </row>
    <row r="32" spans="2:128" ht="11.25" customHeight="1">
      <c r="B32" s="624" t="s">
        <v>264</v>
      </c>
      <c r="C32" s="625"/>
      <c r="D32" s="625"/>
      <c r="E32" s="625"/>
      <c r="F32" s="625"/>
      <c r="G32" s="625"/>
      <c r="H32" s="625"/>
      <c r="I32" s="625"/>
      <c r="J32" s="625"/>
      <c r="K32" s="625"/>
      <c r="L32" s="625"/>
      <c r="M32" s="625"/>
      <c r="N32" s="625"/>
      <c r="O32" s="625"/>
      <c r="P32" s="625"/>
      <c r="Q32" s="626"/>
      <c r="R32" s="627">
        <v>4800000</v>
      </c>
      <c r="S32" s="628"/>
      <c r="T32" s="628"/>
      <c r="U32" s="628"/>
      <c r="V32" s="628"/>
      <c r="W32" s="628"/>
      <c r="X32" s="628"/>
      <c r="Y32" s="629"/>
      <c r="Z32" s="676">
        <v>0.3</v>
      </c>
      <c r="AA32" s="641"/>
      <c r="AB32" s="641"/>
      <c r="AC32" s="677"/>
      <c r="AD32" s="615" t="s">
        <v>103</v>
      </c>
      <c r="AE32" s="628"/>
      <c r="AF32" s="628"/>
      <c r="AG32" s="628"/>
      <c r="AH32" s="628"/>
      <c r="AI32" s="628"/>
      <c r="AJ32" s="628"/>
      <c r="AK32" s="629"/>
      <c r="AL32" s="676" t="s">
        <v>103</v>
      </c>
      <c r="AM32" s="641"/>
      <c r="AN32" s="641"/>
      <c r="AO32" s="656"/>
      <c r="AP32" s="682" t="s">
        <v>265</v>
      </c>
      <c r="AQ32" s="683"/>
      <c r="AR32" s="683"/>
      <c r="AS32" s="683"/>
      <c r="AT32" s="683"/>
      <c r="AU32" s="683"/>
      <c r="AV32" s="683"/>
      <c r="AW32" s="683"/>
      <c r="AX32" s="683"/>
      <c r="AY32" s="683"/>
      <c r="AZ32" s="683"/>
      <c r="BA32" s="683"/>
      <c r="BB32" s="683"/>
      <c r="BC32" s="684"/>
      <c r="BD32" s="627" t="s">
        <v>103</v>
      </c>
      <c r="BE32" s="628"/>
      <c r="BF32" s="628"/>
      <c r="BG32" s="628"/>
      <c r="BH32" s="628"/>
      <c r="BI32" s="628"/>
      <c r="BJ32" s="628"/>
      <c r="BK32" s="629"/>
      <c r="BL32" s="678" t="s">
        <v>103</v>
      </c>
      <c r="BM32" s="678"/>
      <c r="BN32" s="678"/>
      <c r="BO32" s="678"/>
      <c r="BP32" s="679" t="s">
        <v>103</v>
      </c>
      <c r="BQ32" s="679"/>
      <c r="BR32" s="679"/>
      <c r="BS32" s="679"/>
      <c r="BT32" s="679"/>
      <c r="BU32" s="679"/>
      <c r="BV32" s="679"/>
      <c r="BW32" s="680"/>
      <c r="BY32" s="660" t="s">
        <v>266</v>
      </c>
      <c r="BZ32" s="661"/>
      <c r="CA32" s="661"/>
      <c r="CB32" s="661"/>
      <c r="CC32" s="661"/>
      <c r="CD32" s="661"/>
      <c r="CE32" s="661"/>
      <c r="CF32" s="661"/>
      <c r="CG32" s="661"/>
      <c r="CH32" s="661"/>
      <c r="CI32" s="661"/>
      <c r="CJ32" s="661"/>
      <c r="CK32" s="661"/>
      <c r="CL32" s="661"/>
      <c r="CM32" s="661"/>
      <c r="CN32" s="661"/>
      <c r="CO32" s="661"/>
      <c r="CP32" s="661"/>
      <c r="CQ32" s="661"/>
      <c r="CR32" s="661"/>
      <c r="CS32" s="661"/>
      <c r="CT32" s="661"/>
      <c r="CU32" s="661"/>
      <c r="CV32" s="661"/>
      <c r="CW32" s="661"/>
      <c r="CX32" s="661"/>
      <c r="CY32" s="661"/>
      <c r="CZ32" s="661"/>
      <c r="DA32" s="661"/>
      <c r="DB32" s="661"/>
      <c r="DC32" s="661"/>
      <c r="DD32" s="661"/>
      <c r="DE32" s="661"/>
      <c r="DF32" s="661"/>
      <c r="DG32" s="661"/>
      <c r="DH32" s="661"/>
      <c r="DI32" s="661"/>
      <c r="DJ32" s="661"/>
      <c r="DK32" s="661"/>
      <c r="DL32" s="661"/>
      <c r="DM32" s="661"/>
      <c r="DN32" s="661"/>
      <c r="DO32" s="661"/>
      <c r="DP32" s="661"/>
      <c r="DQ32" s="661"/>
      <c r="DR32" s="661"/>
      <c r="DS32" s="661"/>
      <c r="DT32" s="661"/>
      <c r="DU32" s="661"/>
      <c r="DV32" s="661"/>
      <c r="DW32" s="661"/>
      <c r="DX32" s="662"/>
    </row>
    <row r="33" spans="2:128" ht="11.25" customHeight="1">
      <c r="B33" s="624" t="s">
        <v>267</v>
      </c>
      <c r="C33" s="625"/>
      <c r="D33" s="625"/>
      <c r="E33" s="625"/>
      <c r="F33" s="625"/>
      <c r="G33" s="625"/>
      <c r="H33" s="625"/>
      <c r="I33" s="625"/>
      <c r="J33" s="625"/>
      <c r="K33" s="625"/>
      <c r="L33" s="625"/>
      <c r="M33" s="625"/>
      <c r="N33" s="625"/>
      <c r="O33" s="625"/>
      <c r="P33" s="625"/>
      <c r="Q33" s="626"/>
      <c r="R33" s="627">
        <v>90020345</v>
      </c>
      <c r="S33" s="628"/>
      <c r="T33" s="628"/>
      <c r="U33" s="628"/>
      <c r="V33" s="628"/>
      <c r="W33" s="628"/>
      <c r="X33" s="628"/>
      <c r="Y33" s="629"/>
      <c r="Z33" s="676">
        <v>5.3</v>
      </c>
      <c r="AA33" s="641"/>
      <c r="AB33" s="641"/>
      <c r="AC33" s="677"/>
      <c r="AD33" s="615" t="s">
        <v>103</v>
      </c>
      <c r="AE33" s="628"/>
      <c r="AF33" s="628"/>
      <c r="AG33" s="628"/>
      <c r="AH33" s="628"/>
      <c r="AI33" s="628"/>
      <c r="AJ33" s="628"/>
      <c r="AK33" s="629"/>
      <c r="AL33" s="676" t="s">
        <v>103</v>
      </c>
      <c r="AM33" s="641"/>
      <c r="AN33" s="641"/>
      <c r="AO33" s="656"/>
      <c r="AP33" s="624" t="s">
        <v>140</v>
      </c>
      <c r="AQ33" s="625"/>
      <c r="AR33" s="625"/>
      <c r="AS33" s="625"/>
      <c r="AT33" s="625"/>
      <c r="AU33" s="625"/>
      <c r="AV33" s="625"/>
      <c r="AW33" s="625"/>
      <c r="AX33" s="625"/>
      <c r="AY33" s="625"/>
      <c r="AZ33" s="625"/>
      <c r="BA33" s="625"/>
      <c r="BB33" s="625"/>
      <c r="BC33" s="626"/>
      <c r="BD33" s="627">
        <v>641666275</v>
      </c>
      <c r="BE33" s="628"/>
      <c r="BF33" s="628"/>
      <c r="BG33" s="628"/>
      <c r="BH33" s="628"/>
      <c r="BI33" s="628"/>
      <c r="BJ33" s="628"/>
      <c r="BK33" s="629"/>
      <c r="BL33" s="678">
        <v>100</v>
      </c>
      <c r="BM33" s="678"/>
      <c r="BN33" s="678"/>
      <c r="BO33" s="678"/>
      <c r="BP33" s="679">
        <v>4753011</v>
      </c>
      <c r="BQ33" s="679"/>
      <c r="BR33" s="679"/>
      <c r="BS33" s="679"/>
      <c r="BT33" s="679"/>
      <c r="BU33" s="679"/>
      <c r="BV33" s="679"/>
      <c r="BW33" s="680"/>
      <c r="BY33" s="660" t="s">
        <v>177</v>
      </c>
      <c r="BZ33" s="661"/>
      <c r="CA33" s="661"/>
      <c r="CB33" s="661"/>
      <c r="CC33" s="661"/>
      <c r="CD33" s="661"/>
      <c r="CE33" s="661"/>
      <c r="CF33" s="661"/>
      <c r="CG33" s="661"/>
      <c r="CH33" s="661"/>
      <c r="CI33" s="661"/>
      <c r="CJ33" s="661"/>
      <c r="CK33" s="661"/>
      <c r="CL33" s="662"/>
      <c r="CM33" s="660" t="s">
        <v>268</v>
      </c>
      <c r="CN33" s="661"/>
      <c r="CO33" s="661"/>
      <c r="CP33" s="661"/>
      <c r="CQ33" s="661"/>
      <c r="CR33" s="661"/>
      <c r="CS33" s="661"/>
      <c r="CT33" s="662"/>
      <c r="CU33" s="660" t="s">
        <v>269</v>
      </c>
      <c r="CV33" s="661"/>
      <c r="CW33" s="661"/>
      <c r="CX33" s="662"/>
      <c r="CY33" s="660" t="s">
        <v>270</v>
      </c>
      <c r="CZ33" s="661"/>
      <c r="DA33" s="661"/>
      <c r="DB33" s="661"/>
      <c r="DC33" s="661"/>
      <c r="DD33" s="661"/>
      <c r="DE33" s="661"/>
      <c r="DF33" s="662"/>
      <c r="DG33" s="670" t="s">
        <v>271</v>
      </c>
      <c r="DH33" s="671"/>
      <c r="DI33" s="671"/>
      <c r="DJ33" s="671"/>
      <c r="DK33" s="671"/>
      <c r="DL33" s="671"/>
      <c r="DM33" s="671"/>
      <c r="DN33" s="671"/>
      <c r="DO33" s="671"/>
      <c r="DP33" s="671"/>
      <c r="DQ33" s="672"/>
      <c r="DR33" s="660" t="s">
        <v>272</v>
      </c>
      <c r="DS33" s="661"/>
      <c r="DT33" s="661"/>
      <c r="DU33" s="661"/>
      <c r="DV33" s="661"/>
      <c r="DW33" s="661"/>
      <c r="DX33" s="662"/>
    </row>
    <row r="34" spans="2:128" ht="11.25" customHeight="1">
      <c r="B34" s="597" t="s">
        <v>273</v>
      </c>
      <c r="C34" s="598"/>
      <c r="D34" s="598"/>
      <c r="E34" s="598"/>
      <c r="F34" s="598"/>
      <c r="G34" s="598"/>
      <c r="H34" s="598"/>
      <c r="I34" s="598"/>
      <c r="J34" s="598"/>
      <c r="K34" s="598"/>
      <c r="L34" s="598"/>
      <c r="M34" s="598"/>
      <c r="N34" s="598"/>
      <c r="O34" s="598"/>
      <c r="P34" s="598"/>
      <c r="Q34" s="599"/>
      <c r="R34" s="627">
        <v>1693270092</v>
      </c>
      <c r="S34" s="628"/>
      <c r="T34" s="628"/>
      <c r="U34" s="628"/>
      <c r="V34" s="628"/>
      <c r="W34" s="628"/>
      <c r="X34" s="628"/>
      <c r="Y34" s="629"/>
      <c r="Z34" s="678">
        <v>100</v>
      </c>
      <c r="AA34" s="678"/>
      <c r="AB34" s="678"/>
      <c r="AC34" s="678"/>
      <c r="AD34" s="679">
        <v>885161174</v>
      </c>
      <c r="AE34" s="679"/>
      <c r="AF34" s="679"/>
      <c r="AG34" s="679"/>
      <c r="AH34" s="679"/>
      <c r="AI34" s="679"/>
      <c r="AJ34" s="679"/>
      <c r="AK34" s="679"/>
      <c r="AL34" s="676">
        <v>100</v>
      </c>
      <c r="AM34" s="641"/>
      <c r="AN34" s="641"/>
      <c r="AO34" s="656"/>
      <c r="AP34" s="597"/>
      <c r="AQ34" s="598"/>
      <c r="AR34" s="598"/>
      <c r="AS34" s="598"/>
      <c r="AT34" s="598"/>
      <c r="AU34" s="598"/>
      <c r="AV34" s="598"/>
      <c r="AW34" s="598"/>
      <c r="AX34" s="598"/>
      <c r="AY34" s="598"/>
      <c r="AZ34" s="598"/>
      <c r="BA34" s="598"/>
      <c r="BB34" s="598"/>
      <c r="BC34" s="599"/>
      <c r="BD34" s="627"/>
      <c r="BE34" s="628"/>
      <c r="BF34" s="628"/>
      <c r="BG34" s="628"/>
      <c r="BH34" s="628"/>
      <c r="BI34" s="628"/>
      <c r="BJ34" s="628"/>
      <c r="BK34" s="629"/>
      <c r="BL34" s="678"/>
      <c r="BM34" s="678"/>
      <c r="BN34" s="678"/>
      <c r="BO34" s="678"/>
      <c r="BP34" s="679"/>
      <c r="BQ34" s="679"/>
      <c r="BR34" s="679"/>
      <c r="BS34" s="679"/>
      <c r="BT34" s="679"/>
      <c r="BU34" s="679"/>
      <c r="BV34" s="679"/>
      <c r="BW34" s="680"/>
      <c r="BY34" s="652" t="s">
        <v>274</v>
      </c>
      <c r="BZ34" s="653"/>
      <c r="CA34" s="653"/>
      <c r="CB34" s="653"/>
      <c r="CC34" s="653"/>
      <c r="CD34" s="653"/>
      <c r="CE34" s="653"/>
      <c r="CF34" s="653"/>
      <c r="CG34" s="653"/>
      <c r="CH34" s="653"/>
      <c r="CI34" s="653"/>
      <c r="CJ34" s="653"/>
      <c r="CK34" s="653"/>
      <c r="CL34" s="654"/>
      <c r="CM34" s="681">
        <v>778897390</v>
      </c>
      <c r="CN34" s="664"/>
      <c r="CO34" s="664"/>
      <c r="CP34" s="664"/>
      <c r="CQ34" s="664"/>
      <c r="CR34" s="664"/>
      <c r="CS34" s="664"/>
      <c r="CT34" s="665"/>
      <c r="CU34" s="666">
        <v>47</v>
      </c>
      <c r="CV34" s="667"/>
      <c r="CW34" s="667"/>
      <c r="CX34" s="669"/>
      <c r="CY34" s="663">
        <v>635849364</v>
      </c>
      <c r="CZ34" s="664"/>
      <c r="DA34" s="664"/>
      <c r="DB34" s="664"/>
      <c r="DC34" s="664"/>
      <c r="DD34" s="664"/>
      <c r="DE34" s="664"/>
      <c r="DF34" s="665"/>
      <c r="DG34" s="663">
        <v>625129421</v>
      </c>
      <c r="DH34" s="664"/>
      <c r="DI34" s="664"/>
      <c r="DJ34" s="664"/>
      <c r="DK34" s="664"/>
      <c r="DL34" s="664"/>
      <c r="DM34" s="664"/>
      <c r="DN34" s="664"/>
      <c r="DO34" s="664"/>
      <c r="DP34" s="664"/>
      <c r="DQ34" s="665"/>
      <c r="DR34" s="666">
        <v>63.8</v>
      </c>
      <c r="DS34" s="667"/>
      <c r="DT34" s="667"/>
      <c r="DU34" s="667"/>
      <c r="DV34" s="667"/>
      <c r="DW34" s="667"/>
      <c r="DX34" s="668"/>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24" t="s">
        <v>275</v>
      </c>
      <c r="BZ35" s="625"/>
      <c r="CA35" s="625"/>
      <c r="CB35" s="625"/>
      <c r="CC35" s="625"/>
      <c r="CD35" s="625"/>
      <c r="CE35" s="625"/>
      <c r="CF35" s="625"/>
      <c r="CG35" s="625"/>
      <c r="CH35" s="625"/>
      <c r="CI35" s="625"/>
      <c r="CJ35" s="625"/>
      <c r="CK35" s="625"/>
      <c r="CL35" s="626"/>
      <c r="CM35" s="627">
        <v>492860285</v>
      </c>
      <c r="CN35" s="616"/>
      <c r="CO35" s="616"/>
      <c r="CP35" s="616"/>
      <c r="CQ35" s="616"/>
      <c r="CR35" s="616"/>
      <c r="CS35" s="616"/>
      <c r="CT35" s="617"/>
      <c r="CU35" s="630">
        <v>29.7</v>
      </c>
      <c r="CV35" s="631"/>
      <c r="CW35" s="631"/>
      <c r="CX35" s="632"/>
      <c r="CY35" s="615">
        <v>400421891</v>
      </c>
      <c r="CZ35" s="616"/>
      <c r="DA35" s="616"/>
      <c r="DB35" s="616"/>
      <c r="DC35" s="616"/>
      <c r="DD35" s="616"/>
      <c r="DE35" s="616"/>
      <c r="DF35" s="617"/>
      <c r="DG35" s="615">
        <v>390135611</v>
      </c>
      <c r="DH35" s="616"/>
      <c r="DI35" s="616"/>
      <c r="DJ35" s="616"/>
      <c r="DK35" s="616"/>
      <c r="DL35" s="616"/>
      <c r="DM35" s="616"/>
      <c r="DN35" s="616"/>
      <c r="DO35" s="616"/>
      <c r="DP35" s="616"/>
      <c r="DQ35" s="617"/>
      <c r="DR35" s="630">
        <v>39.799999999999997</v>
      </c>
      <c r="DS35" s="631"/>
      <c r="DT35" s="631"/>
      <c r="DU35" s="631"/>
      <c r="DV35" s="631"/>
      <c r="DW35" s="631"/>
      <c r="DX35" s="640"/>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24" t="s">
        <v>276</v>
      </c>
      <c r="BZ36" s="625"/>
      <c r="CA36" s="625"/>
      <c r="CB36" s="625"/>
      <c r="CC36" s="625"/>
      <c r="CD36" s="625"/>
      <c r="CE36" s="625"/>
      <c r="CF36" s="625"/>
      <c r="CG36" s="625"/>
      <c r="CH36" s="625"/>
      <c r="CI36" s="625"/>
      <c r="CJ36" s="625"/>
      <c r="CK36" s="625"/>
      <c r="CL36" s="626"/>
      <c r="CM36" s="627">
        <v>361828076</v>
      </c>
      <c r="CN36" s="628"/>
      <c r="CO36" s="628"/>
      <c r="CP36" s="628"/>
      <c r="CQ36" s="628"/>
      <c r="CR36" s="628"/>
      <c r="CS36" s="628"/>
      <c r="CT36" s="629"/>
      <c r="CU36" s="630">
        <v>21.8</v>
      </c>
      <c r="CV36" s="631"/>
      <c r="CW36" s="631"/>
      <c r="CX36" s="632"/>
      <c r="CY36" s="615">
        <v>288768182</v>
      </c>
      <c r="CZ36" s="616"/>
      <c r="DA36" s="616"/>
      <c r="DB36" s="616"/>
      <c r="DC36" s="616"/>
      <c r="DD36" s="616"/>
      <c r="DE36" s="616"/>
      <c r="DF36" s="617"/>
      <c r="DG36" s="615">
        <v>288229968</v>
      </c>
      <c r="DH36" s="616"/>
      <c r="DI36" s="616"/>
      <c r="DJ36" s="616"/>
      <c r="DK36" s="616"/>
      <c r="DL36" s="616"/>
      <c r="DM36" s="616"/>
      <c r="DN36" s="616"/>
      <c r="DO36" s="616"/>
      <c r="DP36" s="616"/>
      <c r="DQ36" s="617"/>
      <c r="DR36" s="630">
        <v>29.4</v>
      </c>
      <c r="DS36" s="631"/>
      <c r="DT36" s="631"/>
      <c r="DU36" s="631"/>
      <c r="DV36" s="631"/>
      <c r="DW36" s="631"/>
      <c r="DX36" s="640"/>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60" t="s">
        <v>277</v>
      </c>
      <c r="AQ37" s="661"/>
      <c r="AR37" s="661"/>
      <c r="AS37" s="661"/>
      <c r="AT37" s="661"/>
      <c r="AU37" s="661"/>
      <c r="AV37" s="661"/>
      <c r="AW37" s="661"/>
      <c r="AX37" s="661"/>
      <c r="AY37" s="661"/>
      <c r="AZ37" s="661"/>
      <c r="BA37" s="661"/>
      <c r="BB37" s="661"/>
      <c r="BC37" s="662"/>
      <c r="BD37" s="660" t="s">
        <v>278</v>
      </c>
      <c r="BE37" s="661"/>
      <c r="BF37" s="661"/>
      <c r="BG37" s="661"/>
      <c r="BH37" s="661"/>
      <c r="BI37" s="661"/>
      <c r="BJ37" s="661"/>
      <c r="BK37" s="661"/>
      <c r="BL37" s="661"/>
      <c r="BM37" s="662"/>
      <c r="BN37" s="660" t="s">
        <v>279</v>
      </c>
      <c r="BO37" s="661"/>
      <c r="BP37" s="661"/>
      <c r="BQ37" s="661"/>
      <c r="BR37" s="661"/>
      <c r="BS37" s="661"/>
      <c r="BT37" s="661"/>
      <c r="BU37" s="661"/>
      <c r="BV37" s="661"/>
      <c r="BW37" s="662"/>
      <c r="BY37" s="624" t="s">
        <v>280</v>
      </c>
      <c r="BZ37" s="625"/>
      <c r="CA37" s="625"/>
      <c r="CB37" s="625"/>
      <c r="CC37" s="625"/>
      <c r="CD37" s="625"/>
      <c r="CE37" s="625"/>
      <c r="CF37" s="625"/>
      <c r="CG37" s="625"/>
      <c r="CH37" s="625"/>
      <c r="CI37" s="625"/>
      <c r="CJ37" s="625"/>
      <c r="CK37" s="625"/>
      <c r="CL37" s="626"/>
      <c r="CM37" s="627">
        <v>63863322</v>
      </c>
      <c r="CN37" s="616"/>
      <c r="CO37" s="616"/>
      <c r="CP37" s="616"/>
      <c r="CQ37" s="616"/>
      <c r="CR37" s="616"/>
      <c r="CS37" s="616"/>
      <c r="CT37" s="617"/>
      <c r="CU37" s="630">
        <v>3.9</v>
      </c>
      <c r="CV37" s="631"/>
      <c r="CW37" s="631"/>
      <c r="CX37" s="632"/>
      <c r="CY37" s="615">
        <v>23896694</v>
      </c>
      <c r="CZ37" s="616"/>
      <c r="DA37" s="616"/>
      <c r="DB37" s="616"/>
      <c r="DC37" s="616"/>
      <c r="DD37" s="616"/>
      <c r="DE37" s="616"/>
      <c r="DF37" s="617"/>
      <c r="DG37" s="615">
        <v>23894514</v>
      </c>
      <c r="DH37" s="616"/>
      <c r="DI37" s="616"/>
      <c r="DJ37" s="616"/>
      <c r="DK37" s="616"/>
      <c r="DL37" s="616"/>
      <c r="DM37" s="616"/>
      <c r="DN37" s="616"/>
      <c r="DO37" s="616"/>
      <c r="DP37" s="616"/>
      <c r="DQ37" s="617"/>
      <c r="DR37" s="630">
        <v>2.4</v>
      </c>
      <c r="DS37" s="631"/>
      <c r="DT37" s="631"/>
      <c r="DU37" s="631"/>
      <c r="DV37" s="631"/>
      <c r="DW37" s="631"/>
      <c r="DX37" s="640"/>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43" t="s">
        <v>281</v>
      </c>
      <c r="AQ38" s="644"/>
      <c r="AR38" s="644"/>
      <c r="AS38" s="644"/>
      <c r="AT38" s="649" t="s">
        <v>282</v>
      </c>
      <c r="AU38" s="180"/>
      <c r="AV38" s="180"/>
      <c r="AW38" s="180"/>
      <c r="AX38" s="652" t="s">
        <v>140</v>
      </c>
      <c r="AY38" s="653"/>
      <c r="AZ38" s="653"/>
      <c r="BA38" s="653"/>
      <c r="BB38" s="653"/>
      <c r="BC38" s="654"/>
      <c r="BD38" s="673">
        <v>99</v>
      </c>
      <c r="BE38" s="674"/>
      <c r="BF38" s="674"/>
      <c r="BG38" s="674"/>
      <c r="BH38" s="674"/>
      <c r="BI38" s="674">
        <v>98.2</v>
      </c>
      <c r="BJ38" s="674"/>
      <c r="BK38" s="674"/>
      <c r="BL38" s="674"/>
      <c r="BM38" s="675"/>
      <c r="BN38" s="673">
        <v>98.8</v>
      </c>
      <c r="BO38" s="674"/>
      <c r="BP38" s="674"/>
      <c r="BQ38" s="674"/>
      <c r="BR38" s="674"/>
      <c r="BS38" s="674">
        <v>97.9</v>
      </c>
      <c r="BT38" s="674"/>
      <c r="BU38" s="674"/>
      <c r="BV38" s="674"/>
      <c r="BW38" s="675"/>
      <c r="BY38" s="624" t="s">
        <v>283</v>
      </c>
      <c r="BZ38" s="625"/>
      <c r="CA38" s="625"/>
      <c r="CB38" s="625"/>
      <c r="CC38" s="625"/>
      <c r="CD38" s="625"/>
      <c r="CE38" s="625"/>
      <c r="CF38" s="625"/>
      <c r="CG38" s="625"/>
      <c r="CH38" s="625"/>
      <c r="CI38" s="625"/>
      <c r="CJ38" s="625"/>
      <c r="CK38" s="625"/>
      <c r="CL38" s="626"/>
      <c r="CM38" s="627">
        <v>222173783</v>
      </c>
      <c r="CN38" s="628"/>
      <c r="CO38" s="628"/>
      <c r="CP38" s="628"/>
      <c r="CQ38" s="628"/>
      <c r="CR38" s="628"/>
      <c r="CS38" s="628"/>
      <c r="CT38" s="629"/>
      <c r="CU38" s="630">
        <v>13.4</v>
      </c>
      <c r="CV38" s="631"/>
      <c r="CW38" s="631"/>
      <c r="CX38" s="632"/>
      <c r="CY38" s="615">
        <v>211530779</v>
      </c>
      <c r="CZ38" s="616"/>
      <c r="DA38" s="616"/>
      <c r="DB38" s="616"/>
      <c r="DC38" s="616"/>
      <c r="DD38" s="616"/>
      <c r="DE38" s="616"/>
      <c r="DF38" s="617"/>
      <c r="DG38" s="615">
        <v>211099296</v>
      </c>
      <c r="DH38" s="616"/>
      <c r="DI38" s="616"/>
      <c r="DJ38" s="616"/>
      <c r="DK38" s="616"/>
      <c r="DL38" s="616"/>
      <c r="DM38" s="616"/>
      <c r="DN38" s="616"/>
      <c r="DO38" s="616"/>
      <c r="DP38" s="616"/>
      <c r="DQ38" s="617"/>
      <c r="DR38" s="630">
        <v>21.5</v>
      </c>
      <c r="DS38" s="631"/>
      <c r="DT38" s="631"/>
      <c r="DU38" s="631"/>
      <c r="DV38" s="631"/>
      <c r="DW38" s="631"/>
      <c r="DX38" s="640"/>
    </row>
    <row r="39" spans="2:128" ht="11.25" customHeight="1">
      <c r="AP39" s="645"/>
      <c r="AQ39" s="646"/>
      <c r="AR39" s="646"/>
      <c r="AS39" s="646"/>
      <c r="AT39" s="650"/>
      <c r="AU39" s="169" t="s">
        <v>284</v>
      </c>
      <c r="AV39" s="169"/>
      <c r="AW39" s="169"/>
      <c r="AX39" s="624" t="s">
        <v>285</v>
      </c>
      <c r="AY39" s="625"/>
      <c r="AZ39" s="625"/>
      <c r="BA39" s="625"/>
      <c r="BB39" s="625"/>
      <c r="BC39" s="626"/>
      <c r="BD39" s="655">
        <v>98.4</v>
      </c>
      <c r="BE39" s="641"/>
      <c r="BF39" s="641"/>
      <c r="BG39" s="641"/>
      <c r="BH39" s="641"/>
      <c r="BI39" s="641">
        <v>95.6</v>
      </c>
      <c r="BJ39" s="641"/>
      <c r="BK39" s="641"/>
      <c r="BL39" s="641"/>
      <c r="BM39" s="656"/>
      <c r="BN39" s="655">
        <v>98.3</v>
      </c>
      <c r="BO39" s="641"/>
      <c r="BP39" s="641"/>
      <c r="BQ39" s="641"/>
      <c r="BR39" s="641"/>
      <c r="BS39" s="641">
        <v>95.2</v>
      </c>
      <c r="BT39" s="641"/>
      <c r="BU39" s="641"/>
      <c r="BV39" s="641"/>
      <c r="BW39" s="656"/>
      <c r="BY39" s="633" t="s">
        <v>286</v>
      </c>
      <c r="BZ39" s="634"/>
      <c r="CA39" s="624" t="s">
        <v>287</v>
      </c>
      <c r="CB39" s="625"/>
      <c r="CC39" s="625"/>
      <c r="CD39" s="625"/>
      <c r="CE39" s="625"/>
      <c r="CF39" s="625"/>
      <c r="CG39" s="625"/>
      <c r="CH39" s="625"/>
      <c r="CI39" s="625"/>
      <c r="CJ39" s="625"/>
      <c r="CK39" s="625"/>
      <c r="CL39" s="626"/>
      <c r="CM39" s="627">
        <v>222170630</v>
      </c>
      <c r="CN39" s="616"/>
      <c r="CO39" s="616"/>
      <c r="CP39" s="616"/>
      <c r="CQ39" s="616"/>
      <c r="CR39" s="616"/>
      <c r="CS39" s="616"/>
      <c r="CT39" s="617"/>
      <c r="CU39" s="630">
        <v>13.4</v>
      </c>
      <c r="CV39" s="631"/>
      <c r="CW39" s="631"/>
      <c r="CX39" s="632"/>
      <c r="CY39" s="615">
        <v>211527626</v>
      </c>
      <c r="CZ39" s="616"/>
      <c r="DA39" s="616"/>
      <c r="DB39" s="616"/>
      <c r="DC39" s="616"/>
      <c r="DD39" s="616"/>
      <c r="DE39" s="616"/>
      <c r="DF39" s="617"/>
      <c r="DG39" s="615">
        <v>211096143</v>
      </c>
      <c r="DH39" s="616"/>
      <c r="DI39" s="616"/>
      <c r="DJ39" s="616"/>
      <c r="DK39" s="616"/>
      <c r="DL39" s="616"/>
      <c r="DM39" s="616"/>
      <c r="DN39" s="616"/>
      <c r="DO39" s="616"/>
      <c r="DP39" s="616"/>
      <c r="DQ39" s="617"/>
      <c r="DR39" s="630">
        <v>21.5</v>
      </c>
      <c r="DS39" s="631"/>
      <c r="DT39" s="631"/>
      <c r="DU39" s="631"/>
      <c r="DV39" s="631"/>
      <c r="DW39" s="631"/>
      <c r="DX39" s="640"/>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47"/>
      <c r="AQ40" s="648"/>
      <c r="AR40" s="648"/>
      <c r="AS40" s="648"/>
      <c r="AT40" s="651"/>
      <c r="AU40" s="182"/>
      <c r="AV40" s="182"/>
      <c r="AW40" s="182"/>
      <c r="AX40" s="597" t="s">
        <v>288</v>
      </c>
      <c r="AY40" s="598"/>
      <c r="AZ40" s="598"/>
      <c r="BA40" s="598"/>
      <c r="BB40" s="598"/>
      <c r="BC40" s="599"/>
      <c r="BD40" s="657">
        <v>99.8</v>
      </c>
      <c r="BE40" s="658"/>
      <c r="BF40" s="658"/>
      <c r="BG40" s="658"/>
      <c r="BH40" s="658"/>
      <c r="BI40" s="658">
        <v>99.5</v>
      </c>
      <c r="BJ40" s="658"/>
      <c r="BK40" s="658"/>
      <c r="BL40" s="658"/>
      <c r="BM40" s="659"/>
      <c r="BN40" s="657">
        <v>99.8</v>
      </c>
      <c r="BO40" s="658"/>
      <c r="BP40" s="658"/>
      <c r="BQ40" s="658"/>
      <c r="BR40" s="658"/>
      <c r="BS40" s="658">
        <v>99.3</v>
      </c>
      <c r="BT40" s="658"/>
      <c r="BU40" s="658"/>
      <c r="BV40" s="658"/>
      <c r="BW40" s="659"/>
      <c r="BY40" s="635"/>
      <c r="BZ40" s="636"/>
      <c r="CA40" s="624" t="s">
        <v>289</v>
      </c>
      <c r="CB40" s="625"/>
      <c r="CC40" s="625"/>
      <c r="CD40" s="625"/>
      <c r="CE40" s="625"/>
      <c r="CF40" s="625"/>
      <c r="CG40" s="625"/>
      <c r="CH40" s="625"/>
      <c r="CI40" s="625"/>
      <c r="CJ40" s="625"/>
      <c r="CK40" s="625"/>
      <c r="CL40" s="626"/>
      <c r="CM40" s="627">
        <v>182274576</v>
      </c>
      <c r="CN40" s="628"/>
      <c r="CO40" s="628"/>
      <c r="CP40" s="628"/>
      <c r="CQ40" s="628"/>
      <c r="CR40" s="628"/>
      <c r="CS40" s="628"/>
      <c r="CT40" s="629"/>
      <c r="CU40" s="630">
        <v>11</v>
      </c>
      <c r="CV40" s="631"/>
      <c r="CW40" s="631"/>
      <c r="CX40" s="632"/>
      <c r="CY40" s="615">
        <v>172690340</v>
      </c>
      <c r="CZ40" s="616"/>
      <c r="DA40" s="616"/>
      <c r="DB40" s="616"/>
      <c r="DC40" s="616"/>
      <c r="DD40" s="616"/>
      <c r="DE40" s="616"/>
      <c r="DF40" s="617"/>
      <c r="DG40" s="615">
        <v>172258857</v>
      </c>
      <c r="DH40" s="616"/>
      <c r="DI40" s="616"/>
      <c r="DJ40" s="616"/>
      <c r="DK40" s="616"/>
      <c r="DL40" s="616"/>
      <c r="DM40" s="616"/>
      <c r="DN40" s="616"/>
      <c r="DO40" s="616"/>
      <c r="DP40" s="616"/>
      <c r="DQ40" s="617"/>
      <c r="DR40" s="630">
        <v>17.600000000000001</v>
      </c>
      <c r="DS40" s="631"/>
      <c r="DT40" s="631"/>
      <c r="DU40" s="631"/>
      <c r="DV40" s="631"/>
      <c r="DW40" s="631"/>
      <c r="DX40" s="640"/>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35"/>
      <c r="BZ41" s="636"/>
      <c r="CA41" s="624" t="s">
        <v>290</v>
      </c>
      <c r="CB41" s="625"/>
      <c r="CC41" s="625"/>
      <c r="CD41" s="625"/>
      <c r="CE41" s="625"/>
      <c r="CF41" s="625"/>
      <c r="CG41" s="625"/>
      <c r="CH41" s="625"/>
      <c r="CI41" s="625"/>
      <c r="CJ41" s="625"/>
      <c r="CK41" s="625"/>
      <c r="CL41" s="626"/>
      <c r="CM41" s="627">
        <v>39896054</v>
      </c>
      <c r="CN41" s="616"/>
      <c r="CO41" s="616"/>
      <c r="CP41" s="616"/>
      <c r="CQ41" s="616"/>
      <c r="CR41" s="616"/>
      <c r="CS41" s="616"/>
      <c r="CT41" s="617"/>
      <c r="CU41" s="630">
        <v>2.4</v>
      </c>
      <c r="CV41" s="631"/>
      <c r="CW41" s="631"/>
      <c r="CX41" s="632"/>
      <c r="CY41" s="615">
        <v>38837286</v>
      </c>
      <c r="CZ41" s="616"/>
      <c r="DA41" s="616"/>
      <c r="DB41" s="616"/>
      <c r="DC41" s="616"/>
      <c r="DD41" s="616"/>
      <c r="DE41" s="616"/>
      <c r="DF41" s="617"/>
      <c r="DG41" s="615">
        <v>38837286</v>
      </c>
      <c r="DH41" s="616"/>
      <c r="DI41" s="616"/>
      <c r="DJ41" s="616"/>
      <c r="DK41" s="616"/>
      <c r="DL41" s="616"/>
      <c r="DM41" s="616"/>
      <c r="DN41" s="616"/>
      <c r="DO41" s="616"/>
      <c r="DP41" s="616"/>
      <c r="DQ41" s="617"/>
      <c r="DR41" s="630">
        <v>4</v>
      </c>
      <c r="DS41" s="631"/>
      <c r="DT41" s="631"/>
      <c r="DU41" s="631"/>
      <c r="DV41" s="631"/>
      <c r="DW41" s="631"/>
      <c r="DX41" s="640"/>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Y42" s="637"/>
      <c r="BZ42" s="638"/>
      <c r="CA42" s="624" t="s">
        <v>291</v>
      </c>
      <c r="CB42" s="625"/>
      <c r="CC42" s="625"/>
      <c r="CD42" s="625"/>
      <c r="CE42" s="625"/>
      <c r="CF42" s="625"/>
      <c r="CG42" s="625"/>
      <c r="CH42" s="625"/>
      <c r="CI42" s="625"/>
      <c r="CJ42" s="625"/>
      <c r="CK42" s="625"/>
      <c r="CL42" s="626"/>
      <c r="CM42" s="627">
        <v>3153</v>
      </c>
      <c r="CN42" s="628"/>
      <c r="CO42" s="628"/>
      <c r="CP42" s="628"/>
      <c r="CQ42" s="628"/>
      <c r="CR42" s="628"/>
      <c r="CS42" s="628"/>
      <c r="CT42" s="629"/>
      <c r="CU42" s="630">
        <v>0</v>
      </c>
      <c r="CV42" s="631"/>
      <c r="CW42" s="631"/>
      <c r="CX42" s="632"/>
      <c r="CY42" s="615">
        <v>3153</v>
      </c>
      <c r="CZ42" s="616"/>
      <c r="DA42" s="616"/>
      <c r="DB42" s="616"/>
      <c r="DC42" s="616"/>
      <c r="DD42" s="616"/>
      <c r="DE42" s="616"/>
      <c r="DF42" s="617"/>
      <c r="DG42" s="615">
        <v>3153</v>
      </c>
      <c r="DH42" s="616"/>
      <c r="DI42" s="616"/>
      <c r="DJ42" s="616"/>
      <c r="DK42" s="616"/>
      <c r="DL42" s="616"/>
      <c r="DM42" s="616"/>
      <c r="DN42" s="616"/>
      <c r="DO42" s="616"/>
      <c r="DP42" s="616"/>
      <c r="DQ42" s="617"/>
      <c r="DR42" s="630">
        <v>0</v>
      </c>
      <c r="DS42" s="631"/>
      <c r="DT42" s="631"/>
      <c r="DU42" s="631"/>
      <c r="DV42" s="631"/>
      <c r="DW42" s="631"/>
      <c r="DX42" s="640"/>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42"/>
      <c r="AQ43" s="642"/>
      <c r="AR43" s="642"/>
      <c r="AS43" s="642"/>
      <c r="AT43" s="175"/>
      <c r="AU43" s="175"/>
      <c r="AV43" s="175"/>
      <c r="AW43" s="175"/>
      <c r="AX43" s="175"/>
      <c r="AY43" s="175"/>
      <c r="AZ43" s="175"/>
      <c r="BA43" s="175"/>
      <c r="BB43" s="175"/>
      <c r="BC43" s="175"/>
      <c r="BD43" s="641"/>
      <c r="BE43" s="641"/>
      <c r="BF43" s="641"/>
      <c r="BG43" s="641"/>
      <c r="BH43" s="641"/>
      <c r="BI43" s="641"/>
      <c r="BJ43" s="641"/>
      <c r="BK43" s="641"/>
      <c r="BL43" s="641"/>
      <c r="BM43" s="641"/>
      <c r="BN43" s="641"/>
      <c r="BO43" s="641"/>
      <c r="BP43" s="641"/>
      <c r="BQ43" s="641"/>
      <c r="BR43" s="641"/>
      <c r="BS43" s="641"/>
      <c r="BT43" s="641"/>
      <c r="BU43" s="641"/>
      <c r="BV43" s="641"/>
      <c r="BW43" s="641"/>
      <c r="BY43" s="624" t="s">
        <v>292</v>
      </c>
      <c r="BZ43" s="625"/>
      <c r="CA43" s="625"/>
      <c r="CB43" s="625"/>
      <c r="CC43" s="625"/>
      <c r="CD43" s="625"/>
      <c r="CE43" s="625"/>
      <c r="CF43" s="625"/>
      <c r="CG43" s="625"/>
      <c r="CH43" s="625"/>
      <c r="CI43" s="625"/>
      <c r="CJ43" s="625"/>
      <c r="CK43" s="625"/>
      <c r="CL43" s="626"/>
      <c r="CM43" s="627">
        <v>655032331</v>
      </c>
      <c r="CN43" s="616"/>
      <c r="CO43" s="616"/>
      <c r="CP43" s="616"/>
      <c r="CQ43" s="616"/>
      <c r="CR43" s="616"/>
      <c r="CS43" s="616"/>
      <c r="CT43" s="617"/>
      <c r="CU43" s="630">
        <v>39.5</v>
      </c>
      <c r="CV43" s="631"/>
      <c r="CW43" s="631"/>
      <c r="CX43" s="632"/>
      <c r="CY43" s="615">
        <v>482256227</v>
      </c>
      <c r="CZ43" s="616"/>
      <c r="DA43" s="616"/>
      <c r="DB43" s="616"/>
      <c r="DC43" s="616"/>
      <c r="DD43" s="616"/>
      <c r="DE43" s="616"/>
      <c r="DF43" s="617"/>
      <c r="DG43" s="615">
        <v>339142012</v>
      </c>
      <c r="DH43" s="616"/>
      <c r="DI43" s="616"/>
      <c r="DJ43" s="616"/>
      <c r="DK43" s="616"/>
      <c r="DL43" s="616"/>
      <c r="DM43" s="616"/>
      <c r="DN43" s="616"/>
      <c r="DO43" s="616"/>
      <c r="DP43" s="616"/>
      <c r="DQ43" s="617"/>
      <c r="DR43" s="630">
        <v>34.6</v>
      </c>
      <c r="DS43" s="631"/>
      <c r="DT43" s="631"/>
      <c r="DU43" s="631"/>
      <c r="DV43" s="631"/>
      <c r="DW43" s="631"/>
      <c r="DX43" s="640"/>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42"/>
      <c r="AQ44" s="642"/>
      <c r="AR44" s="642"/>
      <c r="AS44" s="642"/>
      <c r="AT44" s="175"/>
      <c r="AU44" s="175"/>
      <c r="AV44" s="175"/>
      <c r="AW44" s="175"/>
      <c r="AX44" s="175"/>
      <c r="AY44" s="175"/>
      <c r="AZ44" s="175"/>
      <c r="BA44" s="175"/>
      <c r="BB44" s="175"/>
      <c r="BC44" s="175"/>
      <c r="BD44" s="641"/>
      <c r="BE44" s="641"/>
      <c r="BF44" s="641"/>
      <c r="BG44" s="641"/>
      <c r="BH44" s="641"/>
      <c r="BI44" s="641"/>
      <c r="BJ44" s="641"/>
      <c r="BK44" s="641"/>
      <c r="BL44" s="641"/>
      <c r="BM44" s="641"/>
      <c r="BN44" s="641"/>
      <c r="BO44" s="641"/>
      <c r="BP44" s="641"/>
      <c r="BQ44" s="641"/>
      <c r="BR44" s="641"/>
      <c r="BS44" s="641"/>
      <c r="BT44" s="641"/>
      <c r="BU44" s="641"/>
      <c r="BV44" s="641"/>
      <c r="BW44" s="641"/>
      <c r="BY44" s="624" t="s">
        <v>293</v>
      </c>
      <c r="BZ44" s="625"/>
      <c r="CA44" s="625"/>
      <c r="CB44" s="625"/>
      <c r="CC44" s="625"/>
      <c r="CD44" s="625"/>
      <c r="CE44" s="625"/>
      <c r="CF44" s="625"/>
      <c r="CG44" s="625"/>
      <c r="CH44" s="625"/>
      <c r="CI44" s="625"/>
      <c r="CJ44" s="625"/>
      <c r="CK44" s="625"/>
      <c r="CL44" s="626"/>
      <c r="CM44" s="627">
        <v>40248861</v>
      </c>
      <c r="CN44" s="628"/>
      <c r="CO44" s="628"/>
      <c r="CP44" s="628"/>
      <c r="CQ44" s="628"/>
      <c r="CR44" s="628"/>
      <c r="CS44" s="628"/>
      <c r="CT44" s="629"/>
      <c r="CU44" s="630">
        <v>2.4</v>
      </c>
      <c r="CV44" s="631"/>
      <c r="CW44" s="631"/>
      <c r="CX44" s="632"/>
      <c r="CY44" s="615">
        <v>28584816</v>
      </c>
      <c r="CZ44" s="616"/>
      <c r="DA44" s="616"/>
      <c r="DB44" s="616"/>
      <c r="DC44" s="616"/>
      <c r="DD44" s="616"/>
      <c r="DE44" s="616"/>
      <c r="DF44" s="617"/>
      <c r="DG44" s="615">
        <v>24948180</v>
      </c>
      <c r="DH44" s="616"/>
      <c r="DI44" s="616"/>
      <c r="DJ44" s="616"/>
      <c r="DK44" s="616"/>
      <c r="DL44" s="616"/>
      <c r="DM44" s="616"/>
      <c r="DN44" s="616"/>
      <c r="DO44" s="616"/>
      <c r="DP44" s="616"/>
      <c r="DQ44" s="617"/>
      <c r="DR44" s="630">
        <v>2.5</v>
      </c>
      <c r="DS44" s="631"/>
      <c r="DT44" s="631"/>
      <c r="DU44" s="631"/>
      <c r="DV44" s="631"/>
      <c r="DW44" s="631"/>
      <c r="DX44" s="640"/>
    </row>
    <row r="45" spans="2:128" ht="11.25" customHeight="1">
      <c r="B45" s="169" t="s">
        <v>294</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24" t="s">
        <v>295</v>
      </c>
      <c r="BZ45" s="625"/>
      <c r="CA45" s="625"/>
      <c r="CB45" s="625"/>
      <c r="CC45" s="625"/>
      <c r="CD45" s="625"/>
      <c r="CE45" s="625"/>
      <c r="CF45" s="625"/>
      <c r="CG45" s="625"/>
      <c r="CH45" s="625"/>
      <c r="CI45" s="625"/>
      <c r="CJ45" s="625"/>
      <c r="CK45" s="625"/>
      <c r="CL45" s="626"/>
      <c r="CM45" s="627">
        <v>5604960</v>
      </c>
      <c r="CN45" s="616"/>
      <c r="CO45" s="616"/>
      <c r="CP45" s="616"/>
      <c r="CQ45" s="616"/>
      <c r="CR45" s="616"/>
      <c r="CS45" s="616"/>
      <c r="CT45" s="617"/>
      <c r="CU45" s="630">
        <v>0.3</v>
      </c>
      <c r="CV45" s="631"/>
      <c r="CW45" s="631"/>
      <c r="CX45" s="632"/>
      <c r="CY45" s="615">
        <v>2617419</v>
      </c>
      <c r="CZ45" s="616"/>
      <c r="DA45" s="616"/>
      <c r="DB45" s="616"/>
      <c r="DC45" s="616"/>
      <c r="DD45" s="616"/>
      <c r="DE45" s="616"/>
      <c r="DF45" s="617"/>
      <c r="DG45" s="615">
        <v>2501283</v>
      </c>
      <c r="DH45" s="616"/>
      <c r="DI45" s="616"/>
      <c r="DJ45" s="616"/>
      <c r="DK45" s="616"/>
      <c r="DL45" s="616"/>
      <c r="DM45" s="616"/>
      <c r="DN45" s="616"/>
      <c r="DO45" s="616"/>
      <c r="DP45" s="616"/>
      <c r="DQ45" s="617"/>
      <c r="DR45" s="630">
        <v>0.3</v>
      </c>
      <c r="DS45" s="631"/>
      <c r="DT45" s="631"/>
      <c r="DU45" s="631"/>
      <c r="DV45" s="631"/>
      <c r="DW45" s="631"/>
      <c r="DX45" s="640"/>
    </row>
    <row r="46" spans="2:128" ht="11.25" customHeight="1">
      <c r="B46" s="183" t="s">
        <v>296</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24" t="s">
        <v>297</v>
      </c>
      <c r="BZ46" s="625"/>
      <c r="CA46" s="625"/>
      <c r="CB46" s="625"/>
      <c r="CC46" s="625"/>
      <c r="CD46" s="625"/>
      <c r="CE46" s="625"/>
      <c r="CF46" s="625"/>
      <c r="CG46" s="625"/>
      <c r="CH46" s="625"/>
      <c r="CI46" s="625"/>
      <c r="CJ46" s="625"/>
      <c r="CK46" s="625"/>
      <c r="CL46" s="626"/>
      <c r="CM46" s="627">
        <v>478998368</v>
      </c>
      <c r="CN46" s="628"/>
      <c r="CO46" s="628"/>
      <c r="CP46" s="628"/>
      <c r="CQ46" s="628"/>
      <c r="CR46" s="628"/>
      <c r="CS46" s="628"/>
      <c r="CT46" s="629"/>
      <c r="CU46" s="630">
        <v>28.9</v>
      </c>
      <c r="CV46" s="631"/>
      <c r="CW46" s="631"/>
      <c r="CX46" s="632"/>
      <c r="CY46" s="615">
        <v>439903005</v>
      </c>
      <c r="CZ46" s="616"/>
      <c r="DA46" s="616"/>
      <c r="DB46" s="616"/>
      <c r="DC46" s="616"/>
      <c r="DD46" s="616"/>
      <c r="DE46" s="616"/>
      <c r="DF46" s="617"/>
      <c r="DG46" s="615">
        <v>311583310</v>
      </c>
      <c r="DH46" s="616"/>
      <c r="DI46" s="616"/>
      <c r="DJ46" s="616"/>
      <c r="DK46" s="616"/>
      <c r="DL46" s="616"/>
      <c r="DM46" s="616"/>
      <c r="DN46" s="616"/>
      <c r="DO46" s="616"/>
      <c r="DP46" s="616"/>
      <c r="DQ46" s="617"/>
      <c r="DR46" s="630">
        <v>31.8</v>
      </c>
      <c r="DS46" s="631"/>
      <c r="DT46" s="631"/>
      <c r="DU46" s="631"/>
      <c r="DV46" s="631"/>
      <c r="DW46" s="631"/>
      <c r="DX46" s="640"/>
    </row>
    <row r="47" spans="2:128" ht="11.25" customHeight="1">
      <c r="B47" s="184" t="s">
        <v>298</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24" t="s">
        <v>299</v>
      </c>
      <c r="BZ47" s="625"/>
      <c r="CA47" s="625"/>
      <c r="CB47" s="625"/>
      <c r="CC47" s="625"/>
      <c r="CD47" s="625"/>
      <c r="CE47" s="625"/>
      <c r="CF47" s="625"/>
      <c r="CG47" s="625"/>
      <c r="CH47" s="625"/>
      <c r="CI47" s="625"/>
      <c r="CJ47" s="625"/>
      <c r="CK47" s="625"/>
      <c r="CL47" s="626"/>
      <c r="CM47" s="627">
        <v>1783166</v>
      </c>
      <c r="CN47" s="616"/>
      <c r="CO47" s="616"/>
      <c r="CP47" s="616"/>
      <c r="CQ47" s="616"/>
      <c r="CR47" s="616"/>
      <c r="CS47" s="616"/>
      <c r="CT47" s="617"/>
      <c r="CU47" s="630">
        <v>0.1</v>
      </c>
      <c r="CV47" s="631"/>
      <c r="CW47" s="631"/>
      <c r="CX47" s="632"/>
      <c r="CY47" s="615">
        <v>1777004</v>
      </c>
      <c r="CZ47" s="616"/>
      <c r="DA47" s="616"/>
      <c r="DB47" s="616"/>
      <c r="DC47" s="616"/>
      <c r="DD47" s="616"/>
      <c r="DE47" s="616"/>
      <c r="DF47" s="617"/>
      <c r="DG47" s="615" t="s">
        <v>103</v>
      </c>
      <c r="DH47" s="616"/>
      <c r="DI47" s="616"/>
      <c r="DJ47" s="616"/>
      <c r="DK47" s="616"/>
      <c r="DL47" s="616"/>
      <c r="DM47" s="616"/>
      <c r="DN47" s="616"/>
      <c r="DO47" s="616"/>
      <c r="DP47" s="616"/>
      <c r="DQ47" s="617"/>
      <c r="DR47" s="630" t="s">
        <v>103</v>
      </c>
      <c r="DS47" s="631"/>
      <c r="DT47" s="631"/>
      <c r="DU47" s="631"/>
      <c r="DV47" s="631"/>
      <c r="DW47" s="631"/>
      <c r="DX47" s="640"/>
    </row>
    <row r="48" spans="2:128" ht="11.25" customHeight="1">
      <c r="AP48" s="642"/>
      <c r="AQ48" s="642"/>
      <c r="AR48" s="642"/>
      <c r="AS48" s="642"/>
      <c r="AT48" s="175"/>
      <c r="AU48" s="175"/>
      <c r="AV48" s="175"/>
      <c r="AW48" s="175"/>
      <c r="AX48" s="175"/>
      <c r="AY48" s="175"/>
      <c r="AZ48" s="175"/>
      <c r="BA48" s="175"/>
      <c r="BB48" s="175"/>
      <c r="BC48" s="175"/>
      <c r="BD48" s="641"/>
      <c r="BE48" s="641"/>
      <c r="BF48" s="641"/>
      <c r="BG48" s="641"/>
      <c r="BH48" s="641"/>
      <c r="BI48" s="641"/>
      <c r="BJ48" s="641"/>
      <c r="BK48" s="641"/>
      <c r="BL48" s="641"/>
      <c r="BM48" s="641"/>
      <c r="BN48" s="641"/>
      <c r="BO48" s="641"/>
      <c r="BP48" s="641"/>
      <c r="BQ48" s="641"/>
      <c r="BR48" s="641"/>
      <c r="BS48" s="641"/>
      <c r="BT48" s="641"/>
      <c r="BU48" s="641"/>
      <c r="BV48" s="641"/>
      <c r="BW48" s="641"/>
      <c r="BY48" s="624" t="s">
        <v>300</v>
      </c>
      <c r="BZ48" s="625"/>
      <c r="CA48" s="625"/>
      <c r="CB48" s="625"/>
      <c r="CC48" s="625"/>
      <c r="CD48" s="625"/>
      <c r="CE48" s="625"/>
      <c r="CF48" s="625"/>
      <c r="CG48" s="625"/>
      <c r="CH48" s="625"/>
      <c r="CI48" s="625"/>
      <c r="CJ48" s="625"/>
      <c r="CK48" s="625"/>
      <c r="CL48" s="626"/>
      <c r="CM48" s="627">
        <v>17158722</v>
      </c>
      <c r="CN48" s="628"/>
      <c r="CO48" s="628"/>
      <c r="CP48" s="628"/>
      <c r="CQ48" s="628"/>
      <c r="CR48" s="628"/>
      <c r="CS48" s="628"/>
      <c r="CT48" s="629"/>
      <c r="CU48" s="630">
        <v>1</v>
      </c>
      <c r="CV48" s="631"/>
      <c r="CW48" s="631"/>
      <c r="CX48" s="632"/>
      <c r="CY48" s="615">
        <v>9260738</v>
      </c>
      <c r="CZ48" s="616"/>
      <c r="DA48" s="616"/>
      <c r="DB48" s="616"/>
      <c r="DC48" s="616"/>
      <c r="DD48" s="616"/>
      <c r="DE48" s="616"/>
      <c r="DF48" s="617"/>
      <c r="DG48" s="615" t="s">
        <v>103</v>
      </c>
      <c r="DH48" s="616"/>
      <c r="DI48" s="616"/>
      <c r="DJ48" s="616"/>
      <c r="DK48" s="616"/>
      <c r="DL48" s="616"/>
      <c r="DM48" s="616"/>
      <c r="DN48" s="616"/>
      <c r="DO48" s="616"/>
      <c r="DP48" s="616"/>
      <c r="DQ48" s="617"/>
      <c r="DR48" s="630" t="s">
        <v>103</v>
      </c>
      <c r="DS48" s="631"/>
      <c r="DT48" s="631"/>
      <c r="DU48" s="631"/>
      <c r="DV48" s="631"/>
      <c r="DW48" s="631"/>
      <c r="DX48" s="640"/>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42"/>
      <c r="AQ49" s="642"/>
      <c r="AR49" s="642"/>
      <c r="AS49" s="642"/>
      <c r="AT49" s="175"/>
      <c r="AU49" s="175"/>
      <c r="AV49" s="175"/>
      <c r="AW49" s="175"/>
      <c r="AX49" s="175"/>
      <c r="AY49" s="175"/>
      <c r="AZ49" s="175"/>
      <c r="BA49" s="175"/>
      <c r="BB49" s="175"/>
      <c r="BC49" s="175"/>
      <c r="BD49" s="641"/>
      <c r="BE49" s="641"/>
      <c r="BF49" s="641"/>
      <c r="BG49" s="641"/>
      <c r="BH49" s="641"/>
      <c r="BI49" s="641"/>
      <c r="BJ49" s="641"/>
      <c r="BK49" s="641"/>
      <c r="BL49" s="641"/>
      <c r="BM49" s="641"/>
      <c r="BN49" s="641"/>
      <c r="BO49" s="641"/>
      <c r="BP49" s="641"/>
      <c r="BQ49" s="641"/>
      <c r="BR49" s="641"/>
      <c r="BS49" s="641"/>
      <c r="BT49" s="641"/>
      <c r="BU49" s="641"/>
      <c r="BV49" s="641"/>
      <c r="BW49" s="641"/>
      <c r="BY49" s="624" t="s">
        <v>301</v>
      </c>
      <c r="BZ49" s="625"/>
      <c r="CA49" s="625"/>
      <c r="CB49" s="625"/>
      <c r="CC49" s="625"/>
      <c r="CD49" s="625"/>
      <c r="CE49" s="625"/>
      <c r="CF49" s="625"/>
      <c r="CG49" s="625"/>
      <c r="CH49" s="625"/>
      <c r="CI49" s="625"/>
      <c r="CJ49" s="625"/>
      <c r="CK49" s="625"/>
      <c r="CL49" s="626"/>
      <c r="CM49" s="627">
        <v>115006</v>
      </c>
      <c r="CN49" s="616"/>
      <c r="CO49" s="616"/>
      <c r="CP49" s="616"/>
      <c r="CQ49" s="616"/>
      <c r="CR49" s="616"/>
      <c r="CS49" s="616"/>
      <c r="CT49" s="617"/>
      <c r="CU49" s="630">
        <v>0</v>
      </c>
      <c r="CV49" s="631"/>
      <c r="CW49" s="631"/>
      <c r="CX49" s="632"/>
      <c r="CY49" s="615">
        <v>4006</v>
      </c>
      <c r="CZ49" s="616"/>
      <c r="DA49" s="616"/>
      <c r="DB49" s="616"/>
      <c r="DC49" s="616"/>
      <c r="DD49" s="616"/>
      <c r="DE49" s="616"/>
      <c r="DF49" s="617"/>
      <c r="DG49" s="615" t="s">
        <v>103</v>
      </c>
      <c r="DH49" s="616"/>
      <c r="DI49" s="616"/>
      <c r="DJ49" s="616"/>
      <c r="DK49" s="616"/>
      <c r="DL49" s="616"/>
      <c r="DM49" s="616"/>
      <c r="DN49" s="616"/>
      <c r="DO49" s="616"/>
      <c r="DP49" s="616"/>
      <c r="DQ49" s="617"/>
      <c r="DR49" s="630" t="s">
        <v>103</v>
      </c>
      <c r="DS49" s="631"/>
      <c r="DT49" s="631"/>
      <c r="DU49" s="631"/>
      <c r="DV49" s="631"/>
      <c r="DW49" s="631"/>
      <c r="DX49" s="640"/>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42"/>
      <c r="AQ50" s="642"/>
      <c r="AR50" s="642"/>
      <c r="AS50" s="642"/>
      <c r="AT50" s="175"/>
      <c r="AU50" s="175"/>
      <c r="AV50" s="175"/>
      <c r="AW50" s="175"/>
      <c r="AX50" s="175"/>
      <c r="AY50" s="175"/>
      <c r="AZ50" s="175"/>
      <c r="BA50" s="175"/>
      <c r="BB50" s="175"/>
      <c r="BC50" s="175"/>
      <c r="BD50" s="641"/>
      <c r="BE50" s="641"/>
      <c r="BF50" s="641"/>
      <c r="BG50" s="641"/>
      <c r="BH50" s="641"/>
      <c r="BI50" s="641"/>
      <c r="BJ50" s="641"/>
      <c r="BK50" s="641"/>
      <c r="BL50" s="641"/>
      <c r="BM50" s="641"/>
      <c r="BN50" s="641"/>
      <c r="BO50" s="641"/>
      <c r="BP50" s="641"/>
      <c r="BQ50" s="641"/>
      <c r="BR50" s="641"/>
      <c r="BS50" s="641"/>
      <c r="BT50" s="641"/>
      <c r="BU50" s="641"/>
      <c r="BV50" s="641"/>
      <c r="BW50" s="641"/>
      <c r="BY50" s="624" t="s">
        <v>302</v>
      </c>
      <c r="BZ50" s="625"/>
      <c r="CA50" s="625"/>
      <c r="CB50" s="625"/>
      <c r="CC50" s="625"/>
      <c r="CD50" s="625"/>
      <c r="CE50" s="625"/>
      <c r="CF50" s="625"/>
      <c r="CG50" s="625"/>
      <c r="CH50" s="625"/>
      <c r="CI50" s="625"/>
      <c r="CJ50" s="625"/>
      <c r="CK50" s="625"/>
      <c r="CL50" s="626"/>
      <c r="CM50" s="627">
        <v>111123248</v>
      </c>
      <c r="CN50" s="628"/>
      <c r="CO50" s="628"/>
      <c r="CP50" s="628"/>
      <c r="CQ50" s="628"/>
      <c r="CR50" s="628"/>
      <c r="CS50" s="628"/>
      <c r="CT50" s="629"/>
      <c r="CU50" s="630">
        <v>6.7</v>
      </c>
      <c r="CV50" s="631"/>
      <c r="CW50" s="631"/>
      <c r="CX50" s="632"/>
      <c r="CY50" s="615">
        <v>109239</v>
      </c>
      <c r="CZ50" s="616"/>
      <c r="DA50" s="616"/>
      <c r="DB50" s="616"/>
      <c r="DC50" s="616"/>
      <c r="DD50" s="616"/>
      <c r="DE50" s="616"/>
      <c r="DF50" s="617"/>
      <c r="DG50" s="615">
        <v>109239</v>
      </c>
      <c r="DH50" s="616"/>
      <c r="DI50" s="616"/>
      <c r="DJ50" s="616"/>
      <c r="DK50" s="616"/>
      <c r="DL50" s="616"/>
      <c r="DM50" s="616"/>
      <c r="DN50" s="616"/>
      <c r="DO50" s="616"/>
      <c r="DP50" s="616"/>
      <c r="DQ50" s="617"/>
      <c r="DR50" s="630">
        <v>0</v>
      </c>
      <c r="DS50" s="631"/>
      <c r="DT50" s="631"/>
      <c r="DU50" s="631"/>
      <c r="DV50" s="631"/>
      <c r="DW50" s="631"/>
      <c r="DX50" s="640"/>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24" t="s">
        <v>303</v>
      </c>
      <c r="BZ51" s="625"/>
      <c r="CA51" s="625"/>
      <c r="CB51" s="625"/>
      <c r="CC51" s="625"/>
      <c r="CD51" s="625"/>
      <c r="CE51" s="625"/>
      <c r="CF51" s="625"/>
      <c r="CG51" s="625"/>
      <c r="CH51" s="625"/>
      <c r="CI51" s="625"/>
      <c r="CJ51" s="625"/>
      <c r="CK51" s="625"/>
      <c r="CL51" s="626"/>
      <c r="CM51" s="627" t="s">
        <v>103</v>
      </c>
      <c r="CN51" s="616"/>
      <c r="CO51" s="616"/>
      <c r="CP51" s="616"/>
      <c r="CQ51" s="616"/>
      <c r="CR51" s="616"/>
      <c r="CS51" s="616"/>
      <c r="CT51" s="617"/>
      <c r="CU51" s="630" t="s">
        <v>103</v>
      </c>
      <c r="CV51" s="631"/>
      <c r="CW51" s="631"/>
      <c r="CX51" s="632"/>
      <c r="CY51" s="615" t="s">
        <v>103</v>
      </c>
      <c r="CZ51" s="616"/>
      <c r="DA51" s="616"/>
      <c r="DB51" s="616"/>
      <c r="DC51" s="616"/>
      <c r="DD51" s="616"/>
      <c r="DE51" s="616"/>
      <c r="DF51" s="617"/>
      <c r="DG51" s="615" t="s">
        <v>103</v>
      </c>
      <c r="DH51" s="616"/>
      <c r="DI51" s="616"/>
      <c r="DJ51" s="616"/>
      <c r="DK51" s="616"/>
      <c r="DL51" s="616"/>
      <c r="DM51" s="616"/>
      <c r="DN51" s="616"/>
      <c r="DO51" s="616"/>
      <c r="DP51" s="616"/>
      <c r="DQ51" s="617"/>
      <c r="DR51" s="630" t="s">
        <v>103</v>
      </c>
      <c r="DS51" s="631"/>
      <c r="DT51" s="631"/>
      <c r="DU51" s="631"/>
      <c r="DV51" s="631"/>
      <c r="DW51" s="631"/>
      <c r="DX51" s="640"/>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Y52" s="624" t="s">
        <v>304</v>
      </c>
      <c r="BZ52" s="625"/>
      <c r="CA52" s="625"/>
      <c r="CB52" s="625"/>
      <c r="CC52" s="625"/>
      <c r="CD52" s="625"/>
      <c r="CE52" s="625"/>
      <c r="CF52" s="625"/>
      <c r="CG52" s="625"/>
      <c r="CH52" s="625"/>
      <c r="CI52" s="625"/>
      <c r="CJ52" s="625"/>
      <c r="CK52" s="625"/>
      <c r="CL52" s="626"/>
      <c r="CM52" s="627">
        <v>223860752</v>
      </c>
      <c r="CN52" s="628"/>
      <c r="CO52" s="628"/>
      <c r="CP52" s="628"/>
      <c r="CQ52" s="628"/>
      <c r="CR52" s="628"/>
      <c r="CS52" s="628"/>
      <c r="CT52" s="629"/>
      <c r="CU52" s="630">
        <v>13.5</v>
      </c>
      <c r="CV52" s="631"/>
      <c r="CW52" s="631"/>
      <c r="CX52" s="632"/>
      <c r="CY52" s="615">
        <v>16784293</v>
      </c>
      <c r="CZ52" s="616"/>
      <c r="DA52" s="616"/>
      <c r="DB52" s="616"/>
      <c r="DC52" s="616"/>
      <c r="DD52" s="616"/>
      <c r="DE52" s="616"/>
      <c r="DF52" s="617"/>
      <c r="DG52" s="618"/>
      <c r="DH52" s="619"/>
      <c r="DI52" s="619"/>
      <c r="DJ52" s="619"/>
      <c r="DK52" s="619"/>
      <c r="DL52" s="619"/>
      <c r="DM52" s="619"/>
      <c r="DN52" s="619"/>
      <c r="DO52" s="619"/>
      <c r="DP52" s="619"/>
      <c r="DQ52" s="620"/>
      <c r="DR52" s="621"/>
      <c r="DS52" s="622"/>
      <c r="DT52" s="622"/>
      <c r="DU52" s="622"/>
      <c r="DV52" s="622"/>
      <c r="DW52" s="622"/>
      <c r="DX52" s="623"/>
    </row>
    <row r="53" spans="2:128" ht="11.25" customHeight="1">
      <c r="B53" s="184"/>
      <c r="AP53" s="179"/>
      <c r="AQ53" s="175"/>
      <c r="AR53" s="175"/>
      <c r="AS53" s="175"/>
      <c r="AT53" s="175"/>
      <c r="AU53" s="175"/>
      <c r="AV53" s="175"/>
      <c r="AW53" s="175"/>
      <c r="AX53" s="175"/>
      <c r="AY53" s="175"/>
      <c r="AZ53" s="628"/>
      <c r="BA53" s="628"/>
      <c r="BB53" s="628"/>
      <c r="BC53" s="628"/>
      <c r="BD53" s="175"/>
      <c r="BE53" s="175"/>
      <c r="BF53" s="175"/>
      <c r="BG53" s="175"/>
      <c r="BH53" s="175"/>
      <c r="BI53" s="175"/>
      <c r="BJ53" s="175"/>
      <c r="BK53" s="175"/>
      <c r="BL53" s="175"/>
      <c r="BM53" s="175"/>
      <c r="BN53" s="175"/>
      <c r="BO53" s="175"/>
      <c r="BP53" s="175"/>
      <c r="BQ53" s="175"/>
      <c r="BR53" s="175"/>
      <c r="BS53" s="628"/>
      <c r="BT53" s="628"/>
      <c r="BU53" s="628"/>
      <c r="BV53" s="628"/>
      <c r="BW53" s="628"/>
      <c r="BY53" s="624" t="s">
        <v>305</v>
      </c>
      <c r="BZ53" s="625"/>
      <c r="CA53" s="625"/>
      <c r="CB53" s="625"/>
      <c r="CC53" s="625"/>
      <c r="CD53" s="625"/>
      <c r="CE53" s="625"/>
      <c r="CF53" s="625"/>
      <c r="CG53" s="625"/>
      <c r="CH53" s="625"/>
      <c r="CI53" s="625"/>
      <c r="CJ53" s="625"/>
      <c r="CK53" s="625"/>
      <c r="CL53" s="626"/>
      <c r="CM53" s="627">
        <v>9150072</v>
      </c>
      <c r="CN53" s="628"/>
      <c r="CO53" s="628"/>
      <c r="CP53" s="628"/>
      <c r="CQ53" s="628"/>
      <c r="CR53" s="628"/>
      <c r="CS53" s="628"/>
      <c r="CT53" s="629"/>
      <c r="CU53" s="630">
        <v>0.6</v>
      </c>
      <c r="CV53" s="631"/>
      <c r="CW53" s="631"/>
      <c r="CX53" s="632"/>
      <c r="CY53" s="615">
        <v>4229878</v>
      </c>
      <c r="CZ53" s="616"/>
      <c r="DA53" s="616"/>
      <c r="DB53" s="616"/>
      <c r="DC53" s="616"/>
      <c r="DD53" s="616"/>
      <c r="DE53" s="616"/>
      <c r="DF53" s="617"/>
      <c r="DG53" s="618"/>
      <c r="DH53" s="619"/>
      <c r="DI53" s="619"/>
      <c r="DJ53" s="619"/>
      <c r="DK53" s="619"/>
      <c r="DL53" s="619"/>
      <c r="DM53" s="619"/>
      <c r="DN53" s="619"/>
      <c r="DO53" s="619"/>
      <c r="DP53" s="619"/>
      <c r="DQ53" s="620"/>
      <c r="DR53" s="621"/>
      <c r="DS53" s="622"/>
      <c r="DT53" s="622"/>
      <c r="DU53" s="622"/>
      <c r="DV53" s="622"/>
      <c r="DW53" s="622"/>
      <c r="DX53" s="623"/>
    </row>
    <row r="54" spans="2:128" ht="11.25" customHeight="1">
      <c r="AP54" s="175"/>
      <c r="AQ54" s="179"/>
      <c r="AR54" s="179"/>
      <c r="AS54" s="179"/>
      <c r="AT54" s="179"/>
      <c r="AU54" s="179"/>
      <c r="AV54" s="179"/>
      <c r="AW54" s="179"/>
      <c r="AX54" s="179"/>
      <c r="AY54" s="175"/>
      <c r="AZ54" s="628"/>
      <c r="BA54" s="628"/>
      <c r="BB54" s="628"/>
      <c r="BC54" s="628"/>
      <c r="BD54" s="175"/>
      <c r="BE54" s="175"/>
      <c r="BF54" s="175"/>
      <c r="BG54" s="175"/>
      <c r="BH54" s="175"/>
      <c r="BI54" s="175"/>
      <c r="BJ54" s="175"/>
      <c r="BK54" s="175"/>
      <c r="BL54" s="175"/>
      <c r="BM54" s="175"/>
      <c r="BN54" s="175"/>
      <c r="BO54" s="175"/>
      <c r="BP54" s="175"/>
      <c r="BQ54" s="175"/>
      <c r="BR54" s="175"/>
      <c r="BS54" s="628"/>
      <c r="BT54" s="628"/>
      <c r="BU54" s="628"/>
      <c r="BV54" s="628"/>
      <c r="BW54" s="628"/>
      <c r="BY54" s="633" t="s">
        <v>286</v>
      </c>
      <c r="BZ54" s="634"/>
      <c r="CA54" s="624" t="s">
        <v>306</v>
      </c>
      <c r="CB54" s="625"/>
      <c r="CC54" s="625"/>
      <c r="CD54" s="625"/>
      <c r="CE54" s="625"/>
      <c r="CF54" s="625"/>
      <c r="CG54" s="625"/>
      <c r="CH54" s="625"/>
      <c r="CI54" s="625"/>
      <c r="CJ54" s="625"/>
      <c r="CK54" s="625"/>
      <c r="CL54" s="626"/>
      <c r="CM54" s="627">
        <v>222523325</v>
      </c>
      <c r="CN54" s="628"/>
      <c r="CO54" s="628"/>
      <c r="CP54" s="628"/>
      <c r="CQ54" s="628"/>
      <c r="CR54" s="628"/>
      <c r="CS54" s="628"/>
      <c r="CT54" s="629"/>
      <c r="CU54" s="630">
        <v>13.4</v>
      </c>
      <c r="CV54" s="631"/>
      <c r="CW54" s="631"/>
      <c r="CX54" s="632"/>
      <c r="CY54" s="615">
        <v>16656682</v>
      </c>
      <c r="CZ54" s="616"/>
      <c r="DA54" s="616"/>
      <c r="DB54" s="616"/>
      <c r="DC54" s="616"/>
      <c r="DD54" s="616"/>
      <c r="DE54" s="616"/>
      <c r="DF54" s="617"/>
      <c r="DG54" s="618"/>
      <c r="DH54" s="619"/>
      <c r="DI54" s="619"/>
      <c r="DJ54" s="619"/>
      <c r="DK54" s="619"/>
      <c r="DL54" s="619"/>
      <c r="DM54" s="619"/>
      <c r="DN54" s="619"/>
      <c r="DO54" s="619"/>
      <c r="DP54" s="619"/>
      <c r="DQ54" s="620"/>
      <c r="DR54" s="621"/>
      <c r="DS54" s="622"/>
      <c r="DT54" s="622"/>
      <c r="DU54" s="622"/>
      <c r="DV54" s="622"/>
      <c r="DW54" s="622"/>
      <c r="DX54" s="623"/>
    </row>
    <row r="55" spans="2:128" ht="11.25" customHeight="1">
      <c r="AP55" s="175"/>
      <c r="AQ55" s="179"/>
      <c r="AR55" s="179"/>
      <c r="AS55" s="179"/>
      <c r="AT55" s="179"/>
      <c r="AU55" s="179"/>
      <c r="AV55" s="179"/>
      <c r="AW55" s="179"/>
      <c r="AX55" s="179"/>
      <c r="AY55" s="175"/>
      <c r="AZ55" s="628"/>
      <c r="BA55" s="628"/>
      <c r="BB55" s="628"/>
      <c r="BC55" s="628"/>
      <c r="BD55" s="175"/>
      <c r="BE55" s="175"/>
      <c r="BF55" s="175"/>
      <c r="BG55" s="175"/>
      <c r="BH55" s="175"/>
      <c r="BI55" s="175"/>
      <c r="BJ55" s="175"/>
      <c r="BK55" s="175"/>
      <c r="BL55" s="175"/>
      <c r="BM55" s="175"/>
      <c r="BN55" s="175"/>
      <c r="BO55" s="175"/>
      <c r="BP55" s="175"/>
      <c r="BQ55" s="175"/>
      <c r="BR55" s="175"/>
      <c r="BS55" s="628"/>
      <c r="BT55" s="628"/>
      <c r="BU55" s="628"/>
      <c r="BV55" s="628"/>
      <c r="BW55" s="628"/>
      <c r="BY55" s="635"/>
      <c r="BZ55" s="636"/>
      <c r="CA55" s="624" t="s">
        <v>307</v>
      </c>
      <c r="CB55" s="625"/>
      <c r="CC55" s="625"/>
      <c r="CD55" s="625"/>
      <c r="CE55" s="625"/>
      <c r="CF55" s="625"/>
      <c r="CG55" s="625"/>
      <c r="CH55" s="625"/>
      <c r="CI55" s="625"/>
      <c r="CJ55" s="625"/>
      <c r="CK55" s="625"/>
      <c r="CL55" s="626"/>
      <c r="CM55" s="627">
        <v>127828048</v>
      </c>
      <c r="CN55" s="628"/>
      <c r="CO55" s="628"/>
      <c r="CP55" s="628"/>
      <c r="CQ55" s="628"/>
      <c r="CR55" s="628"/>
      <c r="CS55" s="628"/>
      <c r="CT55" s="629"/>
      <c r="CU55" s="630">
        <v>7.7</v>
      </c>
      <c r="CV55" s="631"/>
      <c r="CW55" s="631"/>
      <c r="CX55" s="632"/>
      <c r="CY55" s="615">
        <v>2165580</v>
      </c>
      <c r="CZ55" s="616"/>
      <c r="DA55" s="616"/>
      <c r="DB55" s="616"/>
      <c r="DC55" s="616"/>
      <c r="DD55" s="616"/>
      <c r="DE55" s="616"/>
      <c r="DF55" s="617"/>
      <c r="DG55" s="618"/>
      <c r="DH55" s="619"/>
      <c r="DI55" s="619"/>
      <c r="DJ55" s="619"/>
      <c r="DK55" s="619"/>
      <c r="DL55" s="619"/>
      <c r="DM55" s="619"/>
      <c r="DN55" s="619"/>
      <c r="DO55" s="619"/>
      <c r="DP55" s="619"/>
      <c r="DQ55" s="620"/>
      <c r="DR55" s="621"/>
      <c r="DS55" s="622"/>
      <c r="DT55" s="622"/>
      <c r="DU55" s="622"/>
      <c r="DV55" s="622"/>
      <c r="DW55" s="622"/>
      <c r="DX55" s="623"/>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35"/>
      <c r="BZ56" s="636"/>
      <c r="CA56" s="624" t="s">
        <v>308</v>
      </c>
      <c r="CB56" s="625"/>
      <c r="CC56" s="625"/>
      <c r="CD56" s="625"/>
      <c r="CE56" s="625"/>
      <c r="CF56" s="625"/>
      <c r="CG56" s="625"/>
      <c r="CH56" s="625"/>
      <c r="CI56" s="625"/>
      <c r="CJ56" s="625"/>
      <c r="CK56" s="625"/>
      <c r="CL56" s="626"/>
      <c r="CM56" s="627">
        <v>72497136</v>
      </c>
      <c r="CN56" s="628"/>
      <c r="CO56" s="628"/>
      <c r="CP56" s="628"/>
      <c r="CQ56" s="628"/>
      <c r="CR56" s="628"/>
      <c r="CS56" s="628"/>
      <c r="CT56" s="629"/>
      <c r="CU56" s="630">
        <v>4.4000000000000004</v>
      </c>
      <c r="CV56" s="631"/>
      <c r="CW56" s="631"/>
      <c r="CX56" s="632"/>
      <c r="CY56" s="615">
        <v>12573496</v>
      </c>
      <c r="CZ56" s="616"/>
      <c r="DA56" s="616"/>
      <c r="DB56" s="616"/>
      <c r="DC56" s="616"/>
      <c r="DD56" s="616"/>
      <c r="DE56" s="616"/>
      <c r="DF56" s="617"/>
      <c r="DG56" s="618"/>
      <c r="DH56" s="619"/>
      <c r="DI56" s="619"/>
      <c r="DJ56" s="619"/>
      <c r="DK56" s="619"/>
      <c r="DL56" s="619"/>
      <c r="DM56" s="619"/>
      <c r="DN56" s="619"/>
      <c r="DO56" s="619"/>
      <c r="DP56" s="619"/>
      <c r="DQ56" s="620"/>
      <c r="DR56" s="621"/>
      <c r="DS56" s="622"/>
      <c r="DT56" s="622"/>
      <c r="DU56" s="622"/>
      <c r="DV56" s="622"/>
      <c r="DW56" s="622"/>
      <c r="DX56" s="623"/>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35"/>
      <c r="BZ57" s="636"/>
      <c r="CA57" s="624" t="s">
        <v>309</v>
      </c>
      <c r="CB57" s="625"/>
      <c r="CC57" s="625"/>
      <c r="CD57" s="625"/>
      <c r="CE57" s="625"/>
      <c r="CF57" s="625"/>
      <c r="CG57" s="625"/>
      <c r="CH57" s="625"/>
      <c r="CI57" s="625"/>
      <c r="CJ57" s="625"/>
      <c r="CK57" s="625"/>
      <c r="CL57" s="626"/>
      <c r="CM57" s="627">
        <v>1337427</v>
      </c>
      <c r="CN57" s="628"/>
      <c r="CO57" s="628"/>
      <c r="CP57" s="628"/>
      <c r="CQ57" s="628"/>
      <c r="CR57" s="628"/>
      <c r="CS57" s="628"/>
      <c r="CT57" s="629"/>
      <c r="CU57" s="630">
        <v>0.1</v>
      </c>
      <c r="CV57" s="631"/>
      <c r="CW57" s="631"/>
      <c r="CX57" s="632"/>
      <c r="CY57" s="615">
        <v>127611</v>
      </c>
      <c r="CZ57" s="616"/>
      <c r="DA57" s="616"/>
      <c r="DB57" s="616"/>
      <c r="DC57" s="616"/>
      <c r="DD57" s="616"/>
      <c r="DE57" s="616"/>
      <c r="DF57" s="617"/>
      <c r="DG57" s="618"/>
      <c r="DH57" s="619"/>
      <c r="DI57" s="619"/>
      <c r="DJ57" s="619"/>
      <c r="DK57" s="619"/>
      <c r="DL57" s="619"/>
      <c r="DM57" s="619"/>
      <c r="DN57" s="619"/>
      <c r="DO57" s="619"/>
      <c r="DP57" s="619"/>
      <c r="DQ57" s="620"/>
      <c r="DR57" s="621"/>
      <c r="DS57" s="622"/>
      <c r="DT57" s="622"/>
      <c r="DU57" s="622"/>
      <c r="DV57" s="622"/>
      <c r="DW57" s="622"/>
      <c r="DX57" s="623"/>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37"/>
      <c r="BZ58" s="638"/>
      <c r="CA58" s="624" t="s">
        <v>310</v>
      </c>
      <c r="CB58" s="625"/>
      <c r="CC58" s="625"/>
      <c r="CD58" s="625"/>
      <c r="CE58" s="625"/>
      <c r="CF58" s="625"/>
      <c r="CG58" s="625"/>
      <c r="CH58" s="625"/>
      <c r="CI58" s="625"/>
      <c r="CJ58" s="625"/>
      <c r="CK58" s="625"/>
      <c r="CL58" s="626"/>
      <c r="CM58" s="627" t="s">
        <v>103</v>
      </c>
      <c r="CN58" s="628"/>
      <c r="CO58" s="628"/>
      <c r="CP58" s="628"/>
      <c r="CQ58" s="628"/>
      <c r="CR58" s="628"/>
      <c r="CS58" s="628"/>
      <c r="CT58" s="629"/>
      <c r="CU58" s="630" t="s">
        <v>103</v>
      </c>
      <c r="CV58" s="631"/>
      <c r="CW58" s="631"/>
      <c r="CX58" s="632"/>
      <c r="CY58" s="615" t="s">
        <v>103</v>
      </c>
      <c r="CZ58" s="616"/>
      <c r="DA58" s="616"/>
      <c r="DB58" s="616"/>
      <c r="DC58" s="616"/>
      <c r="DD58" s="616"/>
      <c r="DE58" s="616"/>
      <c r="DF58" s="617"/>
      <c r="DG58" s="618"/>
      <c r="DH58" s="619"/>
      <c r="DI58" s="619"/>
      <c r="DJ58" s="619"/>
      <c r="DK58" s="619"/>
      <c r="DL58" s="619"/>
      <c r="DM58" s="619"/>
      <c r="DN58" s="619"/>
      <c r="DO58" s="619"/>
      <c r="DP58" s="619"/>
      <c r="DQ58" s="620"/>
      <c r="DR58" s="621"/>
      <c r="DS58" s="622"/>
      <c r="DT58" s="622"/>
      <c r="DU58" s="622"/>
      <c r="DV58" s="622"/>
      <c r="DW58" s="622"/>
      <c r="DX58" s="623"/>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97" t="s">
        <v>311</v>
      </c>
      <c r="BZ59" s="598"/>
      <c r="CA59" s="598"/>
      <c r="CB59" s="598"/>
      <c r="CC59" s="598"/>
      <c r="CD59" s="598"/>
      <c r="CE59" s="598"/>
      <c r="CF59" s="598"/>
      <c r="CG59" s="598"/>
      <c r="CH59" s="598"/>
      <c r="CI59" s="598"/>
      <c r="CJ59" s="598"/>
      <c r="CK59" s="598"/>
      <c r="CL59" s="599"/>
      <c r="CM59" s="600">
        <v>1657790473</v>
      </c>
      <c r="CN59" s="601"/>
      <c r="CO59" s="601"/>
      <c r="CP59" s="601"/>
      <c r="CQ59" s="601"/>
      <c r="CR59" s="601"/>
      <c r="CS59" s="601"/>
      <c r="CT59" s="602"/>
      <c r="CU59" s="603">
        <v>100</v>
      </c>
      <c r="CV59" s="604"/>
      <c r="CW59" s="604"/>
      <c r="CX59" s="605"/>
      <c r="CY59" s="606">
        <v>1134889884</v>
      </c>
      <c r="CZ59" s="607"/>
      <c r="DA59" s="607"/>
      <c r="DB59" s="607"/>
      <c r="DC59" s="607"/>
      <c r="DD59" s="607"/>
      <c r="DE59" s="607"/>
      <c r="DF59" s="608"/>
      <c r="DG59" s="609"/>
      <c r="DH59" s="610"/>
      <c r="DI59" s="610"/>
      <c r="DJ59" s="610"/>
      <c r="DK59" s="610"/>
      <c r="DL59" s="610"/>
      <c r="DM59" s="610"/>
      <c r="DN59" s="610"/>
      <c r="DO59" s="610"/>
      <c r="DP59" s="610"/>
      <c r="DQ59" s="611"/>
      <c r="DR59" s="612"/>
      <c r="DS59" s="613"/>
      <c r="DT59" s="613"/>
      <c r="DU59" s="613"/>
      <c r="DV59" s="613"/>
      <c r="DW59" s="613"/>
      <c r="DX59" s="61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312</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113" t="s">
        <v>313</v>
      </c>
      <c r="DK2" s="1114"/>
      <c r="DL2" s="1114"/>
      <c r="DM2" s="1114"/>
      <c r="DN2" s="1114"/>
      <c r="DO2" s="1115"/>
      <c r="DP2" s="194"/>
      <c r="DQ2" s="1113" t="s">
        <v>314</v>
      </c>
      <c r="DR2" s="1114"/>
      <c r="DS2" s="1114"/>
      <c r="DT2" s="1114"/>
      <c r="DU2" s="1114"/>
      <c r="DV2" s="1114"/>
      <c r="DW2" s="1114"/>
      <c r="DX2" s="1114"/>
      <c r="DY2" s="1114"/>
      <c r="DZ2" s="111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1057" t="s">
        <v>315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197"/>
      <c r="BA4" s="197"/>
      <c r="BB4" s="197"/>
      <c r="BC4" s="197"/>
      <c r="BD4" s="197"/>
      <c r="BE4" s="198"/>
      <c r="BF4" s="198"/>
      <c r="BG4" s="198"/>
      <c r="BH4" s="198"/>
      <c r="BI4" s="198"/>
      <c r="BJ4" s="198"/>
      <c r="BK4" s="198"/>
      <c r="BL4" s="198"/>
      <c r="BM4" s="198"/>
      <c r="BN4" s="198"/>
      <c r="BO4" s="198"/>
      <c r="BP4" s="198"/>
      <c r="BQ4" s="197" t="s">
        <v>316</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983" t="s">
        <v>317</v>
      </c>
      <c r="B5" s="984"/>
      <c r="C5" s="984"/>
      <c r="D5" s="984"/>
      <c r="E5" s="984"/>
      <c r="F5" s="984"/>
      <c r="G5" s="984"/>
      <c r="H5" s="984"/>
      <c r="I5" s="984"/>
      <c r="J5" s="984"/>
      <c r="K5" s="984"/>
      <c r="L5" s="984"/>
      <c r="M5" s="984"/>
      <c r="N5" s="984"/>
      <c r="O5" s="984"/>
      <c r="P5" s="985"/>
      <c r="Q5" s="989" t="s">
        <v>318</v>
      </c>
      <c r="R5" s="990"/>
      <c r="S5" s="990"/>
      <c r="T5" s="990"/>
      <c r="U5" s="991"/>
      <c r="V5" s="989" t="s">
        <v>319</v>
      </c>
      <c r="W5" s="990"/>
      <c r="X5" s="990"/>
      <c r="Y5" s="990"/>
      <c r="Z5" s="991"/>
      <c r="AA5" s="989" t="s">
        <v>320</v>
      </c>
      <c r="AB5" s="990"/>
      <c r="AC5" s="990"/>
      <c r="AD5" s="990"/>
      <c r="AE5" s="990"/>
      <c r="AF5" s="1116" t="s">
        <v>321</v>
      </c>
      <c r="AG5" s="990"/>
      <c r="AH5" s="990"/>
      <c r="AI5" s="990"/>
      <c r="AJ5" s="1005"/>
      <c r="AK5" s="990" t="s">
        <v>322</v>
      </c>
      <c r="AL5" s="990"/>
      <c r="AM5" s="990"/>
      <c r="AN5" s="990"/>
      <c r="AO5" s="991"/>
      <c r="AP5" s="989" t="s">
        <v>323</v>
      </c>
      <c r="AQ5" s="990"/>
      <c r="AR5" s="990"/>
      <c r="AS5" s="990"/>
      <c r="AT5" s="991"/>
      <c r="AU5" s="989" t="s">
        <v>324</v>
      </c>
      <c r="AV5" s="990"/>
      <c r="AW5" s="990"/>
      <c r="AX5" s="990"/>
      <c r="AY5" s="1005"/>
      <c r="AZ5" s="201"/>
      <c r="BA5" s="201"/>
      <c r="BB5" s="201"/>
      <c r="BC5" s="201"/>
      <c r="BD5" s="201"/>
      <c r="BE5" s="202"/>
      <c r="BF5" s="202"/>
      <c r="BG5" s="202"/>
      <c r="BH5" s="202"/>
      <c r="BI5" s="202"/>
      <c r="BJ5" s="202"/>
      <c r="BK5" s="202"/>
      <c r="BL5" s="202"/>
      <c r="BM5" s="202"/>
      <c r="BN5" s="202"/>
      <c r="BO5" s="202"/>
      <c r="BP5" s="202"/>
      <c r="BQ5" s="983" t="s">
        <v>325</v>
      </c>
      <c r="BR5" s="984"/>
      <c r="BS5" s="984"/>
      <c r="BT5" s="984"/>
      <c r="BU5" s="984"/>
      <c r="BV5" s="984"/>
      <c r="BW5" s="984"/>
      <c r="BX5" s="984"/>
      <c r="BY5" s="984"/>
      <c r="BZ5" s="984"/>
      <c r="CA5" s="984"/>
      <c r="CB5" s="984"/>
      <c r="CC5" s="984"/>
      <c r="CD5" s="984"/>
      <c r="CE5" s="984"/>
      <c r="CF5" s="984"/>
      <c r="CG5" s="985"/>
      <c r="CH5" s="989" t="s">
        <v>326</v>
      </c>
      <c r="CI5" s="990"/>
      <c r="CJ5" s="990"/>
      <c r="CK5" s="990"/>
      <c r="CL5" s="991"/>
      <c r="CM5" s="989" t="s">
        <v>327</v>
      </c>
      <c r="CN5" s="990"/>
      <c r="CO5" s="990"/>
      <c r="CP5" s="990"/>
      <c r="CQ5" s="991"/>
      <c r="CR5" s="989" t="s">
        <v>328</v>
      </c>
      <c r="CS5" s="990"/>
      <c r="CT5" s="990"/>
      <c r="CU5" s="990"/>
      <c r="CV5" s="991"/>
      <c r="CW5" s="989" t="s">
        <v>329</v>
      </c>
      <c r="CX5" s="990"/>
      <c r="CY5" s="990"/>
      <c r="CZ5" s="990"/>
      <c r="DA5" s="991"/>
      <c r="DB5" s="989" t="s">
        <v>330</v>
      </c>
      <c r="DC5" s="990"/>
      <c r="DD5" s="990"/>
      <c r="DE5" s="990"/>
      <c r="DF5" s="991"/>
      <c r="DG5" s="1101" t="s">
        <v>331</v>
      </c>
      <c r="DH5" s="1102"/>
      <c r="DI5" s="1102"/>
      <c r="DJ5" s="1102"/>
      <c r="DK5" s="1103"/>
      <c r="DL5" s="1101" t="s">
        <v>332</v>
      </c>
      <c r="DM5" s="1102"/>
      <c r="DN5" s="1102"/>
      <c r="DO5" s="1102"/>
      <c r="DP5" s="1103"/>
      <c r="DQ5" s="989" t="s">
        <v>333</v>
      </c>
      <c r="DR5" s="990"/>
      <c r="DS5" s="990"/>
      <c r="DT5" s="990"/>
      <c r="DU5" s="991"/>
      <c r="DV5" s="989" t="s">
        <v>324</v>
      </c>
      <c r="DW5" s="990"/>
      <c r="DX5" s="990"/>
      <c r="DY5" s="990"/>
      <c r="DZ5" s="1005"/>
      <c r="EA5" s="199"/>
    </row>
    <row r="6" spans="1:131" s="200"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17"/>
      <c r="AG6" s="993"/>
      <c r="AH6" s="993"/>
      <c r="AI6" s="993"/>
      <c r="AJ6" s="1006"/>
      <c r="AK6" s="993"/>
      <c r="AL6" s="993"/>
      <c r="AM6" s="993"/>
      <c r="AN6" s="993"/>
      <c r="AO6" s="994"/>
      <c r="AP6" s="992"/>
      <c r="AQ6" s="993"/>
      <c r="AR6" s="993"/>
      <c r="AS6" s="993"/>
      <c r="AT6" s="994"/>
      <c r="AU6" s="992"/>
      <c r="AV6" s="993"/>
      <c r="AW6" s="993"/>
      <c r="AX6" s="993"/>
      <c r="AY6" s="1006"/>
      <c r="AZ6" s="197"/>
      <c r="BA6" s="197"/>
      <c r="BB6" s="197"/>
      <c r="BC6" s="197"/>
      <c r="BD6" s="197"/>
      <c r="BE6" s="198"/>
      <c r="BF6" s="198"/>
      <c r="BG6" s="198"/>
      <c r="BH6" s="198"/>
      <c r="BI6" s="198"/>
      <c r="BJ6" s="198"/>
      <c r="BK6" s="198"/>
      <c r="BL6" s="198"/>
      <c r="BM6" s="198"/>
      <c r="BN6" s="198"/>
      <c r="BO6" s="198"/>
      <c r="BP6" s="198"/>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1006"/>
      <c r="EA6" s="199"/>
    </row>
    <row r="7" spans="1:131" s="200" customFormat="1" ht="26.25" customHeight="1" thickTop="1">
      <c r="A7" s="203">
        <v>1</v>
      </c>
      <c r="B7" s="1044" t="s">
        <v>334</v>
      </c>
      <c r="C7" s="1045"/>
      <c r="D7" s="1045"/>
      <c r="E7" s="1045"/>
      <c r="F7" s="1045"/>
      <c r="G7" s="1045"/>
      <c r="H7" s="1045"/>
      <c r="I7" s="1045"/>
      <c r="J7" s="1045"/>
      <c r="K7" s="1045"/>
      <c r="L7" s="1045"/>
      <c r="M7" s="1045"/>
      <c r="N7" s="1045"/>
      <c r="O7" s="1045"/>
      <c r="P7" s="1046"/>
      <c r="Q7" s="1107">
        <v>1822107</v>
      </c>
      <c r="R7" s="1108"/>
      <c r="S7" s="1108"/>
      <c r="T7" s="1108"/>
      <c r="U7" s="1108"/>
      <c r="V7" s="1108">
        <v>1791207</v>
      </c>
      <c r="W7" s="1108"/>
      <c r="X7" s="1108"/>
      <c r="Y7" s="1108"/>
      <c r="Z7" s="1108"/>
      <c r="AA7" s="1108">
        <v>30900</v>
      </c>
      <c r="AB7" s="1108"/>
      <c r="AC7" s="1108"/>
      <c r="AD7" s="1108"/>
      <c r="AE7" s="1109"/>
      <c r="AF7" s="1110">
        <v>3367</v>
      </c>
      <c r="AG7" s="1111"/>
      <c r="AH7" s="1111"/>
      <c r="AI7" s="1111"/>
      <c r="AJ7" s="1112"/>
      <c r="AK7" s="1094">
        <v>30634</v>
      </c>
      <c r="AL7" s="1095"/>
      <c r="AM7" s="1095"/>
      <c r="AN7" s="1095"/>
      <c r="AO7" s="1095"/>
      <c r="AP7" s="1095">
        <v>3777646</v>
      </c>
      <c r="AQ7" s="1095"/>
      <c r="AR7" s="1095"/>
      <c r="AS7" s="1095"/>
      <c r="AT7" s="1095"/>
      <c r="AU7" s="1096"/>
      <c r="AV7" s="1096"/>
      <c r="AW7" s="1096"/>
      <c r="AX7" s="1096"/>
      <c r="AY7" s="1097"/>
      <c r="AZ7" s="197"/>
      <c r="BA7" s="197"/>
      <c r="BB7" s="197"/>
      <c r="BC7" s="197"/>
      <c r="BD7" s="197"/>
      <c r="BE7" s="198"/>
      <c r="BF7" s="198"/>
      <c r="BG7" s="198"/>
      <c r="BH7" s="198"/>
      <c r="BI7" s="198"/>
      <c r="BJ7" s="198"/>
      <c r="BK7" s="198"/>
      <c r="BL7" s="198"/>
      <c r="BM7" s="198"/>
      <c r="BN7" s="198"/>
      <c r="BO7" s="198"/>
      <c r="BP7" s="198"/>
      <c r="BQ7" s="204">
        <v>1</v>
      </c>
      <c r="BR7" s="205" t="s">
        <v>566</v>
      </c>
      <c r="BS7" s="1098" t="s">
        <v>526</v>
      </c>
      <c r="BT7" s="1099"/>
      <c r="BU7" s="1099"/>
      <c r="BV7" s="1099"/>
      <c r="BW7" s="1099"/>
      <c r="BX7" s="1099"/>
      <c r="BY7" s="1099"/>
      <c r="BZ7" s="1099"/>
      <c r="CA7" s="1099"/>
      <c r="CB7" s="1099"/>
      <c r="CC7" s="1099"/>
      <c r="CD7" s="1099"/>
      <c r="CE7" s="1099"/>
      <c r="CF7" s="1099"/>
      <c r="CG7" s="1100"/>
      <c r="CH7" s="1091">
        <v>36</v>
      </c>
      <c r="CI7" s="1092"/>
      <c r="CJ7" s="1092"/>
      <c r="CK7" s="1092"/>
      <c r="CL7" s="1093"/>
      <c r="CM7" s="1091">
        <v>15951</v>
      </c>
      <c r="CN7" s="1092"/>
      <c r="CO7" s="1092"/>
      <c r="CP7" s="1092"/>
      <c r="CQ7" s="1093"/>
      <c r="CR7" s="1091">
        <v>19679</v>
      </c>
      <c r="CS7" s="1092"/>
      <c r="CT7" s="1092"/>
      <c r="CU7" s="1092"/>
      <c r="CV7" s="1093"/>
      <c r="CW7" s="1091">
        <v>1587</v>
      </c>
      <c r="CX7" s="1092"/>
      <c r="CY7" s="1092"/>
      <c r="CZ7" s="1092"/>
      <c r="DA7" s="1093"/>
      <c r="DB7" s="1091" t="s">
        <v>567</v>
      </c>
      <c r="DC7" s="1092"/>
      <c r="DD7" s="1092"/>
      <c r="DE7" s="1092"/>
      <c r="DF7" s="1093"/>
      <c r="DG7" s="1091" t="s">
        <v>567</v>
      </c>
      <c r="DH7" s="1092"/>
      <c r="DI7" s="1092"/>
      <c r="DJ7" s="1092"/>
      <c r="DK7" s="1093"/>
      <c r="DL7" s="1091" t="s">
        <v>567</v>
      </c>
      <c r="DM7" s="1092"/>
      <c r="DN7" s="1092"/>
      <c r="DO7" s="1092"/>
      <c r="DP7" s="1093"/>
      <c r="DQ7" s="1091" t="s">
        <v>567</v>
      </c>
      <c r="DR7" s="1092"/>
      <c r="DS7" s="1092"/>
      <c r="DT7" s="1092"/>
      <c r="DU7" s="1093"/>
      <c r="DV7" s="1118"/>
      <c r="DW7" s="1119"/>
      <c r="DX7" s="1119"/>
      <c r="DY7" s="1119"/>
      <c r="DZ7" s="1120"/>
      <c r="EA7" s="199"/>
    </row>
    <row r="8" spans="1:131" s="200" customFormat="1" ht="26.25" customHeight="1">
      <c r="A8" s="206">
        <v>2</v>
      </c>
      <c r="B8" s="1031" t="s">
        <v>335</v>
      </c>
      <c r="C8" s="1032"/>
      <c r="D8" s="1032"/>
      <c r="E8" s="1032"/>
      <c r="F8" s="1032"/>
      <c r="G8" s="1032"/>
      <c r="H8" s="1032"/>
      <c r="I8" s="1032"/>
      <c r="J8" s="1032"/>
      <c r="K8" s="1032"/>
      <c r="L8" s="1032"/>
      <c r="M8" s="1032"/>
      <c r="N8" s="1032"/>
      <c r="O8" s="1032"/>
      <c r="P8" s="1033"/>
      <c r="Q8" s="1038">
        <v>34</v>
      </c>
      <c r="R8" s="1035"/>
      <c r="S8" s="1035"/>
      <c r="T8" s="1035"/>
      <c r="U8" s="1035"/>
      <c r="V8" s="1035">
        <v>34</v>
      </c>
      <c r="W8" s="1035"/>
      <c r="X8" s="1035"/>
      <c r="Y8" s="1035"/>
      <c r="Z8" s="1035"/>
      <c r="AA8" s="1035" t="s">
        <v>567</v>
      </c>
      <c r="AB8" s="1035"/>
      <c r="AC8" s="1035"/>
      <c r="AD8" s="1035"/>
      <c r="AE8" s="1039"/>
      <c r="AF8" s="1086" t="s">
        <v>103</v>
      </c>
      <c r="AG8" s="1087"/>
      <c r="AH8" s="1087"/>
      <c r="AI8" s="1087"/>
      <c r="AJ8" s="1088"/>
      <c r="AK8" s="1089" t="s">
        <v>567</v>
      </c>
      <c r="AL8" s="1090"/>
      <c r="AM8" s="1090"/>
      <c r="AN8" s="1090"/>
      <c r="AO8" s="1090"/>
      <c r="AP8" s="1090" t="s">
        <v>567</v>
      </c>
      <c r="AQ8" s="1090"/>
      <c r="AR8" s="1090"/>
      <c r="AS8" s="1090"/>
      <c r="AT8" s="1090"/>
      <c r="AU8" s="1084"/>
      <c r="AV8" s="1084"/>
      <c r="AW8" s="1084"/>
      <c r="AX8" s="1084"/>
      <c r="AY8" s="1085"/>
      <c r="AZ8" s="197"/>
      <c r="BA8" s="197"/>
      <c r="BB8" s="197"/>
      <c r="BC8" s="197"/>
      <c r="BD8" s="197"/>
      <c r="BE8" s="198"/>
      <c r="BF8" s="198"/>
      <c r="BG8" s="198"/>
      <c r="BH8" s="198"/>
      <c r="BI8" s="198"/>
      <c r="BJ8" s="198"/>
      <c r="BK8" s="198"/>
      <c r="BL8" s="198"/>
      <c r="BM8" s="198"/>
      <c r="BN8" s="198"/>
      <c r="BO8" s="198"/>
      <c r="BP8" s="198"/>
      <c r="BQ8" s="207">
        <v>2</v>
      </c>
      <c r="BR8" s="208" t="s">
        <v>566</v>
      </c>
      <c r="BS8" s="1002" t="s">
        <v>527</v>
      </c>
      <c r="BT8" s="1003"/>
      <c r="BU8" s="1003"/>
      <c r="BV8" s="1003"/>
      <c r="BW8" s="1003"/>
      <c r="BX8" s="1003"/>
      <c r="BY8" s="1003"/>
      <c r="BZ8" s="1003"/>
      <c r="CA8" s="1003"/>
      <c r="CB8" s="1003"/>
      <c r="CC8" s="1003"/>
      <c r="CD8" s="1003"/>
      <c r="CE8" s="1003"/>
      <c r="CF8" s="1003"/>
      <c r="CG8" s="1004"/>
      <c r="CH8" s="977">
        <v>-62</v>
      </c>
      <c r="CI8" s="978"/>
      <c r="CJ8" s="978"/>
      <c r="CK8" s="978"/>
      <c r="CL8" s="979"/>
      <c r="CM8" s="977">
        <v>12179</v>
      </c>
      <c r="CN8" s="978"/>
      <c r="CO8" s="978"/>
      <c r="CP8" s="978"/>
      <c r="CQ8" s="979"/>
      <c r="CR8" s="977">
        <v>12412</v>
      </c>
      <c r="CS8" s="978"/>
      <c r="CT8" s="978"/>
      <c r="CU8" s="978"/>
      <c r="CV8" s="979"/>
      <c r="CW8" s="977">
        <v>1228</v>
      </c>
      <c r="CX8" s="978"/>
      <c r="CY8" s="978"/>
      <c r="CZ8" s="978"/>
      <c r="DA8" s="979"/>
      <c r="DB8" s="977" t="s">
        <v>567</v>
      </c>
      <c r="DC8" s="978"/>
      <c r="DD8" s="978"/>
      <c r="DE8" s="978"/>
      <c r="DF8" s="979"/>
      <c r="DG8" s="977" t="s">
        <v>567</v>
      </c>
      <c r="DH8" s="978"/>
      <c r="DI8" s="978"/>
      <c r="DJ8" s="978"/>
      <c r="DK8" s="979"/>
      <c r="DL8" s="977" t="s">
        <v>567</v>
      </c>
      <c r="DM8" s="978"/>
      <c r="DN8" s="978"/>
      <c r="DO8" s="978"/>
      <c r="DP8" s="979"/>
      <c r="DQ8" s="977" t="s">
        <v>567</v>
      </c>
      <c r="DR8" s="978"/>
      <c r="DS8" s="978"/>
      <c r="DT8" s="978"/>
      <c r="DU8" s="979"/>
      <c r="DV8" s="980"/>
      <c r="DW8" s="981"/>
      <c r="DX8" s="981"/>
      <c r="DY8" s="981"/>
      <c r="DZ8" s="982"/>
      <c r="EA8" s="199"/>
    </row>
    <row r="9" spans="1:131" s="200" customFormat="1" ht="26.25" customHeight="1">
      <c r="A9" s="206">
        <v>3</v>
      </c>
      <c r="B9" s="1031" t="s">
        <v>336</v>
      </c>
      <c r="C9" s="1032"/>
      <c r="D9" s="1032"/>
      <c r="E9" s="1032"/>
      <c r="F9" s="1032"/>
      <c r="G9" s="1032"/>
      <c r="H9" s="1032"/>
      <c r="I9" s="1032"/>
      <c r="J9" s="1032"/>
      <c r="K9" s="1032"/>
      <c r="L9" s="1032"/>
      <c r="M9" s="1032"/>
      <c r="N9" s="1032"/>
      <c r="O9" s="1032"/>
      <c r="P9" s="1033"/>
      <c r="Q9" s="1038">
        <v>528628</v>
      </c>
      <c r="R9" s="1035"/>
      <c r="S9" s="1035"/>
      <c r="T9" s="1035"/>
      <c r="U9" s="1035"/>
      <c r="V9" s="1035">
        <v>528628</v>
      </c>
      <c r="W9" s="1035"/>
      <c r="X9" s="1035"/>
      <c r="Y9" s="1035"/>
      <c r="Z9" s="1035"/>
      <c r="AA9" s="1035" t="s">
        <v>567</v>
      </c>
      <c r="AB9" s="1035"/>
      <c r="AC9" s="1035"/>
      <c r="AD9" s="1035"/>
      <c r="AE9" s="1039"/>
      <c r="AF9" s="1086" t="s">
        <v>103</v>
      </c>
      <c r="AG9" s="1087"/>
      <c r="AH9" s="1087"/>
      <c r="AI9" s="1087"/>
      <c r="AJ9" s="1088"/>
      <c r="AK9" s="1089">
        <v>300967</v>
      </c>
      <c r="AL9" s="1090"/>
      <c r="AM9" s="1090"/>
      <c r="AN9" s="1090"/>
      <c r="AO9" s="1090"/>
      <c r="AP9" s="1090" t="s">
        <v>567</v>
      </c>
      <c r="AQ9" s="1090"/>
      <c r="AR9" s="1090"/>
      <c r="AS9" s="1090"/>
      <c r="AT9" s="1090"/>
      <c r="AU9" s="1084"/>
      <c r="AV9" s="1084"/>
      <c r="AW9" s="1084"/>
      <c r="AX9" s="1084"/>
      <c r="AY9" s="1085"/>
      <c r="AZ9" s="197"/>
      <c r="BA9" s="197"/>
      <c r="BB9" s="197"/>
      <c r="BC9" s="197"/>
      <c r="BD9" s="197"/>
      <c r="BE9" s="198"/>
      <c r="BF9" s="198"/>
      <c r="BG9" s="198"/>
      <c r="BH9" s="198"/>
      <c r="BI9" s="198"/>
      <c r="BJ9" s="198"/>
      <c r="BK9" s="198"/>
      <c r="BL9" s="198"/>
      <c r="BM9" s="198"/>
      <c r="BN9" s="198"/>
      <c r="BO9" s="198"/>
      <c r="BP9" s="198"/>
      <c r="BQ9" s="207">
        <v>3</v>
      </c>
      <c r="BR9" s="208" t="s">
        <v>566</v>
      </c>
      <c r="BS9" s="1002" t="s">
        <v>528</v>
      </c>
      <c r="BT9" s="1003"/>
      <c r="BU9" s="1003"/>
      <c r="BV9" s="1003"/>
      <c r="BW9" s="1003"/>
      <c r="BX9" s="1003"/>
      <c r="BY9" s="1003"/>
      <c r="BZ9" s="1003"/>
      <c r="CA9" s="1003"/>
      <c r="CB9" s="1003"/>
      <c r="CC9" s="1003"/>
      <c r="CD9" s="1003"/>
      <c r="CE9" s="1003"/>
      <c r="CF9" s="1003"/>
      <c r="CG9" s="1004"/>
      <c r="CH9" s="977">
        <v>-35</v>
      </c>
      <c r="CI9" s="978"/>
      <c r="CJ9" s="978"/>
      <c r="CK9" s="978"/>
      <c r="CL9" s="979"/>
      <c r="CM9" s="977">
        <v>6478</v>
      </c>
      <c r="CN9" s="978"/>
      <c r="CO9" s="978"/>
      <c r="CP9" s="978"/>
      <c r="CQ9" s="979"/>
      <c r="CR9" s="977">
        <v>8530</v>
      </c>
      <c r="CS9" s="978"/>
      <c r="CT9" s="978"/>
      <c r="CU9" s="978"/>
      <c r="CV9" s="979"/>
      <c r="CW9" s="977">
        <v>1010</v>
      </c>
      <c r="CX9" s="978"/>
      <c r="CY9" s="978"/>
      <c r="CZ9" s="978"/>
      <c r="DA9" s="979"/>
      <c r="DB9" s="977" t="s">
        <v>567</v>
      </c>
      <c r="DC9" s="978"/>
      <c r="DD9" s="978"/>
      <c r="DE9" s="978"/>
      <c r="DF9" s="979"/>
      <c r="DG9" s="977" t="s">
        <v>567</v>
      </c>
      <c r="DH9" s="978"/>
      <c r="DI9" s="978"/>
      <c r="DJ9" s="978"/>
      <c r="DK9" s="979"/>
      <c r="DL9" s="977" t="s">
        <v>567</v>
      </c>
      <c r="DM9" s="978"/>
      <c r="DN9" s="978"/>
      <c r="DO9" s="978"/>
      <c r="DP9" s="979"/>
      <c r="DQ9" s="977" t="s">
        <v>567</v>
      </c>
      <c r="DR9" s="978"/>
      <c r="DS9" s="978"/>
      <c r="DT9" s="978"/>
      <c r="DU9" s="979"/>
      <c r="DV9" s="980"/>
      <c r="DW9" s="981"/>
      <c r="DX9" s="981"/>
      <c r="DY9" s="981"/>
      <c r="DZ9" s="982"/>
      <c r="EA9" s="199"/>
    </row>
    <row r="10" spans="1:131" s="200" customFormat="1" ht="26.25" customHeight="1">
      <c r="A10" s="206">
        <v>4</v>
      </c>
      <c r="B10" s="1031" t="s">
        <v>337</v>
      </c>
      <c r="C10" s="1032"/>
      <c r="D10" s="1032"/>
      <c r="E10" s="1032"/>
      <c r="F10" s="1032"/>
      <c r="G10" s="1032"/>
      <c r="H10" s="1032"/>
      <c r="I10" s="1032"/>
      <c r="J10" s="1032"/>
      <c r="K10" s="1032"/>
      <c r="L10" s="1032"/>
      <c r="M10" s="1032"/>
      <c r="N10" s="1032"/>
      <c r="O10" s="1032"/>
      <c r="P10" s="1033"/>
      <c r="Q10" s="1038">
        <v>35</v>
      </c>
      <c r="R10" s="1035"/>
      <c r="S10" s="1035"/>
      <c r="T10" s="1035"/>
      <c r="U10" s="1035"/>
      <c r="V10" s="1035">
        <v>35</v>
      </c>
      <c r="W10" s="1035"/>
      <c r="X10" s="1035"/>
      <c r="Y10" s="1035"/>
      <c r="Z10" s="1035"/>
      <c r="AA10" s="1035" t="s">
        <v>567</v>
      </c>
      <c r="AB10" s="1035"/>
      <c r="AC10" s="1035"/>
      <c r="AD10" s="1035"/>
      <c r="AE10" s="1039"/>
      <c r="AF10" s="1086" t="s">
        <v>103</v>
      </c>
      <c r="AG10" s="1087"/>
      <c r="AH10" s="1087"/>
      <c r="AI10" s="1087"/>
      <c r="AJ10" s="1088"/>
      <c r="AK10" s="1089" t="s">
        <v>567</v>
      </c>
      <c r="AL10" s="1090"/>
      <c r="AM10" s="1090"/>
      <c r="AN10" s="1090"/>
      <c r="AO10" s="1090"/>
      <c r="AP10" s="1090" t="s">
        <v>567</v>
      </c>
      <c r="AQ10" s="1090"/>
      <c r="AR10" s="1090"/>
      <c r="AS10" s="1090"/>
      <c r="AT10" s="1090"/>
      <c r="AU10" s="1084"/>
      <c r="AV10" s="1084"/>
      <c r="AW10" s="1084"/>
      <c r="AX10" s="1084"/>
      <c r="AY10" s="1085"/>
      <c r="AZ10" s="197"/>
      <c r="BA10" s="197"/>
      <c r="BB10" s="197"/>
      <c r="BC10" s="197"/>
      <c r="BD10" s="197"/>
      <c r="BE10" s="198"/>
      <c r="BF10" s="198"/>
      <c r="BG10" s="198"/>
      <c r="BH10" s="198"/>
      <c r="BI10" s="198"/>
      <c r="BJ10" s="198"/>
      <c r="BK10" s="198"/>
      <c r="BL10" s="198"/>
      <c r="BM10" s="198"/>
      <c r="BN10" s="198"/>
      <c r="BO10" s="198"/>
      <c r="BP10" s="198"/>
      <c r="BQ10" s="207">
        <v>4</v>
      </c>
      <c r="BR10" s="208"/>
      <c r="BS10" s="1002" t="s">
        <v>529</v>
      </c>
      <c r="BT10" s="1003"/>
      <c r="BU10" s="1003"/>
      <c r="BV10" s="1003"/>
      <c r="BW10" s="1003"/>
      <c r="BX10" s="1003"/>
      <c r="BY10" s="1003"/>
      <c r="BZ10" s="1003"/>
      <c r="CA10" s="1003"/>
      <c r="CB10" s="1003"/>
      <c r="CC10" s="1003"/>
      <c r="CD10" s="1003"/>
      <c r="CE10" s="1003"/>
      <c r="CF10" s="1003"/>
      <c r="CG10" s="1004"/>
      <c r="CH10" s="977">
        <v>63</v>
      </c>
      <c r="CI10" s="978"/>
      <c r="CJ10" s="978"/>
      <c r="CK10" s="978"/>
      <c r="CL10" s="979"/>
      <c r="CM10" s="977">
        <v>33764</v>
      </c>
      <c r="CN10" s="978"/>
      <c r="CO10" s="978"/>
      <c r="CP10" s="978"/>
      <c r="CQ10" s="979"/>
      <c r="CR10" s="977">
        <v>9946</v>
      </c>
      <c r="CS10" s="978"/>
      <c r="CT10" s="978"/>
      <c r="CU10" s="978"/>
      <c r="CV10" s="979"/>
      <c r="CW10" s="977" t="s">
        <v>567</v>
      </c>
      <c r="CX10" s="978"/>
      <c r="CY10" s="978"/>
      <c r="CZ10" s="978"/>
      <c r="DA10" s="979"/>
      <c r="DB10" s="977" t="s">
        <v>567</v>
      </c>
      <c r="DC10" s="978"/>
      <c r="DD10" s="978"/>
      <c r="DE10" s="978"/>
      <c r="DF10" s="979"/>
      <c r="DG10" s="977" t="s">
        <v>567</v>
      </c>
      <c r="DH10" s="978"/>
      <c r="DI10" s="978"/>
      <c r="DJ10" s="978"/>
      <c r="DK10" s="979"/>
      <c r="DL10" s="977" t="s">
        <v>567</v>
      </c>
      <c r="DM10" s="978"/>
      <c r="DN10" s="978"/>
      <c r="DO10" s="978"/>
      <c r="DP10" s="979"/>
      <c r="DQ10" s="977" t="s">
        <v>567</v>
      </c>
      <c r="DR10" s="978"/>
      <c r="DS10" s="978"/>
      <c r="DT10" s="978"/>
      <c r="DU10" s="979"/>
      <c r="DV10" s="980"/>
      <c r="DW10" s="981"/>
      <c r="DX10" s="981"/>
      <c r="DY10" s="981"/>
      <c r="DZ10" s="982"/>
      <c r="EA10" s="199"/>
    </row>
    <row r="11" spans="1:131" s="200" customFormat="1" ht="26.25" customHeight="1">
      <c r="A11" s="206">
        <v>5</v>
      </c>
      <c r="B11" s="1031" t="s">
        <v>338</v>
      </c>
      <c r="C11" s="1032"/>
      <c r="D11" s="1032"/>
      <c r="E11" s="1032"/>
      <c r="F11" s="1032"/>
      <c r="G11" s="1032"/>
      <c r="H11" s="1032"/>
      <c r="I11" s="1032"/>
      <c r="J11" s="1032"/>
      <c r="K11" s="1032"/>
      <c r="L11" s="1032"/>
      <c r="M11" s="1032"/>
      <c r="N11" s="1032"/>
      <c r="O11" s="1032"/>
      <c r="P11" s="1033"/>
      <c r="Q11" s="1038">
        <v>466</v>
      </c>
      <c r="R11" s="1035"/>
      <c r="S11" s="1035"/>
      <c r="T11" s="1035"/>
      <c r="U11" s="1035"/>
      <c r="V11" s="1035">
        <v>419</v>
      </c>
      <c r="W11" s="1035"/>
      <c r="X11" s="1035"/>
      <c r="Y11" s="1035"/>
      <c r="Z11" s="1035"/>
      <c r="AA11" s="1035">
        <v>47</v>
      </c>
      <c r="AB11" s="1035"/>
      <c r="AC11" s="1035"/>
      <c r="AD11" s="1035"/>
      <c r="AE11" s="1039"/>
      <c r="AF11" s="1086" t="s">
        <v>103</v>
      </c>
      <c r="AG11" s="1087"/>
      <c r="AH11" s="1087"/>
      <c r="AI11" s="1087"/>
      <c r="AJ11" s="1088"/>
      <c r="AK11" s="1089">
        <v>4</v>
      </c>
      <c r="AL11" s="1090"/>
      <c r="AM11" s="1090"/>
      <c r="AN11" s="1090"/>
      <c r="AO11" s="1090"/>
      <c r="AP11" s="1090">
        <v>1109</v>
      </c>
      <c r="AQ11" s="1090"/>
      <c r="AR11" s="1090"/>
      <c r="AS11" s="1090"/>
      <c r="AT11" s="1090"/>
      <c r="AU11" s="1084"/>
      <c r="AV11" s="1084"/>
      <c r="AW11" s="1084"/>
      <c r="AX11" s="1084"/>
      <c r="AY11" s="1085"/>
      <c r="AZ11" s="197"/>
      <c r="BA11" s="197"/>
      <c r="BB11" s="197"/>
      <c r="BC11" s="197"/>
      <c r="BD11" s="197"/>
      <c r="BE11" s="198"/>
      <c r="BF11" s="198"/>
      <c r="BG11" s="198"/>
      <c r="BH11" s="198"/>
      <c r="BI11" s="198"/>
      <c r="BJ11" s="198"/>
      <c r="BK11" s="198"/>
      <c r="BL11" s="198"/>
      <c r="BM11" s="198"/>
      <c r="BN11" s="198"/>
      <c r="BO11" s="198"/>
      <c r="BP11" s="198"/>
      <c r="BQ11" s="207">
        <v>5</v>
      </c>
      <c r="BR11" s="208"/>
      <c r="BS11" s="1002" t="s">
        <v>530</v>
      </c>
      <c r="BT11" s="1003"/>
      <c r="BU11" s="1003"/>
      <c r="BV11" s="1003"/>
      <c r="BW11" s="1003"/>
      <c r="BX11" s="1003"/>
      <c r="BY11" s="1003"/>
      <c r="BZ11" s="1003"/>
      <c r="CA11" s="1003"/>
      <c r="CB11" s="1003"/>
      <c r="CC11" s="1003"/>
      <c r="CD11" s="1003"/>
      <c r="CE11" s="1003"/>
      <c r="CF11" s="1003"/>
      <c r="CG11" s="1004"/>
      <c r="CH11" s="977">
        <v>86</v>
      </c>
      <c r="CI11" s="978"/>
      <c r="CJ11" s="978"/>
      <c r="CK11" s="978"/>
      <c r="CL11" s="979"/>
      <c r="CM11" s="977">
        <v>4133</v>
      </c>
      <c r="CN11" s="978"/>
      <c r="CO11" s="978"/>
      <c r="CP11" s="978"/>
      <c r="CQ11" s="979"/>
      <c r="CR11" s="977">
        <v>1000</v>
      </c>
      <c r="CS11" s="978"/>
      <c r="CT11" s="978"/>
      <c r="CU11" s="978"/>
      <c r="CV11" s="979"/>
      <c r="CW11" s="977" t="s">
        <v>567</v>
      </c>
      <c r="CX11" s="978"/>
      <c r="CY11" s="978"/>
      <c r="CZ11" s="978"/>
      <c r="DA11" s="979"/>
      <c r="DB11" s="977" t="s">
        <v>567</v>
      </c>
      <c r="DC11" s="978"/>
      <c r="DD11" s="978"/>
      <c r="DE11" s="978"/>
      <c r="DF11" s="979"/>
      <c r="DG11" s="977" t="s">
        <v>567</v>
      </c>
      <c r="DH11" s="978"/>
      <c r="DI11" s="978"/>
      <c r="DJ11" s="978"/>
      <c r="DK11" s="979"/>
      <c r="DL11" s="977" t="s">
        <v>567</v>
      </c>
      <c r="DM11" s="978"/>
      <c r="DN11" s="978"/>
      <c r="DO11" s="978"/>
      <c r="DP11" s="979"/>
      <c r="DQ11" s="977" t="s">
        <v>567</v>
      </c>
      <c r="DR11" s="978"/>
      <c r="DS11" s="978"/>
      <c r="DT11" s="978"/>
      <c r="DU11" s="979"/>
      <c r="DV11" s="980"/>
      <c r="DW11" s="981"/>
      <c r="DX11" s="981"/>
      <c r="DY11" s="981"/>
      <c r="DZ11" s="982"/>
      <c r="EA11" s="199"/>
    </row>
    <row r="12" spans="1:131" s="200" customFormat="1" ht="26.25" customHeight="1">
      <c r="A12" s="206">
        <v>6</v>
      </c>
      <c r="B12" s="1031" t="s">
        <v>339</v>
      </c>
      <c r="C12" s="1032"/>
      <c r="D12" s="1032"/>
      <c r="E12" s="1032"/>
      <c r="F12" s="1032"/>
      <c r="G12" s="1032"/>
      <c r="H12" s="1032"/>
      <c r="I12" s="1032"/>
      <c r="J12" s="1032"/>
      <c r="K12" s="1032"/>
      <c r="L12" s="1032"/>
      <c r="M12" s="1032"/>
      <c r="N12" s="1032"/>
      <c r="O12" s="1032"/>
      <c r="P12" s="1033"/>
      <c r="Q12" s="1038">
        <v>29</v>
      </c>
      <c r="R12" s="1035"/>
      <c r="S12" s="1035"/>
      <c r="T12" s="1035"/>
      <c r="U12" s="1035"/>
      <c r="V12" s="1035">
        <v>29</v>
      </c>
      <c r="W12" s="1035"/>
      <c r="X12" s="1035"/>
      <c r="Y12" s="1035"/>
      <c r="Z12" s="1035"/>
      <c r="AA12" s="1035" t="s">
        <v>567</v>
      </c>
      <c r="AB12" s="1035"/>
      <c r="AC12" s="1035"/>
      <c r="AD12" s="1035"/>
      <c r="AE12" s="1039"/>
      <c r="AF12" s="1086" t="s">
        <v>103</v>
      </c>
      <c r="AG12" s="1087"/>
      <c r="AH12" s="1087"/>
      <c r="AI12" s="1087"/>
      <c r="AJ12" s="1088"/>
      <c r="AK12" s="1089">
        <v>22</v>
      </c>
      <c r="AL12" s="1090"/>
      <c r="AM12" s="1090"/>
      <c r="AN12" s="1090"/>
      <c r="AO12" s="1090"/>
      <c r="AP12" s="1090" t="s">
        <v>567</v>
      </c>
      <c r="AQ12" s="1090"/>
      <c r="AR12" s="1090"/>
      <c r="AS12" s="1090"/>
      <c r="AT12" s="1090"/>
      <c r="AU12" s="1084"/>
      <c r="AV12" s="1084"/>
      <c r="AW12" s="1084"/>
      <c r="AX12" s="1084"/>
      <c r="AY12" s="1085"/>
      <c r="AZ12" s="197"/>
      <c r="BA12" s="197"/>
      <c r="BB12" s="197"/>
      <c r="BC12" s="197"/>
      <c r="BD12" s="197"/>
      <c r="BE12" s="198"/>
      <c r="BF12" s="198"/>
      <c r="BG12" s="198"/>
      <c r="BH12" s="198"/>
      <c r="BI12" s="198"/>
      <c r="BJ12" s="198"/>
      <c r="BK12" s="198"/>
      <c r="BL12" s="198"/>
      <c r="BM12" s="198"/>
      <c r="BN12" s="198"/>
      <c r="BO12" s="198"/>
      <c r="BP12" s="198"/>
      <c r="BQ12" s="207">
        <v>6</v>
      </c>
      <c r="BR12" s="208"/>
      <c r="BS12" s="1002" t="s">
        <v>531</v>
      </c>
      <c r="BT12" s="1003"/>
      <c r="BU12" s="1003"/>
      <c r="BV12" s="1003"/>
      <c r="BW12" s="1003"/>
      <c r="BX12" s="1003"/>
      <c r="BY12" s="1003"/>
      <c r="BZ12" s="1003"/>
      <c r="CA12" s="1003"/>
      <c r="CB12" s="1003"/>
      <c r="CC12" s="1003"/>
      <c r="CD12" s="1003"/>
      <c r="CE12" s="1003"/>
      <c r="CF12" s="1003"/>
      <c r="CG12" s="1004"/>
      <c r="CH12" s="977">
        <v>22</v>
      </c>
      <c r="CI12" s="978"/>
      <c r="CJ12" s="978"/>
      <c r="CK12" s="978"/>
      <c r="CL12" s="979"/>
      <c r="CM12" s="977">
        <v>130</v>
      </c>
      <c r="CN12" s="978"/>
      <c r="CO12" s="978"/>
      <c r="CP12" s="978"/>
      <c r="CQ12" s="979"/>
      <c r="CR12" s="977">
        <v>75</v>
      </c>
      <c r="CS12" s="978"/>
      <c r="CT12" s="978"/>
      <c r="CU12" s="978"/>
      <c r="CV12" s="979"/>
      <c r="CW12" s="977">
        <v>28</v>
      </c>
      <c r="CX12" s="978"/>
      <c r="CY12" s="978"/>
      <c r="CZ12" s="978"/>
      <c r="DA12" s="979"/>
      <c r="DB12" s="977" t="s">
        <v>567</v>
      </c>
      <c r="DC12" s="978"/>
      <c r="DD12" s="978"/>
      <c r="DE12" s="978"/>
      <c r="DF12" s="979"/>
      <c r="DG12" s="977" t="s">
        <v>567</v>
      </c>
      <c r="DH12" s="978"/>
      <c r="DI12" s="978"/>
      <c r="DJ12" s="978"/>
      <c r="DK12" s="979"/>
      <c r="DL12" s="977" t="s">
        <v>567</v>
      </c>
      <c r="DM12" s="978"/>
      <c r="DN12" s="978"/>
      <c r="DO12" s="978"/>
      <c r="DP12" s="979"/>
      <c r="DQ12" s="977" t="s">
        <v>567</v>
      </c>
      <c r="DR12" s="978"/>
      <c r="DS12" s="978"/>
      <c r="DT12" s="978"/>
      <c r="DU12" s="979"/>
      <c r="DV12" s="980"/>
      <c r="DW12" s="981"/>
      <c r="DX12" s="981"/>
      <c r="DY12" s="981"/>
      <c r="DZ12" s="982"/>
      <c r="EA12" s="199"/>
    </row>
    <row r="13" spans="1:131" s="200" customFormat="1" ht="26.25" customHeight="1">
      <c r="A13" s="206">
        <v>7</v>
      </c>
      <c r="B13" s="1031" t="s">
        <v>340</v>
      </c>
      <c r="C13" s="1032"/>
      <c r="D13" s="1032"/>
      <c r="E13" s="1032"/>
      <c r="F13" s="1032"/>
      <c r="G13" s="1032"/>
      <c r="H13" s="1032"/>
      <c r="I13" s="1032"/>
      <c r="J13" s="1032"/>
      <c r="K13" s="1032"/>
      <c r="L13" s="1032"/>
      <c r="M13" s="1032"/>
      <c r="N13" s="1032"/>
      <c r="O13" s="1032"/>
      <c r="P13" s="1033"/>
      <c r="Q13" s="1038">
        <v>161</v>
      </c>
      <c r="R13" s="1035"/>
      <c r="S13" s="1035"/>
      <c r="T13" s="1035"/>
      <c r="U13" s="1035"/>
      <c r="V13" s="1035">
        <v>128</v>
      </c>
      <c r="W13" s="1035"/>
      <c r="X13" s="1035"/>
      <c r="Y13" s="1035"/>
      <c r="Z13" s="1035"/>
      <c r="AA13" s="1035">
        <v>33</v>
      </c>
      <c r="AB13" s="1035"/>
      <c r="AC13" s="1035"/>
      <c r="AD13" s="1035"/>
      <c r="AE13" s="1039"/>
      <c r="AF13" s="1086" t="s">
        <v>103</v>
      </c>
      <c r="AG13" s="1087"/>
      <c r="AH13" s="1087"/>
      <c r="AI13" s="1087"/>
      <c r="AJ13" s="1088"/>
      <c r="AK13" s="1089">
        <v>1</v>
      </c>
      <c r="AL13" s="1090"/>
      <c r="AM13" s="1090"/>
      <c r="AN13" s="1090"/>
      <c r="AO13" s="1090"/>
      <c r="AP13" s="1090">
        <v>215</v>
      </c>
      <c r="AQ13" s="1090"/>
      <c r="AR13" s="1090"/>
      <c r="AS13" s="1090"/>
      <c r="AT13" s="1090"/>
      <c r="AU13" s="1084"/>
      <c r="AV13" s="1084"/>
      <c r="AW13" s="1084"/>
      <c r="AX13" s="1084"/>
      <c r="AY13" s="1085"/>
      <c r="AZ13" s="197"/>
      <c r="BA13" s="197"/>
      <c r="BB13" s="197"/>
      <c r="BC13" s="197"/>
      <c r="BD13" s="197"/>
      <c r="BE13" s="198"/>
      <c r="BF13" s="198"/>
      <c r="BG13" s="198"/>
      <c r="BH13" s="198"/>
      <c r="BI13" s="198"/>
      <c r="BJ13" s="198"/>
      <c r="BK13" s="198"/>
      <c r="BL13" s="198"/>
      <c r="BM13" s="198"/>
      <c r="BN13" s="198"/>
      <c r="BO13" s="198"/>
      <c r="BP13" s="198"/>
      <c r="BQ13" s="207">
        <v>7</v>
      </c>
      <c r="BR13" s="208"/>
      <c r="BS13" s="1002" t="s">
        <v>532</v>
      </c>
      <c r="BT13" s="1003"/>
      <c r="BU13" s="1003"/>
      <c r="BV13" s="1003"/>
      <c r="BW13" s="1003"/>
      <c r="BX13" s="1003"/>
      <c r="BY13" s="1003"/>
      <c r="BZ13" s="1003"/>
      <c r="CA13" s="1003"/>
      <c r="CB13" s="1003"/>
      <c r="CC13" s="1003"/>
      <c r="CD13" s="1003"/>
      <c r="CE13" s="1003"/>
      <c r="CF13" s="1003"/>
      <c r="CG13" s="1004"/>
      <c r="CH13" s="977">
        <v>-0.4</v>
      </c>
      <c r="CI13" s="978"/>
      <c r="CJ13" s="978"/>
      <c r="CK13" s="978"/>
      <c r="CL13" s="979"/>
      <c r="CM13" s="977">
        <v>204</v>
      </c>
      <c r="CN13" s="978"/>
      <c r="CO13" s="978"/>
      <c r="CP13" s="978"/>
      <c r="CQ13" s="979"/>
      <c r="CR13" s="977">
        <v>46</v>
      </c>
      <c r="CS13" s="978"/>
      <c r="CT13" s="978"/>
      <c r="CU13" s="978"/>
      <c r="CV13" s="979"/>
      <c r="CW13" s="977">
        <v>18</v>
      </c>
      <c r="CX13" s="978"/>
      <c r="CY13" s="978"/>
      <c r="CZ13" s="978"/>
      <c r="DA13" s="979"/>
      <c r="DB13" s="977" t="s">
        <v>567</v>
      </c>
      <c r="DC13" s="978"/>
      <c r="DD13" s="978"/>
      <c r="DE13" s="978"/>
      <c r="DF13" s="979"/>
      <c r="DG13" s="977" t="s">
        <v>567</v>
      </c>
      <c r="DH13" s="978"/>
      <c r="DI13" s="978"/>
      <c r="DJ13" s="978"/>
      <c r="DK13" s="979"/>
      <c r="DL13" s="977" t="s">
        <v>567</v>
      </c>
      <c r="DM13" s="978"/>
      <c r="DN13" s="978"/>
      <c r="DO13" s="978"/>
      <c r="DP13" s="979"/>
      <c r="DQ13" s="977" t="s">
        <v>567</v>
      </c>
      <c r="DR13" s="978"/>
      <c r="DS13" s="978"/>
      <c r="DT13" s="978"/>
      <c r="DU13" s="979"/>
      <c r="DV13" s="980"/>
      <c r="DW13" s="981"/>
      <c r="DX13" s="981"/>
      <c r="DY13" s="981"/>
      <c r="DZ13" s="982"/>
      <c r="EA13" s="199"/>
    </row>
    <row r="14" spans="1:131" s="200" customFormat="1" ht="26.25" customHeight="1">
      <c r="A14" s="206">
        <v>8</v>
      </c>
      <c r="B14" s="1031" t="s">
        <v>341</v>
      </c>
      <c r="C14" s="1032"/>
      <c r="D14" s="1032"/>
      <c r="E14" s="1032"/>
      <c r="F14" s="1032"/>
      <c r="G14" s="1032"/>
      <c r="H14" s="1032"/>
      <c r="I14" s="1032"/>
      <c r="J14" s="1032"/>
      <c r="K14" s="1032"/>
      <c r="L14" s="1032"/>
      <c r="M14" s="1032"/>
      <c r="N14" s="1032"/>
      <c r="O14" s="1032"/>
      <c r="P14" s="1033"/>
      <c r="Q14" s="1038">
        <v>328</v>
      </c>
      <c r="R14" s="1035"/>
      <c r="S14" s="1035"/>
      <c r="T14" s="1035"/>
      <c r="U14" s="1035"/>
      <c r="V14" s="1035">
        <v>328</v>
      </c>
      <c r="W14" s="1035"/>
      <c r="X14" s="1035"/>
      <c r="Y14" s="1035"/>
      <c r="Z14" s="1035"/>
      <c r="AA14" s="1035" t="s">
        <v>567</v>
      </c>
      <c r="AB14" s="1035"/>
      <c r="AC14" s="1035"/>
      <c r="AD14" s="1035"/>
      <c r="AE14" s="1039"/>
      <c r="AF14" s="1086" t="s">
        <v>103</v>
      </c>
      <c r="AG14" s="1087"/>
      <c r="AH14" s="1087"/>
      <c r="AI14" s="1087"/>
      <c r="AJ14" s="1088"/>
      <c r="AK14" s="1089">
        <v>314</v>
      </c>
      <c r="AL14" s="1090"/>
      <c r="AM14" s="1090"/>
      <c r="AN14" s="1090"/>
      <c r="AO14" s="1090"/>
      <c r="AP14" s="1090">
        <v>2174</v>
      </c>
      <c r="AQ14" s="1090"/>
      <c r="AR14" s="1090"/>
      <c r="AS14" s="1090"/>
      <c r="AT14" s="1090"/>
      <c r="AU14" s="1084"/>
      <c r="AV14" s="1084"/>
      <c r="AW14" s="1084"/>
      <c r="AX14" s="1084"/>
      <c r="AY14" s="1085"/>
      <c r="AZ14" s="197"/>
      <c r="BA14" s="197"/>
      <c r="BB14" s="197"/>
      <c r="BC14" s="197"/>
      <c r="BD14" s="197"/>
      <c r="BE14" s="198"/>
      <c r="BF14" s="198"/>
      <c r="BG14" s="198"/>
      <c r="BH14" s="198"/>
      <c r="BI14" s="198"/>
      <c r="BJ14" s="198"/>
      <c r="BK14" s="198"/>
      <c r="BL14" s="198"/>
      <c r="BM14" s="198"/>
      <c r="BN14" s="198"/>
      <c r="BO14" s="198"/>
      <c r="BP14" s="198"/>
      <c r="BQ14" s="207">
        <v>8</v>
      </c>
      <c r="BR14" s="208"/>
      <c r="BS14" s="1002" t="s">
        <v>533</v>
      </c>
      <c r="BT14" s="1003"/>
      <c r="BU14" s="1003"/>
      <c r="BV14" s="1003"/>
      <c r="BW14" s="1003"/>
      <c r="BX14" s="1003"/>
      <c r="BY14" s="1003"/>
      <c r="BZ14" s="1003"/>
      <c r="CA14" s="1003"/>
      <c r="CB14" s="1003"/>
      <c r="CC14" s="1003"/>
      <c r="CD14" s="1003"/>
      <c r="CE14" s="1003"/>
      <c r="CF14" s="1003"/>
      <c r="CG14" s="1004"/>
      <c r="CH14" s="977">
        <v>10</v>
      </c>
      <c r="CI14" s="978"/>
      <c r="CJ14" s="978"/>
      <c r="CK14" s="978"/>
      <c r="CL14" s="979"/>
      <c r="CM14" s="977">
        <v>977</v>
      </c>
      <c r="CN14" s="978"/>
      <c r="CO14" s="978"/>
      <c r="CP14" s="978"/>
      <c r="CQ14" s="979"/>
      <c r="CR14" s="977">
        <v>200</v>
      </c>
      <c r="CS14" s="978"/>
      <c r="CT14" s="978"/>
      <c r="CU14" s="978"/>
      <c r="CV14" s="979"/>
      <c r="CW14" s="977" t="s">
        <v>567</v>
      </c>
      <c r="CX14" s="978"/>
      <c r="CY14" s="978"/>
      <c r="CZ14" s="978"/>
      <c r="DA14" s="979"/>
      <c r="DB14" s="977" t="s">
        <v>567</v>
      </c>
      <c r="DC14" s="978"/>
      <c r="DD14" s="978"/>
      <c r="DE14" s="978"/>
      <c r="DF14" s="979"/>
      <c r="DG14" s="977" t="s">
        <v>567</v>
      </c>
      <c r="DH14" s="978"/>
      <c r="DI14" s="978"/>
      <c r="DJ14" s="978"/>
      <c r="DK14" s="979"/>
      <c r="DL14" s="977" t="s">
        <v>567</v>
      </c>
      <c r="DM14" s="978"/>
      <c r="DN14" s="978"/>
      <c r="DO14" s="978"/>
      <c r="DP14" s="979"/>
      <c r="DQ14" s="977" t="s">
        <v>567</v>
      </c>
      <c r="DR14" s="978"/>
      <c r="DS14" s="978"/>
      <c r="DT14" s="978"/>
      <c r="DU14" s="979"/>
      <c r="DV14" s="980"/>
      <c r="DW14" s="981"/>
      <c r="DX14" s="981"/>
      <c r="DY14" s="981"/>
      <c r="DZ14" s="982"/>
      <c r="EA14" s="199"/>
    </row>
    <row r="15" spans="1:131" s="200" customFormat="1" ht="26.25" customHeight="1">
      <c r="A15" s="206">
        <v>9</v>
      </c>
      <c r="B15" s="1031" t="s">
        <v>342</v>
      </c>
      <c r="C15" s="1032"/>
      <c r="D15" s="1032"/>
      <c r="E15" s="1032"/>
      <c r="F15" s="1032"/>
      <c r="G15" s="1032"/>
      <c r="H15" s="1032"/>
      <c r="I15" s="1032"/>
      <c r="J15" s="1032"/>
      <c r="K15" s="1032"/>
      <c r="L15" s="1032"/>
      <c r="M15" s="1032"/>
      <c r="N15" s="1032"/>
      <c r="O15" s="1032"/>
      <c r="P15" s="1033"/>
      <c r="Q15" s="1038">
        <v>115</v>
      </c>
      <c r="R15" s="1035"/>
      <c r="S15" s="1035"/>
      <c r="T15" s="1035"/>
      <c r="U15" s="1035"/>
      <c r="V15" s="1035">
        <v>1</v>
      </c>
      <c r="W15" s="1035"/>
      <c r="X15" s="1035"/>
      <c r="Y15" s="1035"/>
      <c r="Z15" s="1035"/>
      <c r="AA15" s="1035">
        <v>114</v>
      </c>
      <c r="AB15" s="1035"/>
      <c r="AC15" s="1035"/>
      <c r="AD15" s="1035"/>
      <c r="AE15" s="1039"/>
      <c r="AF15" s="1086" t="s">
        <v>103</v>
      </c>
      <c r="AG15" s="1087"/>
      <c r="AH15" s="1087"/>
      <c r="AI15" s="1087"/>
      <c r="AJ15" s="1088"/>
      <c r="AK15" s="1089" t="s">
        <v>567</v>
      </c>
      <c r="AL15" s="1090"/>
      <c r="AM15" s="1090"/>
      <c r="AN15" s="1090"/>
      <c r="AO15" s="1090"/>
      <c r="AP15" s="1090" t="s">
        <v>567</v>
      </c>
      <c r="AQ15" s="1090"/>
      <c r="AR15" s="1090"/>
      <c r="AS15" s="1090"/>
      <c r="AT15" s="1090"/>
      <c r="AU15" s="1084"/>
      <c r="AV15" s="1084"/>
      <c r="AW15" s="1084"/>
      <c r="AX15" s="1084"/>
      <c r="AY15" s="1085"/>
      <c r="AZ15" s="197"/>
      <c r="BA15" s="197"/>
      <c r="BB15" s="197"/>
      <c r="BC15" s="197"/>
      <c r="BD15" s="197"/>
      <c r="BE15" s="198"/>
      <c r="BF15" s="198"/>
      <c r="BG15" s="198"/>
      <c r="BH15" s="198"/>
      <c r="BI15" s="198"/>
      <c r="BJ15" s="198"/>
      <c r="BK15" s="198"/>
      <c r="BL15" s="198"/>
      <c r="BM15" s="198"/>
      <c r="BN15" s="198"/>
      <c r="BO15" s="198"/>
      <c r="BP15" s="198"/>
      <c r="BQ15" s="207">
        <v>9</v>
      </c>
      <c r="BR15" s="208"/>
      <c r="BS15" s="1002" t="s">
        <v>534</v>
      </c>
      <c r="BT15" s="1003"/>
      <c r="BU15" s="1003"/>
      <c r="BV15" s="1003"/>
      <c r="BW15" s="1003"/>
      <c r="BX15" s="1003"/>
      <c r="BY15" s="1003"/>
      <c r="BZ15" s="1003"/>
      <c r="CA15" s="1003"/>
      <c r="CB15" s="1003"/>
      <c r="CC15" s="1003"/>
      <c r="CD15" s="1003"/>
      <c r="CE15" s="1003"/>
      <c r="CF15" s="1003"/>
      <c r="CG15" s="1004"/>
      <c r="CH15" s="977">
        <v>-25</v>
      </c>
      <c r="CI15" s="978"/>
      <c r="CJ15" s="978"/>
      <c r="CK15" s="978"/>
      <c r="CL15" s="979"/>
      <c r="CM15" s="977">
        <v>2310</v>
      </c>
      <c r="CN15" s="978"/>
      <c r="CO15" s="978"/>
      <c r="CP15" s="978"/>
      <c r="CQ15" s="979"/>
      <c r="CR15" s="977">
        <v>600</v>
      </c>
      <c r="CS15" s="978"/>
      <c r="CT15" s="978"/>
      <c r="CU15" s="978"/>
      <c r="CV15" s="979"/>
      <c r="CW15" s="977" t="s">
        <v>567</v>
      </c>
      <c r="CX15" s="978"/>
      <c r="CY15" s="978"/>
      <c r="CZ15" s="978"/>
      <c r="DA15" s="979"/>
      <c r="DB15" s="977" t="s">
        <v>567</v>
      </c>
      <c r="DC15" s="978"/>
      <c r="DD15" s="978"/>
      <c r="DE15" s="978"/>
      <c r="DF15" s="979"/>
      <c r="DG15" s="977" t="s">
        <v>567</v>
      </c>
      <c r="DH15" s="978"/>
      <c r="DI15" s="978"/>
      <c r="DJ15" s="978"/>
      <c r="DK15" s="979"/>
      <c r="DL15" s="977" t="s">
        <v>567</v>
      </c>
      <c r="DM15" s="978"/>
      <c r="DN15" s="978"/>
      <c r="DO15" s="978"/>
      <c r="DP15" s="979"/>
      <c r="DQ15" s="977" t="s">
        <v>567</v>
      </c>
      <c r="DR15" s="978"/>
      <c r="DS15" s="978"/>
      <c r="DT15" s="978"/>
      <c r="DU15" s="979"/>
      <c r="DV15" s="980"/>
      <c r="DW15" s="981"/>
      <c r="DX15" s="981"/>
      <c r="DY15" s="981"/>
      <c r="DZ15" s="982"/>
      <c r="EA15" s="199"/>
    </row>
    <row r="16" spans="1:131" s="200" customFormat="1" ht="26.25" customHeight="1">
      <c r="A16" s="206">
        <v>10</v>
      </c>
      <c r="B16" s="1031" t="s">
        <v>343</v>
      </c>
      <c r="C16" s="1032"/>
      <c r="D16" s="1032"/>
      <c r="E16" s="1032"/>
      <c r="F16" s="1032"/>
      <c r="G16" s="1032"/>
      <c r="H16" s="1032"/>
      <c r="I16" s="1032"/>
      <c r="J16" s="1032"/>
      <c r="K16" s="1032"/>
      <c r="L16" s="1032"/>
      <c r="M16" s="1032"/>
      <c r="N16" s="1032"/>
      <c r="O16" s="1032"/>
      <c r="P16" s="1033"/>
      <c r="Q16" s="1038">
        <v>294</v>
      </c>
      <c r="R16" s="1035"/>
      <c r="S16" s="1035"/>
      <c r="T16" s="1035"/>
      <c r="U16" s="1035"/>
      <c r="V16" s="1035">
        <v>90</v>
      </c>
      <c r="W16" s="1035"/>
      <c r="X16" s="1035"/>
      <c r="Y16" s="1035"/>
      <c r="Z16" s="1035"/>
      <c r="AA16" s="1035">
        <v>204</v>
      </c>
      <c r="AB16" s="1035"/>
      <c r="AC16" s="1035"/>
      <c r="AD16" s="1035"/>
      <c r="AE16" s="1039"/>
      <c r="AF16" s="1086" t="s">
        <v>103</v>
      </c>
      <c r="AG16" s="1087"/>
      <c r="AH16" s="1087"/>
      <c r="AI16" s="1087"/>
      <c r="AJ16" s="1088"/>
      <c r="AK16" s="1089">
        <v>1</v>
      </c>
      <c r="AL16" s="1090"/>
      <c r="AM16" s="1090"/>
      <c r="AN16" s="1090"/>
      <c r="AO16" s="1090"/>
      <c r="AP16" s="1090" t="s">
        <v>567</v>
      </c>
      <c r="AQ16" s="1090"/>
      <c r="AR16" s="1090"/>
      <c r="AS16" s="1090"/>
      <c r="AT16" s="1090"/>
      <c r="AU16" s="1084"/>
      <c r="AV16" s="1084"/>
      <c r="AW16" s="1084"/>
      <c r="AX16" s="1084"/>
      <c r="AY16" s="1085"/>
      <c r="AZ16" s="197"/>
      <c r="BA16" s="197"/>
      <c r="BB16" s="197"/>
      <c r="BC16" s="197"/>
      <c r="BD16" s="197"/>
      <c r="BE16" s="198"/>
      <c r="BF16" s="198"/>
      <c r="BG16" s="198"/>
      <c r="BH16" s="198"/>
      <c r="BI16" s="198"/>
      <c r="BJ16" s="198"/>
      <c r="BK16" s="198"/>
      <c r="BL16" s="198"/>
      <c r="BM16" s="198"/>
      <c r="BN16" s="198"/>
      <c r="BO16" s="198"/>
      <c r="BP16" s="198"/>
      <c r="BQ16" s="207">
        <v>10</v>
      </c>
      <c r="BR16" s="208"/>
      <c r="BS16" s="1002" t="s">
        <v>535</v>
      </c>
      <c r="BT16" s="1003"/>
      <c r="BU16" s="1003"/>
      <c r="BV16" s="1003"/>
      <c r="BW16" s="1003"/>
      <c r="BX16" s="1003"/>
      <c r="BY16" s="1003"/>
      <c r="BZ16" s="1003"/>
      <c r="CA16" s="1003"/>
      <c r="CB16" s="1003"/>
      <c r="CC16" s="1003"/>
      <c r="CD16" s="1003"/>
      <c r="CE16" s="1003"/>
      <c r="CF16" s="1003"/>
      <c r="CG16" s="1004"/>
      <c r="CH16" s="977">
        <v>-0.5</v>
      </c>
      <c r="CI16" s="978"/>
      <c r="CJ16" s="978"/>
      <c r="CK16" s="978"/>
      <c r="CL16" s="979"/>
      <c r="CM16" s="977">
        <v>207</v>
      </c>
      <c r="CN16" s="978"/>
      <c r="CO16" s="978"/>
      <c r="CP16" s="978"/>
      <c r="CQ16" s="979"/>
      <c r="CR16" s="977">
        <v>200</v>
      </c>
      <c r="CS16" s="978"/>
      <c r="CT16" s="978"/>
      <c r="CU16" s="978"/>
      <c r="CV16" s="979"/>
      <c r="CW16" s="977" t="s">
        <v>567</v>
      </c>
      <c r="CX16" s="978"/>
      <c r="CY16" s="978"/>
      <c r="CZ16" s="978"/>
      <c r="DA16" s="979"/>
      <c r="DB16" s="977" t="s">
        <v>567</v>
      </c>
      <c r="DC16" s="978"/>
      <c r="DD16" s="978"/>
      <c r="DE16" s="978"/>
      <c r="DF16" s="979"/>
      <c r="DG16" s="977" t="s">
        <v>567</v>
      </c>
      <c r="DH16" s="978"/>
      <c r="DI16" s="978"/>
      <c r="DJ16" s="978"/>
      <c r="DK16" s="979"/>
      <c r="DL16" s="977" t="s">
        <v>567</v>
      </c>
      <c r="DM16" s="978"/>
      <c r="DN16" s="978"/>
      <c r="DO16" s="978"/>
      <c r="DP16" s="979"/>
      <c r="DQ16" s="977" t="s">
        <v>567</v>
      </c>
      <c r="DR16" s="978"/>
      <c r="DS16" s="978"/>
      <c r="DT16" s="978"/>
      <c r="DU16" s="979"/>
      <c r="DV16" s="980"/>
      <c r="DW16" s="981"/>
      <c r="DX16" s="981"/>
      <c r="DY16" s="981"/>
      <c r="DZ16" s="982"/>
      <c r="EA16" s="199"/>
    </row>
    <row r="17" spans="1:131" s="200" customFormat="1" ht="26.25" customHeight="1">
      <c r="A17" s="206">
        <v>11</v>
      </c>
      <c r="B17" s="1031" t="s">
        <v>344</v>
      </c>
      <c r="C17" s="1032"/>
      <c r="D17" s="1032"/>
      <c r="E17" s="1032"/>
      <c r="F17" s="1032"/>
      <c r="G17" s="1032"/>
      <c r="H17" s="1032"/>
      <c r="I17" s="1032"/>
      <c r="J17" s="1032"/>
      <c r="K17" s="1032"/>
      <c r="L17" s="1032"/>
      <c r="M17" s="1032"/>
      <c r="N17" s="1032"/>
      <c r="O17" s="1032"/>
      <c r="P17" s="1033"/>
      <c r="Q17" s="1038">
        <v>2890</v>
      </c>
      <c r="R17" s="1035"/>
      <c r="S17" s="1035"/>
      <c r="T17" s="1035"/>
      <c r="U17" s="1035"/>
      <c r="V17" s="1035">
        <v>2249</v>
      </c>
      <c r="W17" s="1035"/>
      <c r="X17" s="1035"/>
      <c r="Y17" s="1035"/>
      <c r="Z17" s="1035"/>
      <c r="AA17" s="1035">
        <v>641</v>
      </c>
      <c r="AB17" s="1035"/>
      <c r="AC17" s="1035"/>
      <c r="AD17" s="1035"/>
      <c r="AE17" s="1039"/>
      <c r="AF17" s="1086" t="s">
        <v>103</v>
      </c>
      <c r="AG17" s="1087"/>
      <c r="AH17" s="1087"/>
      <c r="AI17" s="1087"/>
      <c r="AJ17" s="1088"/>
      <c r="AK17" s="1089" t="s">
        <v>567</v>
      </c>
      <c r="AL17" s="1090"/>
      <c r="AM17" s="1090"/>
      <c r="AN17" s="1090"/>
      <c r="AO17" s="1090"/>
      <c r="AP17" s="1090">
        <v>8289</v>
      </c>
      <c r="AQ17" s="1090"/>
      <c r="AR17" s="1090"/>
      <c r="AS17" s="1090"/>
      <c r="AT17" s="1090"/>
      <c r="AU17" s="1084"/>
      <c r="AV17" s="1084"/>
      <c r="AW17" s="1084"/>
      <c r="AX17" s="1084"/>
      <c r="AY17" s="1085"/>
      <c r="AZ17" s="197"/>
      <c r="BA17" s="197"/>
      <c r="BB17" s="197"/>
      <c r="BC17" s="197"/>
      <c r="BD17" s="197"/>
      <c r="BE17" s="198"/>
      <c r="BF17" s="198"/>
      <c r="BG17" s="198"/>
      <c r="BH17" s="198"/>
      <c r="BI17" s="198"/>
      <c r="BJ17" s="198"/>
      <c r="BK17" s="198"/>
      <c r="BL17" s="198"/>
      <c r="BM17" s="198"/>
      <c r="BN17" s="198"/>
      <c r="BO17" s="198"/>
      <c r="BP17" s="198"/>
      <c r="BQ17" s="207">
        <v>11</v>
      </c>
      <c r="BR17" s="208"/>
      <c r="BS17" s="1002" t="s">
        <v>536</v>
      </c>
      <c r="BT17" s="1003"/>
      <c r="BU17" s="1003"/>
      <c r="BV17" s="1003"/>
      <c r="BW17" s="1003"/>
      <c r="BX17" s="1003"/>
      <c r="BY17" s="1003"/>
      <c r="BZ17" s="1003"/>
      <c r="CA17" s="1003"/>
      <c r="CB17" s="1003"/>
      <c r="CC17" s="1003"/>
      <c r="CD17" s="1003"/>
      <c r="CE17" s="1003"/>
      <c r="CF17" s="1003"/>
      <c r="CG17" s="1004"/>
      <c r="CH17" s="977">
        <v>9</v>
      </c>
      <c r="CI17" s="978"/>
      <c r="CJ17" s="978"/>
      <c r="CK17" s="978"/>
      <c r="CL17" s="979"/>
      <c r="CM17" s="977">
        <v>1071</v>
      </c>
      <c r="CN17" s="978"/>
      <c r="CO17" s="978"/>
      <c r="CP17" s="978"/>
      <c r="CQ17" s="979"/>
      <c r="CR17" s="977">
        <v>563</v>
      </c>
      <c r="CS17" s="978"/>
      <c r="CT17" s="978"/>
      <c r="CU17" s="978"/>
      <c r="CV17" s="979"/>
      <c r="CW17" s="977">
        <v>149</v>
      </c>
      <c r="CX17" s="978"/>
      <c r="CY17" s="978"/>
      <c r="CZ17" s="978"/>
      <c r="DA17" s="979"/>
      <c r="DB17" s="977" t="s">
        <v>567</v>
      </c>
      <c r="DC17" s="978"/>
      <c r="DD17" s="978"/>
      <c r="DE17" s="978"/>
      <c r="DF17" s="979"/>
      <c r="DG17" s="977" t="s">
        <v>567</v>
      </c>
      <c r="DH17" s="978"/>
      <c r="DI17" s="978"/>
      <c r="DJ17" s="978"/>
      <c r="DK17" s="979"/>
      <c r="DL17" s="977" t="s">
        <v>567</v>
      </c>
      <c r="DM17" s="978"/>
      <c r="DN17" s="978"/>
      <c r="DO17" s="978"/>
      <c r="DP17" s="979"/>
      <c r="DQ17" s="977" t="s">
        <v>567</v>
      </c>
      <c r="DR17" s="978"/>
      <c r="DS17" s="978"/>
      <c r="DT17" s="978"/>
      <c r="DU17" s="979"/>
      <c r="DV17" s="980"/>
      <c r="DW17" s="981"/>
      <c r="DX17" s="981"/>
      <c r="DY17" s="981"/>
      <c r="DZ17" s="982"/>
      <c r="EA17" s="199"/>
    </row>
    <row r="18" spans="1:131" s="200" customFormat="1" ht="26.25" customHeight="1">
      <c r="A18" s="206">
        <v>12</v>
      </c>
      <c r="B18" s="1031" t="s">
        <v>345</v>
      </c>
      <c r="C18" s="1032"/>
      <c r="D18" s="1032"/>
      <c r="E18" s="1032"/>
      <c r="F18" s="1032"/>
      <c r="G18" s="1032"/>
      <c r="H18" s="1032"/>
      <c r="I18" s="1032"/>
      <c r="J18" s="1032"/>
      <c r="K18" s="1032"/>
      <c r="L18" s="1032"/>
      <c r="M18" s="1032"/>
      <c r="N18" s="1032"/>
      <c r="O18" s="1032"/>
      <c r="P18" s="1033"/>
      <c r="Q18" s="1038">
        <v>6</v>
      </c>
      <c r="R18" s="1035"/>
      <c r="S18" s="1035"/>
      <c r="T18" s="1035"/>
      <c r="U18" s="1035"/>
      <c r="V18" s="1035">
        <v>6</v>
      </c>
      <c r="W18" s="1035"/>
      <c r="X18" s="1035"/>
      <c r="Y18" s="1035"/>
      <c r="Z18" s="1035"/>
      <c r="AA18" s="1035" t="s">
        <v>567</v>
      </c>
      <c r="AB18" s="1035"/>
      <c r="AC18" s="1035"/>
      <c r="AD18" s="1035"/>
      <c r="AE18" s="1039"/>
      <c r="AF18" s="1086" t="s">
        <v>103</v>
      </c>
      <c r="AG18" s="1087"/>
      <c r="AH18" s="1087"/>
      <c r="AI18" s="1087"/>
      <c r="AJ18" s="1088"/>
      <c r="AK18" s="1089" t="s">
        <v>567</v>
      </c>
      <c r="AL18" s="1090"/>
      <c r="AM18" s="1090"/>
      <c r="AN18" s="1090"/>
      <c r="AO18" s="1090"/>
      <c r="AP18" s="1090" t="s">
        <v>567</v>
      </c>
      <c r="AQ18" s="1090"/>
      <c r="AR18" s="1090"/>
      <c r="AS18" s="1090"/>
      <c r="AT18" s="1090"/>
      <c r="AU18" s="1084"/>
      <c r="AV18" s="1084"/>
      <c r="AW18" s="1084"/>
      <c r="AX18" s="1084"/>
      <c r="AY18" s="1085"/>
      <c r="AZ18" s="197"/>
      <c r="BA18" s="197"/>
      <c r="BB18" s="197"/>
      <c r="BC18" s="197"/>
      <c r="BD18" s="197"/>
      <c r="BE18" s="198"/>
      <c r="BF18" s="198"/>
      <c r="BG18" s="198"/>
      <c r="BH18" s="198"/>
      <c r="BI18" s="198"/>
      <c r="BJ18" s="198"/>
      <c r="BK18" s="198"/>
      <c r="BL18" s="198"/>
      <c r="BM18" s="198"/>
      <c r="BN18" s="198"/>
      <c r="BO18" s="198"/>
      <c r="BP18" s="198"/>
      <c r="BQ18" s="207">
        <v>12</v>
      </c>
      <c r="BR18" s="208"/>
      <c r="BS18" s="1002" t="s">
        <v>537</v>
      </c>
      <c r="BT18" s="1003"/>
      <c r="BU18" s="1003"/>
      <c r="BV18" s="1003"/>
      <c r="BW18" s="1003"/>
      <c r="BX18" s="1003"/>
      <c r="BY18" s="1003"/>
      <c r="BZ18" s="1003"/>
      <c r="CA18" s="1003"/>
      <c r="CB18" s="1003"/>
      <c r="CC18" s="1003"/>
      <c r="CD18" s="1003"/>
      <c r="CE18" s="1003"/>
      <c r="CF18" s="1003"/>
      <c r="CG18" s="1004"/>
      <c r="CH18" s="977" t="s">
        <v>524</v>
      </c>
      <c r="CI18" s="978"/>
      <c r="CJ18" s="978"/>
      <c r="CK18" s="978"/>
      <c r="CL18" s="979"/>
      <c r="CM18" s="977">
        <v>665</v>
      </c>
      <c r="CN18" s="978"/>
      <c r="CO18" s="978"/>
      <c r="CP18" s="978"/>
      <c r="CQ18" s="979"/>
      <c r="CR18" s="977">
        <v>10</v>
      </c>
      <c r="CS18" s="978"/>
      <c r="CT18" s="978"/>
      <c r="CU18" s="978"/>
      <c r="CV18" s="979"/>
      <c r="CW18" s="977">
        <v>5</v>
      </c>
      <c r="CX18" s="978"/>
      <c r="CY18" s="978"/>
      <c r="CZ18" s="978"/>
      <c r="DA18" s="979"/>
      <c r="DB18" s="977" t="s">
        <v>567</v>
      </c>
      <c r="DC18" s="978"/>
      <c r="DD18" s="978"/>
      <c r="DE18" s="978"/>
      <c r="DF18" s="979"/>
      <c r="DG18" s="977" t="s">
        <v>567</v>
      </c>
      <c r="DH18" s="978"/>
      <c r="DI18" s="978"/>
      <c r="DJ18" s="978"/>
      <c r="DK18" s="979"/>
      <c r="DL18" s="977" t="s">
        <v>567</v>
      </c>
      <c r="DM18" s="978"/>
      <c r="DN18" s="978"/>
      <c r="DO18" s="978"/>
      <c r="DP18" s="979"/>
      <c r="DQ18" s="977" t="s">
        <v>567</v>
      </c>
      <c r="DR18" s="978"/>
      <c r="DS18" s="978"/>
      <c r="DT18" s="978"/>
      <c r="DU18" s="979"/>
      <c r="DV18" s="980"/>
      <c r="DW18" s="981"/>
      <c r="DX18" s="981"/>
      <c r="DY18" s="981"/>
      <c r="DZ18" s="982"/>
      <c r="EA18" s="199"/>
    </row>
    <row r="19" spans="1:131" s="200" customFormat="1" ht="26.25" customHeight="1">
      <c r="A19" s="206">
        <v>13</v>
      </c>
      <c r="B19" s="1031" t="s">
        <v>346</v>
      </c>
      <c r="C19" s="1032"/>
      <c r="D19" s="1032"/>
      <c r="E19" s="1032"/>
      <c r="F19" s="1032"/>
      <c r="G19" s="1032"/>
      <c r="H19" s="1032"/>
      <c r="I19" s="1032"/>
      <c r="J19" s="1032"/>
      <c r="K19" s="1032"/>
      <c r="L19" s="1032"/>
      <c r="M19" s="1032"/>
      <c r="N19" s="1032"/>
      <c r="O19" s="1032"/>
      <c r="P19" s="1033"/>
      <c r="Q19" s="1038">
        <v>24128</v>
      </c>
      <c r="R19" s="1035"/>
      <c r="S19" s="1035"/>
      <c r="T19" s="1035"/>
      <c r="U19" s="1035"/>
      <c r="V19" s="1035">
        <v>20630</v>
      </c>
      <c r="W19" s="1035"/>
      <c r="X19" s="1035"/>
      <c r="Y19" s="1035"/>
      <c r="Z19" s="1035"/>
      <c r="AA19" s="1035">
        <v>3498</v>
      </c>
      <c r="AB19" s="1035"/>
      <c r="AC19" s="1035"/>
      <c r="AD19" s="1035"/>
      <c r="AE19" s="1039"/>
      <c r="AF19" s="1086" t="s">
        <v>103</v>
      </c>
      <c r="AG19" s="1087"/>
      <c r="AH19" s="1087"/>
      <c r="AI19" s="1087"/>
      <c r="AJ19" s="1088"/>
      <c r="AK19" s="1089">
        <v>101</v>
      </c>
      <c r="AL19" s="1090"/>
      <c r="AM19" s="1090"/>
      <c r="AN19" s="1090"/>
      <c r="AO19" s="1090"/>
      <c r="AP19" s="1090">
        <v>66425</v>
      </c>
      <c r="AQ19" s="1090"/>
      <c r="AR19" s="1090"/>
      <c r="AS19" s="1090"/>
      <c r="AT19" s="1090"/>
      <c r="AU19" s="1084"/>
      <c r="AV19" s="1084"/>
      <c r="AW19" s="1084"/>
      <c r="AX19" s="1084"/>
      <c r="AY19" s="1085"/>
      <c r="AZ19" s="197"/>
      <c r="BA19" s="197"/>
      <c r="BB19" s="197"/>
      <c r="BC19" s="197"/>
      <c r="BD19" s="197"/>
      <c r="BE19" s="198"/>
      <c r="BF19" s="198"/>
      <c r="BG19" s="198"/>
      <c r="BH19" s="198"/>
      <c r="BI19" s="198"/>
      <c r="BJ19" s="198"/>
      <c r="BK19" s="198"/>
      <c r="BL19" s="198"/>
      <c r="BM19" s="198"/>
      <c r="BN19" s="198"/>
      <c r="BO19" s="198"/>
      <c r="BP19" s="198"/>
      <c r="BQ19" s="207">
        <v>13</v>
      </c>
      <c r="BR19" s="208"/>
      <c r="BS19" s="1002" t="s">
        <v>538</v>
      </c>
      <c r="BT19" s="1003"/>
      <c r="BU19" s="1003"/>
      <c r="BV19" s="1003"/>
      <c r="BW19" s="1003"/>
      <c r="BX19" s="1003"/>
      <c r="BY19" s="1003"/>
      <c r="BZ19" s="1003"/>
      <c r="CA19" s="1003"/>
      <c r="CB19" s="1003"/>
      <c r="CC19" s="1003"/>
      <c r="CD19" s="1003"/>
      <c r="CE19" s="1003"/>
      <c r="CF19" s="1003"/>
      <c r="CG19" s="1004"/>
      <c r="CH19" s="977">
        <v>1</v>
      </c>
      <c r="CI19" s="978"/>
      <c r="CJ19" s="978"/>
      <c r="CK19" s="978"/>
      <c r="CL19" s="979"/>
      <c r="CM19" s="977">
        <v>6</v>
      </c>
      <c r="CN19" s="978"/>
      <c r="CO19" s="978"/>
      <c r="CP19" s="978"/>
      <c r="CQ19" s="979"/>
      <c r="CR19" s="977">
        <v>3</v>
      </c>
      <c r="CS19" s="978"/>
      <c r="CT19" s="978"/>
      <c r="CU19" s="978"/>
      <c r="CV19" s="979"/>
      <c r="CW19" s="977" t="s">
        <v>567</v>
      </c>
      <c r="CX19" s="978"/>
      <c r="CY19" s="978"/>
      <c r="CZ19" s="978"/>
      <c r="DA19" s="979"/>
      <c r="DB19" s="977" t="s">
        <v>567</v>
      </c>
      <c r="DC19" s="978"/>
      <c r="DD19" s="978"/>
      <c r="DE19" s="978"/>
      <c r="DF19" s="979"/>
      <c r="DG19" s="977" t="s">
        <v>567</v>
      </c>
      <c r="DH19" s="978"/>
      <c r="DI19" s="978"/>
      <c r="DJ19" s="978"/>
      <c r="DK19" s="979"/>
      <c r="DL19" s="977" t="s">
        <v>567</v>
      </c>
      <c r="DM19" s="978"/>
      <c r="DN19" s="978"/>
      <c r="DO19" s="978"/>
      <c r="DP19" s="979"/>
      <c r="DQ19" s="977" t="s">
        <v>567</v>
      </c>
      <c r="DR19" s="978"/>
      <c r="DS19" s="978"/>
      <c r="DT19" s="978"/>
      <c r="DU19" s="979"/>
      <c r="DV19" s="980"/>
      <c r="DW19" s="981"/>
      <c r="DX19" s="981"/>
      <c r="DY19" s="981"/>
      <c r="DZ19" s="982"/>
      <c r="EA19" s="199"/>
    </row>
    <row r="20" spans="1:131" s="200" customFormat="1" ht="26.25" customHeight="1">
      <c r="A20" s="206">
        <v>14</v>
      </c>
      <c r="B20" s="1031" t="s">
        <v>347</v>
      </c>
      <c r="C20" s="1032"/>
      <c r="D20" s="1032"/>
      <c r="E20" s="1032"/>
      <c r="F20" s="1032"/>
      <c r="G20" s="1032"/>
      <c r="H20" s="1032"/>
      <c r="I20" s="1032"/>
      <c r="J20" s="1032"/>
      <c r="K20" s="1032"/>
      <c r="L20" s="1032"/>
      <c r="M20" s="1032"/>
      <c r="N20" s="1032"/>
      <c r="O20" s="1032"/>
      <c r="P20" s="1033"/>
      <c r="Q20" s="1038">
        <v>6558</v>
      </c>
      <c r="R20" s="1035"/>
      <c r="S20" s="1035"/>
      <c r="T20" s="1035"/>
      <c r="U20" s="1035"/>
      <c r="V20" s="1035">
        <v>6517</v>
      </c>
      <c r="W20" s="1035"/>
      <c r="X20" s="1035"/>
      <c r="Y20" s="1035"/>
      <c r="Z20" s="1035"/>
      <c r="AA20" s="1035">
        <v>41</v>
      </c>
      <c r="AB20" s="1035"/>
      <c r="AC20" s="1035"/>
      <c r="AD20" s="1035"/>
      <c r="AE20" s="1039"/>
      <c r="AF20" s="1086" t="s">
        <v>103</v>
      </c>
      <c r="AG20" s="1087"/>
      <c r="AH20" s="1087"/>
      <c r="AI20" s="1087"/>
      <c r="AJ20" s="1088"/>
      <c r="AK20" s="1089" t="s">
        <v>567</v>
      </c>
      <c r="AL20" s="1090"/>
      <c r="AM20" s="1090"/>
      <c r="AN20" s="1090"/>
      <c r="AO20" s="1090"/>
      <c r="AP20" s="1090" t="s">
        <v>567</v>
      </c>
      <c r="AQ20" s="1090"/>
      <c r="AR20" s="1090"/>
      <c r="AS20" s="1090"/>
      <c r="AT20" s="1090"/>
      <c r="AU20" s="1084"/>
      <c r="AV20" s="1084"/>
      <c r="AW20" s="1084"/>
      <c r="AX20" s="1084"/>
      <c r="AY20" s="1085"/>
      <c r="AZ20" s="197"/>
      <c r="BA20" s="197"/>
      <c r="BB20" s="197"/>
      <c r="BC20" s="197"/>
      <c r="BD20" s="197"/>
      <c r="BE20" s="198"/>
      <c r="BF20" s="198"/>
      <c r="BG20" s="198"/>
      <c r="BH20" s="198"/>
      <c r="BI20" s="198"/>
      <c r="BJ20" s="198"/>
      <c r="BK20" s="198"/>
      <c r="BL20" s="198"/>
      <c r="BM20" s="198"/>
      <c r="BN20" s="198"/>
      <c r="BO20" s="198"/>
      <c r="BP20" s="198"/>
      <c r="BQ20" s="207">
        <v>14</v>
      </c>
      <c r="BR20" s="208"/>
      <c r="BS20" s="1002" t="s">
        <v>539</v>
      </c>
      <c r="BT20" s="1003"/>
      <c r="BU20" s="1003"/>
      <c r="BV20" s="1003"/>
      <c r="BW20" s="1003"/>
      <c r="BX20" s="1003"/>
      <c r="BY20" s="1003"/>
      <c r="BZ20" s="1003"/>
      <c r="CA20" s="1003"/>
      <c r="CB20" s="1003"/>
      <c r="CC20" s="1003"/>
      <c r="CD20" s="1003"/>
      <c r="CE20" s="1003"/>
      <c r="CF20" s="1003"/>
      <c r="CG20" s="1004"/>
      <c r="CH20" s="977">
        <v>-0.3</v>
      </c>
      <c r="CI20" s="978"/>
      <c r="CJ20" s="978"/>
      <c r="CK20" s="978"/>
      <c r="CL20" s="979"/>
      <c r="CM20" s="977">
        <v>16</v>
      </c>
      <c r="CN20" s="978"/>
      <c r="CO20" s="978"/>
      <c r="CP20" s="978"/>
      <c r="CQ20" s="979"/>
      <c r="CR20" s="977">
        <v>4</v>
      </c>
      <c r="CS20" s="978"/>
      <c r="CT20" s="978"/>
      <c r="CU20" s="978"/>
      <c r="CV20" s="979"/>
      <c r="CW20" s="977">
        <v>46</v>
      </c>
      <c r="CX20" s="978"/>
      <c r="CY20" s="978"/>
      <c r="CZ20" s="978"/>
      <c r="DA20" s="979"/>
      <c r="DB20" s="977" t="s">
        <v>567</v>
      </c>
      <c r="DC20" s="978"/>
      <c r="DD20" s="978"/>
      <c r="DE20" s="978"/>
      <c r="DF20" s="979"/>
      <c r="DG20" s="977" t="s">
        <v>567</v>
      </c>
      <c r="DH20" s="978"/>
      <c r="DI20" s="978"/>
      <c r="DJ20" s="978"/>
      <c r="DK20" s="979"/>
      <c r="DL20" s="977" t="s">
        <v>567</v>
      </c>
      <c r="DM20" s="978"/>
      <c r="DN20" s="978"/>
      <c r="DO20" s="978"/>
      <c r="DP20" s="979"/>
      <c r="DQ20" s="977" t="s">
        <v>567</v>
      </c>
      <c r="DR20" s="978"/>
      <c r="DS20" s="978"/>
      <c r="DT20" s="978"/>
      <c r="DU20" s="979"/>
      <c r="DV20" s="980"/>
      <c r="DW20" s="981"/>
      <c r="DX20" s="981"/>
      <c r="DY20" s="981"/>
      <c r="DZ20" s="982"/>
      <c r="EA20" s="199"/>
    </row>
    <row r="21" spans="1:131" s="200" customFormat="1" ht="26.25" customHeight="1" thickBot="1">
      <c r="A21" s="206">
        <v>15</v>
      </c>
      <c r="B21" s="1031"/>
      <c r="C21" s="1032"/>
      <c r="D21" s="1032"/>
      <c r="E21" s="1032"/>
      <c r="F21" s="1032"/>
      <c r="G21" s="1032"/>
      <c r="H21" s="1032"/>
      <c r="I21" s="1032"/>
      <c r="J21" s="1032"/>
      <c r="K21" s="1032"/>
      <c r="L21" s="1032"/>
      <c r="M21" s="1032"/>
      <c r="N21" s="1032"/>
      <c r="O21" s="1032"/>
      <c r="P21" s="1033"/>
      <c r="Q21" s="1038"/>
      <c r="R21" s="1035"/>
      <c r="S21" s="1035"/>
      <c r="T21" s="1035"/>
      <c r="U21" s="1035"/>
      <c r="V21" s="1035"/>
      <c r="W21" s="1035"/>
      <c r="X21" s="1035"/>
      <c r="Y21" s="1035"/>
      <c r="Z21" s="1035"/>
      <c r="AA21" s="1035"/>
      <c r="AB21" s="1035"/>
      <c r="AC21" s="1035"/>
      <c r="AD21" s="1035"/>
      <c r="AE21" s="1039"/>
      <c r="AF21" s="1086"/>
      <c r="AG21" s="1087"/>
      <c r="AH21" s="1087"/>
      <c r="AI21" s="1087"/>
      <c r="AJ21" s="1088"/>
      <c r="AK21" s="1089"/>
      <c r="AL21" s="1090"/>
      <c r="AM21" s="1090"/>
      <c r="AN21" s="1090"/>
      <c r="AO21" s="1090"/>
      <c r="AP21" s="1090"/>
      <c r="AQ21" s="1090"/>
      <c r="AR21" s="1090"/>
      <c r="AS21" s="1090"/>
      <c r="AT21" s="1090"/>
      <c r="AU21" s="1084"/>
      <c r="AV21" s="1084"/>
      <c r="AW21" s="1084"/>
      <c r="AX21" s="1084"/>
      <c r="AY21" s="1085"/>
      <c r="AZ21" s="197"/>
      <c r="BA21" s="197"/>
      <c r="BB21" s="197"/>
      <c r="BC21" s="197"/>
      <c r="BD21" s="197"/>
      <c r="BE21" s="198"/>
      <c r="BF21" s="198"/>
      <c r="BG21" s="198"/>
      <c r="BH21" s="198"/>
      <c r="BI21" s="198"/>
      <c r="BJ21" s="198"/>
      <c r="BK21" s="198"/>
      <c r="BL21" s="198"/>
      <c r="BM21" s="198"/>
      <c r="BN21" s="198"/>
      <c r="BO21" s="198"/>
      <c r="BP21" s="198"/>
      <c r="BQ21" s="207">
        <v>15</v>
      </c>
      <c r="BR21" s="208"/>
      <c r="BS21" s="1002" t="s">
        <v>540</v>
      </c>
      <c r="BT21" s="1003"/>
      <c r="BU21" s="1003"/>
      <c r="BV21" s="1003"/>
      <c r="BW21" s="1003"/>
      <c r="BX21" s="1003"/>
      <c r="BY21" s="1003"/>
      <c r="BZ21" s="1003"/>
      <c r="CA21" s="1003"/>
      <c r="CB21" s="1003"/>
      <c r="CC21" s="1003"/>
      <c r="CD21" s="1003"/>
      <c r="CE21" s="1003"/>
      <c r="CF21" s="1003"/>
      <c r="CG21" s="1004"/>
      <c r="CH21" s="977" t="s">
        <v>567</v>
      </c>
      <c r="CI21" s="978"/>
      <c r="CJ21" s="978"/>
      <c r="CK21" s="978"/>
      <c r="CL21" s="979"/>
      <c r="CM21" s="977">
        <v>202</v>
      </c>
      <c r="CN21" s="978"/>
      <c r="CO21" s="978"/>
      <c r="CP21" s="978"/>
      <c r="CQ21" s="979"/>
      <c r="CR21" s="977">
        <v>200</v>
      </c>
      <c r="CS21" s="978"/>
      <c r="CT21" s="978"/>
      <c r="CU21" s="978"/>
      <c r="CV21" s="979"/>
      <c r="CW21" s="977" t="s">
        <v>567</v>
      </c>
      <c r="CX21" s="978"/>
      <c r="CY21" s="978"/>
      <c r="CZ21" s="978"/>
      <c r="DA21" s="979"/>
      <c r="DB21" s="977" t="s">
        <v>567</v>
      </c>
      <c r="DC21" s="978"/>
      <c r="DD21" s="978"/>
      <c r="DE21" s="978"/>
      <c r="DF21" s="979"/>
      <c r="DG21" s="977" t="s">
        <v>567</v>
      </c>
      <c r="DH21" s="978"/>
      <c r="DI21" s="978"/>
      <c r="DJ21" s="978"/>
      <c r="DK21" s="979"/>
      <c r="DL21" s="977" t="s">
        <v>567</v>
      </c>
      <c r="DM21" s="978"/>
      <c r="DN21" s="978"/>
      <c r="DO21" s="978"/>
      <c r="DP21" s="979"/>
      <c r="DQ21" s="977" t="s">
        <v>567</v>
      </c>
      <c r="DR21" s="978"/>
      <c r="DS21" s="978"/>
      <c r="DT21" s="978"/>
      <c r="DU21" s="979"/>
      <c r="DV21" s="980"/>
      <c r="DW21" s="981"/>
      <c r="DX21" s="981"/>
      <c r="DY21" s="981"/>
      <c r="DZ21" s="982"/>
      <c r="EA21" s="199"/>
    </row>
    <row r="22" spans="1:131" s="200" customFormat="1" ht="26.25" customHeight="1">
      <c r="A22" s="206">
        <v>16</v>
      </c>
      <c r="B22" s="1075"/>
      <c r="C22" s="1076"/>
      <c r="D22" s="1076"/>
      <c r="E22" s="1076"/>
      <c r="F22" s="1076"/>
      <c r="G22" s="1076"/>
      <c r="H22" s="1076"/>
      <c r="I22" s="1076"/>
      <c r="J22" s="1076"/>
      <c r="K22" s="1076"/>
      <c r="L22" s="1076"/>
      <c r="M22" s="1076"/>
      <c r="N22" s="1076"/>
      <c r="O22" s="1076"/>
      <c r="P22" s="1077"/>
      <c r="Q22" s="1078"/>
      <c r="R22" s="1079"/>
      <c r="S22" s="1079"/>
      <c r="T22" s="1079"/>
      <c r="U22" s="1079"/>
      <c r="V22" s="1079"/>
      <c r="W22" s="1079"/>
      <c r="X22" s="1079"/>
      <c r="Y22" s="1079"/>
      <c r="Z22" s="1079"/>
      <c r="AA22" s="1079"/>
      <c r="AB22" s="1079"/>
      <c r="AC22" s="1079"/>
      <c r="AD22" s="1079"/>
      <c r="AE22" s="1080"/>
      <c r="AF22" s="1081"/>
      <c r="AG22" s="1082"/>
      <c r="AH22" s="1082"/>
      <c r="AI22" s="1082"/>
      <c r="AJ22" s="1083"/>
      <c r="AK22" s="1071"/>
      <c r="AL22" s="1072"/>
      <c r="AM22" s="1072"/>
      <c r="AN22" s="1072"/>
      <c r="AO22" s="1072"/>
      <c r="AP22" s="1072"/>
      <c r="AQ22" s="1072"/>
      <c r="AR22" s="1072"/>
      <c r="AS22" s="1072"/>
      <c r="AT22" s="1072"/>
      <c r="AU22" s="1073"/>
      <c r="AV22" s="1073"/>
      <c r="AW22" s="1073"/>
      <c r="AX22" s="1073"/>
      <c r="AY22" s="1074"/>
      <c r="AZ22" s="1022" t="s">
        <v>348</v>
      </c>
      <c r="BA22" s="1022"/>
      <c r="BB22" s="1022"/>
      <c r="BC22" s="1022"/>
      <c r="BD22" s="1023"/>
      <c r="BE22" s="198"/>
      <c r="BF22" s="198"/>
      <c r="BG22" s="198"/>
      <c r="BH22" s="198"/>
      <c r="BI22" s="198"/>
      <c r="BJ22" s="198"/>
      <c r="BK22" s="198"/>
      <c r="BL22" s="198"/>
      <c r="BM22" s="198"/>
      <c r="BN22" s="198"/>
      <c r="BO22" s="198"/>
      <c r="BP22" s="198"/>
      <c r="BQ22" s="207">
        <v>16</v>
      </c>
      <c r="BR22" s="208"/>
      <c r="BS22" s="1002" t="s">
        <v>541</v>
      </c>
      <c r="BT22" s="1003"/>
      <c r="BU22" s="1003"/>
      <c r="BV22" s="1003"/>
      <c r="BW22" s="1003"/>
      <c r="BX22" s="1003"/>
      <c r="BY22" s="1003"/>
      <c r="BZ22" s="1003"/>
      <c r="CA22" s="1003"/>
      <c r="CB22" s="1003"/>
      <c r="CC22" s="1003"/>
      <c r="CD22" s="1003"/>
      <c r="CE22" s="1003"/>
      <c r="CF22" s="1003"/>
      <c r="CG22" s="1004"/>
      <c r="CH22" s="977">
        <v>-2</v>
      </c>
      <c r="CI22" s="978"/>
      <c r="CJ22" s="978"/>
      <c r="CK22" s="978"/>
      <c r="CL22" s="979"/>
      <c r="CM22" s="977">
        <v>489</v>
      </c>
      <c r="CN22" s="978"/>
      <c r="CO22" s="978"/>
      <c r="CP22" s="978"/>
      <c r="CQ22" s="979"/>
      <c r="CR22" s="977">
        <v>3</v>
      </c>
      <c r="CS22" s="978"/>
      <c r="CT22" s="978"/>
      <c r="CU22" s="978"/>
      <c r="CV22" s="979"/>
      <c r="CW22" s="977">
        <v>3</v>
      </c>
      <c r="CX22" s="978"/>
      <c r="CY22" s="978"/>
      <c r="CZ22" s="978"/>
      <c r="DA22" s="979"/>
      <c r="DB22" s="977" t="s">
        <v>567</v>
      </c>
      <c r="DC22" s="978"/>
      <c r="DD22" s="978"/>
      <c r="DE22" s="978"/>
      <c r="DF22" s="979"/>
      <c r="DG22" s="977" t="s">
        <v>567</v>
      </c>
      <c r="DH22" s="978"/>
      <c r="DI22" s="978"/>
      <c r="DJ22" s="978"/>
      <c r="DK22" s="979"/>
      <c r="DL22" s="977" t="s">
        <v>567</v>
      </c>
      <c r="DM22" s="978"/>
      <c r="DN22" s="978"/>
      <c r="DO22" s="978"/>
      <c r="DP22" s="979"/>
      <c r="DQ22" s="977" t="s">
        <v>567</v>
      </c>
      <c r="DR22" s="978"/>
      <c r="DS22" s="978"/>
      <c r="DT22" s="978"/>
      <c r="DU22" s="979"/>
      <c r="DV22" s="980"/>
      <c r="DW22" s="981"/>
      <c r="DX22" s="981"/>
      <c r="DY22" s="981"/>
      <c r="DZ22" s="982"/>
      <c r="EA22" s="199"/>
    </row>
    <row r="23" spans="1:131" s="200" customFormat="1" ht="26.25" customHeight="1" thickBot="1">
      <c r="A23" s="209" t="s">
        <v>349</v>
      </c>
      <c r="B23" s="932" t="s">
        <v>350</v>
      </c>
      <c r="C23" s="933"/>
      <c r="D23" s="933"/>
      <c r="E23" s="933"/>
      <c r="F23" s="933"/>
      <c r="G23" s="933"/>
      <c r="H23" s="933"/>
      <c r="I23" s="933"/>
      <c r="J23" s="933"/>
      <c r="K23" s="933"/>
      <c r="L23" s="933"/>
      <c r="M23" s="933"/>
      <c r="N23" s="933"/>
      <c r="O23" s="933"/>
      <c r="P23" s="934"/>
      <c r="Q23" s="1062">
        <v>1693270</v>
      </c>
      <c r="R23" s="1063"/>
      <c r="S23" s="1063"/>
      <c r="T23" s="1063"/>
      <c r="U23" s="1063"/>
      <c r="V23" s="1063">
        <v>1657790</v>
      </c>
      <c r="W23" s="1063"/>
      <c r="X23" s="1063"/>
      <c r="Y23" s="1063"/>
      <c r="Z23" s="1063"/>
      <c r="AA23" s="1063">
        <v>35480</v>
      </c>
      <c r="AB23" s="1063"/>
      <c r="AC23" s="1063"/>
      <c r="AD23" s="1063"/>
      <c r="AE23" s="1064"/>
      <c r="AF23" s="1065">
        <v>3367</v>
      </c>
      <c r="AG23" s="1063"/>
      <c r="AH23" s="1063"/>
      <c r="AI23" s="1063"/>
      <c r="AJ23" s="1066"/>
      <c r="AK23" s="1067"/>
      <c r="AL23" s="1068"/>
      <c r="AM23" s="1068"/>
      <c r="AN23" s="1068"/>
      <c r="AO23" s="1068"/>
      <c r="AP23" s="1063">
        <v>3855858</v>
      </c>
      <c r="AQ23" s="1063"/>
      <c r="AR23" s="1063"/>
      <c r="AS23" s="1063"/>
      <c r="AT23" s="1063"/>
      <c r="AU23" s="1069"/>
      <c r="AV23" s="1069"/>
      <c r="AW23" s="1069"/>
      <c r="AX23" s="1069"/>
      <c r="AY23" s="1070"/>
      <c r="AZ23" s="1059" t="s">
        <v>103</v>
      </c>
      <c r="BA23" s="1060"/>
      <c r="BB23" s="1060"/>
      <c r="BC23" s="1060"/>
      <c r="BD23" s="1061"/>
      <c r="BE23" s="198"/>
      <c r="BF23" s="198"/>
      <c r="BG23" s="198"/>
      <c r="BH23" s="198"/>
      <c r="BI23" s="198"/>
      <c r="BJ23" s="198"/>
      <c r="BK23" s="198"/>
      <c r="BL23" s="198"/>
      <c r="BM23" s="198"/>
      <c r="BN23" s="198"/>
      <c r="BO23" s="198"/>
      <c r="BP23" s="198"/>
      <c r="BQ23" s="207">
        <v>17</v>
      </c>
      <c r="BR23" s="208"/>
      <c r="BS23" s="1002" t="s">
        <v>542</v>
      </c>
      <c r="BT23" s="1003"/>
      <c r="BU23" s="1003"/>
      <c r="BV23" s="1003"/>
      <c r="BW23" s="1003"/>
      <c r="BX23" s="1003"/>
      <c r="BY23" s="1003"/>
      <c r="BZ23" s="1003"/>
      <c r="CA23" s="1003"/>
      <c r="CB23" s="1003"/>
      <c r="CC23" s="1003"/>
      <c r="CD23" s="1003"/>
      <c r="CE23" s="1003"/>
      <c r="CF23" s="1003"/>
      <c r="CG23" s="1004"/>
      <c r="CH23" s="977" t="s">
        <v>567</v>
      </c>
      <c r="CI23" s="978"/>
      <c r="CJ23" s="978"/>
      <c r="CK23" s="978"/>
      <c r="CL23" s="979"/>
      <c r="CM23" s="977">
        <v>200</v>
      </c>
      <c r="CN23" s="978"/>
      <c r="CO23" s="978"/>
      <c r="CP23" s="978"/>
      <c r="CQ23" s="979"/>
      <c r="CR23" s="977">
        <v>200</v>
      </c>
      <c r="CS23" s="978"/>
      <c r="CT23" s="978"/>
      <c r="CU23" s="978"/>
      <c r="CV23" s="979"/>
      <c r="CW23" s="977" t="s">
        <v>567</v>
      </c>
      <c r="CX23" s="978"/>
      <c r="CY23" s="978"/>
      <c r="CZ23" s="978"/>
      <c r="DA23" s="979"/>
      <c r="DB23" s="977" t="s">
        <v>567</v>
      </c>
      <c r="DC23" s="978"/>
      <c r="DD23" s="978"/>
      <c r="DE23" s="978"/>
      <c r="DF23" s="979"/>
      <c r="DG23" s="977" t="s">
        <v>567</v>
      </c>
      <c r="DH23" s="978"/>
      <c r="DI23" s="978"/>
      <c r="DJ23" s="978"/>
      <c r="DK23" s="979"/>
      <c r="DL23" s="977" t="s">
        <v>567</v>
      </c>
      <c r="DM23" s="978"/>
      <c r="DN23" s="978"/>
      <c r="DO23" s="978"/>
      <c r="DP23" s="979"/>
      <c r="DQ23" s="977" t="s">
        <v>567</v>
      </c>
      <c r="DR23" s="978"/>
      <c r="DS23" s="978"/>
      <c r="DT23" s="978"/>
      <c r="DU23" s="979"/>
      <c r="DV23" s="980"/>
      <c r="DW23" s="981"/>
      <c r="DX23" s="981"/>
      <c r="DY23" s="981"/>
      <c r="DZ23" s="982"/>
      <c r="EA23" s="199"/>
    </row>
    <row r="24" spans="1:131" s="200" customFormat="1" ht="26.25" customHeight="1">
      <c r="A24" s="1058" t="s">
        <v>351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97"/>
      <c r="BA24" s="197"/>
      <c r="BB24" s="197"/>
      <c r="BC24" s="197"/>
      <c r="BD24" s="197"/>
      <c r="BE24" s="198"/>
      <c r="BF24" s="198"/>
      <c r="BG24" s="198"/>
      <c r="BH24" s="198"/>
      <c r="BI24" s="198"/>
      <c r="BJ24" s="198"/>
      <c r="BK24" s="198"/>
      <c r="BL24" s="198"/>
      <c r="BM24" s="198"/>
      <c r="BN24" s="198"/>
      <c r="BO24" s="198"/>
      <c r="BP24" s="198"/>
      <c r="BQ24" s="207">
        <v>18</v>
      </c>
      <c r="BR24" s="208"/>
      <c r="BS24" s="1002" t="s">
        <v>543</v>
      </c>
      <c r="BT24" s="1003"/>
      <c r="BU24" s="1003"/>
      <c r="BV24" s="1003"/>
      <c r="BW24" s="1003"/>
      <c r="BX24" s="1003"/>
      <c r="BY24" s="1003"/>
      <c r="BZ24" s="1003"/>
      <c r="CA24" s="1003"/>
      <c r="CB24" s="1003"/>
      <c r="CC24" s="1003"/>
      <c r="CD24" s="1003"/>
      <c r="CE24" s="1003"/>
      <c r="CF24" s="1003"/>
      <c r="CG24" s="1004"/>
      <c r="CH24" s="977">
        <v>288</v>
      </c>
      <c r="CI24" s="978"/>
      <c r="CJ24" s="978"/>
      <c r="CK24" s="978"/>
      <c r="CL24" s="979"/>
      <c r="CM24" s="977">
        <v>1423</v>
      </c>
      <c r="CN24" s="978"/>
      <c r="CO24" s="978"/>
      <c r="CP24" s="978"/>
      <c r="CQ24" s="979"/>
      <c r="CR24" s="977">
        <v>280</v>
      </c>
      <c r="CS24" s="978"/>
      <c r="CT24" s="978"/>
      <c r="CU24" s="978"/>
      <c r="CV24" s="979"/>
      <c r="CW24" s="977" t="s">
        <v>567</v>
      </c>
      <c r="CX24" s="978"/>
      <c r="CY24" s="978"/>
      <c r="CZ24" s="978"/>
      <c r="DA24" s="979"/>
      <c r="DB24" s="977" t="s">
        <v>567</v>
      </c>
      <c r="DC24" s="978"/>
      <c r="DD24" s="978"/>
      <c r="DE24" s="978"/>
      <c r="DF24" s="979"/>
      <c r="DG24" s="977" t="s">
        <v>567</v>
      </c>
      <c r="DH24" s="978"/>
      <c r="DI24" s="978"/>
      <c r="DJ24" s="978"/>
      <c r="DK24" s="979"/>
      <c r="DL24" s="977" t="s">
        <v>567</v>
      </c>
      <c r="DM24" s="978"/>
      <c r="DN24" s="978"/>
      <c r="DO24" s="978"/>
      <c r="DP24" s="979"/>
      <c r="DQ24" s="977" t="s">
        <v>567</v>
      </c>
      <c r="DR24" s="978"/>
      <c r="DS24" s="978"/>
      <c r="DT24" s="978"/>
      <c r="DU24" s="979"/>
      <c r="DV24" s="980"/>
      <c r="DW24" s="981"/>
      <c r="DX24" s="981"/>
      <c r="DY24" s="981"/>
      <c r="DZ24" s="982"/>
      <c r="EA24" s="199"/>
    </row>
    <row r="25" spans="1:131" s="192" customFormat="1" ht="26.25" customHeight="1" thickBot="1">
      <c r="A25" s="1057" t="s">
        <v>352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197"/>
      <c r="BK25" s="197"/>
      <c r="BL25" s="197"/>
      <c r="BM25" s="197"/>
      <c r="BN25" s="197"/>
      <c r="BO25" s="210"/>
      <c r="BP25" s="210"/>
      <c r="BQ25" s="207">
        <v>19</v>
      </c>
      <c r="BR25" s="208"/>
      <c r="BS25" s="1002" t="s">
        <v>544</v>
      </c>
      <c r="BT25" s="1003"/>
      <c r="BU25" s="1003"/>
      <c r="BV25" s="1003"/>
      <c r="BW25" s="1003"/>
      <c r="BX25" s="1003"/>
      <c r="BY25" s="1003"/>
      <c r="BZ25" s="1003"/>
      <c r="CA25" s="1003"/>
      <c r="CB25" s="1003"/>
      <c r="CC25" s="1003"/>
      <c r="CD25" s="1003"/>
      <c r="CE25" s="1003"/>
      <c r="CF25" s="1003"/>
      <c r="CG25" s="1004"/>
      <c r="CH25" s="977">
        <v>-1</v>
      </c>
      <c r="CI25" s="978"/>
      <c r="CJ25" s="978"/>
      <c r="CK25" s="978"/>
      <c r="CL25" s="979"/>
      <c r="CM25" s="977">
        <v>619</v>
      </c>
      <c r="CN25" s="978"/>
      <c r="CO25" s="978"/>
      <c r="CP25" s="978"/>
      <c r="CQ25" s="979"/>
      <c r="CR25" s="977">
        <v>5</v>
      </c>
      <c r="CS25" s="978"/>
      <c r="CT25" s="978"/>
      <c r="CU25" s="978"/>
      <c r="CV25" s="979"/>
      <c r="CW25" s="977">
        <v>1</v>
      </c>
      <c r="CX25" s="978"/>
      <c r="CY25" s="978"/>
      <c r="CZ25" s="978"/>
      <c r="DA25" s="979"/>
      <c r="DB25" s="977" t="s">
        <v>567</v>
      </c>
      <c r="DC25" s="978"/>
      <c r="DD25" s="978"/>
      <c r="DE25" s="978"/>
      <c r="DF25" s="979"/>
      <c r="DG25" s="977" t="s">
        <v>567</v>
      </c>
      <c r="DH25" s="978"/>
      <c r="DI25" s="978"/>
      <c r="DJ25" s="978"/>
      <c r="DK25" s="979"/>
      <c r="DL25" s="977" t="s">
        <v>567</v>
      </c>
      <c r="DM25" s="978"/>
      <c r="DN25" s="978"/>
      <c r="DO25" s="978"/>
      <c r="DP25" s="979"/>
      <c r="DQ25" s="977" t="s">
        <v>567</v>
      </c>
      <c r="DR25" s="978"/>
      <c r="DS25" s="978"/>
      <c r="DT25" s="978"/>
      <c r="DU25" s="979"/>
      <c r="DV25" s="980"/>
      <c r="DW25" s="981"/>
      <c r="DX25" s="981"/>
      <c r="DY25" s="981"/>
      <c r="DZ25" s="982"/>
      <c r="EA25" s="191"/>
    </row>
    <row r="26" spans="1:131" s="192" customFormat="1" ht="26.25" customHeight="1">
      <c r="A26" s="983" t="s">
        <v>317</v>
      </c>
      <c r="B26" s="984"/>
      <c r="C26" s="984"/>
      <c r="D26" s="984"/>
      <c r="E26" s="984"/>
      <c r="F26" s="984"/>
      <c r="G26" s="984"/>
      <c r="H26" s="984"/>
      <c r="I26" s="984"/>
      <c r="J26" s="984"/>
      <c r="K26" s="984"/>
      <c r="L26" s="984"/>
      <c r="M26" s="984"/>
      <c r="N26" s="984"/>
      <c r="O26" s="984"/>
      <c r="P26" s="985"/>
      <c r="Q26" s="989" t="s">
        <v>353</v>
      </c>
      <c r="R26" s="990"/>
      <c r="S26" s="990"/>
      <c r="T26" s="990"/>
      <c r="U26" s="991"/>
      <c r="V26" s="989" t="s">
        <v>354</v>
      </c>
      <c r="W26" s="990"/>
      <c r="X26" s="990"/>
      <c r="Y26" s="990"/>
      <c r="Z26" s="991"/>
      <c r="AA26" s="989" t="s">
        <v>355</v>
      </c>
      <c r="AB26" s="990"/>
      <c r="AC26" s="990"/>
      <c r="AD26" s="990"/>
      <c r="AE26" s="990"/>
      <c r="AF26" s="1053" t="s">
        <v>356</v>
      </c>
      <c r="AG26" s="996"/>
      <c r="AH26" s="996"/>
      <c r="AI26" s="996"/>
      <c r="AJ26" s="1054"/>
      <c r="AK26" s="990" t="s">
        <v>357</v>
      </c>
      <c r="AL26" s="990"/>
      <c r="AM26" s="990"/>
      <c r="AN26" s="990"/>
      <c r="AO26" s="991"/>
      <c r="AP26" s="989" t="s">
        <v>358</v>
      </c>
      <c r="AQ26" s="990"/>
      <c r="AR26" s="990"/>
      <c r="AS26" s="990"/>
      <c r="AT26" s="991"/>
      <c r="AU26" s="989" t="s">
        <v>359</v>
      </c>
      <c r="AV26" s="990"/>
      <c r="AW26" s="990"/>
      <c r="AX26" s="990"/>
      <c r="AY26" s="991"/>
      <c r="AZ26" s="989" t="s">
        <v>360</v>
      </c>
      <c r="BA26" s="990"/>
      <c r="BB26" s="990"/>
      <c r="BC26" s="990"/>
      <c r="BD26" s="991"/>
      <c r="BE26" s="989" t="s">
        <v>324</v>
      </c>
      <c r="BF26" s="990"/>
      <c r="BG26" s="990"/>
      <c r="BH26" s="990"/>
      <c r="BI26" s="1005"/>
      <c r="BJ26" s="197"/>
      <c r="BK26" s="197"/>
      <c r="BL26" s="197"/>
      <c r="BM26" s="197"/>
      <c r="BN26" s="197"/>
      <c r="BO26" s="210"/>
      <c r="BP26" s="210"/>
      <c r="BQ26" s="207">
        <v>20</v>
      </c>
      <c r="BR26" s="208"/>
      <c r="BS26" s="1002" t="s">
        <v>545</v>
      </c>
      <c r="BT26" s="1003"/>
      <c r="BU26" s="1003"/>
      <c r="BV26" s="1003"/>
      <c r="BW26" s="1003"/>
      <c r="BX26" s="1003"/>
      <c r="BY26" s="1003"/>
      <c r="BZ26" s="1003"/>
      <c r="CA26" s="1003"/>
      <c r="CB26" s="1003"/>
      <c r="CC26" s="1003"/>
      <c r="CD26" s="1003"/>
      <c r="CE26" s="1003"/>
      <c r="CF26" s="1003"/>
      <c r="CG26" s="1004"/>
      <c r="CH26" s="977">
        <v>-28</v>
      </c>
      <c r="CI26" s="978"/>
      <c r="CJ26" s="978"/>
      <c r="CK26" s="978"/>
      <c r="CL26" s="979"/>
      <c r="CM26" s="977">
        <v>1827</v>
      </c>
      <c r="CN26" s="978"/>
      <c r="CO26" s="978"/>
      <c r="CP26" s="978"/>
      <c r="CQ26" s="979"/>
      <c r="CR26" s="977">
        <v>2038</v>
      </c>
      <c r="CS26" s="978"/>
      <c r="CT26" s="978"/>
      <c r="CU26" s="978"/>
      <c r="CV26" s="979"/>
      <c r="CW26" s="977">
        <v>127</v>
      </c>
      <c r="CX26" s="978"/>
      <c r="CY26" s="978"/>
      <c r="CZ26" s="978"/>
      <c r="DA26" s="979"/>
      <c r="DB26" s="977">
        <v>1462</v>
      </c>
      <c r="DC26" s="978"/>
      <c r="DD26" s="978"/>
      <c r="DE26" s="978"/>
      <c r="DF26" s="979"/>
      <c r="DG26" s="977" t="s">
        <v>567</v>
      </c>
      <c r="DH26" s="978"/>
      <c r="DI26" s="978"/>
      <c r="DJ26" s="978"/>
      <c r="DK26" s="979"/>
      <c r="DL26" s="977" t="s">
        <v>567</v>
      </c>
      <c r="DM26" s="978"/>
      <c r="DN26" s="978"/>
      <c r="DO26" s="978"/>
      <c r="DP26" s="979"/>
      <c r="DQ26" s="977" t="s">
        <v>567</v>
      </c>
      <c r="DR26" s="978"/>
      <c r="DS26" s="978"/>
      <c r="DT26" s="978"/>
      <c r="DU26" s="979"/>
      <c r="DV26" s="980"/>
      <c r="DW26" s="981"/>
      <c r="DX26" s="981"/>
      <c r="DY26" s="981"/>
      <c r="DZ26" s="982"/>
      <c r="EA26" s="191"/>
    </row>
    <row r="27" spans="1:131" s="192"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5"/>
      <c r="AG27" s="999"/>
      <c r="AH27" s="999"/>
      <c r="AI27" s="999"/>
      <c r="AJ27" s="1056"/>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197"/>
      <c r="BK27" s="197"/>
      <c r="BL27" s="197"/>
      <c r="BM27" s="197"/>
      <c r="BN27" s="197"/>
      <c r="BO27" s="210"/>
      <c r="BP27" s="210"/>
      <c r="BQ27" s="207">
        <v>21</v>
      </c>
      <c r="BR27" s="208"/>
      <c r="BS27" s="1002" t="s">
        <v>546</v>
      </c>
      <c r="BT27" s="1003"/>
      <c r="BU27" s="1003"/>
      <c r="BV27" s="1003"/>
      <c r="BW27" s="1003"/>
      <c r="BX27" s="1003"/>
      <c r="BY27" s="1003"/>
      <c r="BZ27" s="1003"/>
      <c r="CA27" s="1003"/>
      <c r="CB27" s="1003"/>
      <c r="CC27" s="1003"/>
      <c r="CD27" s="1003"/>
      <c r="CE27" s="1003"/>
      <c r="CF27" s="1003"/>
      <c r="CG27" s="1004"/>
      <c r="CH27" s="977">
        <v>41</v>
      </c>
      <c r="CI27" s="978"/>
      <c r="CJ27" s="978"/>
      <c r="CK27" s="978"/>
      <c r="CL27" s="979"/>
      <c r="CM27" s="977">
        <v>1950</v>
      </c>
      <c r="CN27" s="978"/>
      <c r="CO27" s="978"/>
      <c r="CP27" s="978"/>
      <c r="CQ27" s="979"/>
      <c r="CR27" s="977">
        <v>466</v>
      </c>
      <c r="CS27" s="978"/>
      <c r="CT27" s="978"/>
      <c r="CU27" s="978"/>
      <c r="CV27" s="979"/>
      <c r="CW27" s="977">
        <v>153</v>
      </c>
      <c r="CX27" s="978"/>
      <c r="CY27" s="978"/>
      <c r="CZ27" s="978"/>
      <c r="DA27" s="979"/>
      <c r="DB27" s="977" t="s">
        <v>567</v>
      </c>
      <c r="DC27" s="978"/>
      <c r="DD27" s="978"/>
      <c r="DE27" s="978"/>
      <c r="DF27" s="979"/>
      <c r="DG27" s="977" t="s">
        <v>567</v>
      </c>
      <c r="DH27" s="978"/>
      <c r="DI27" s="978"/>
      <c r="DJ27" s="978"/>
      <c r="DK27" s="979"/>
      <c r="DL27" s="977" t="s">
        <v>567</v>
      </c>
      <c r="DM27" s="978"/>
      <c r="DN27" s="978"/>
      <c r="DO27" s="978"/>
      <c r="DP27" s="979"/>
      <c r="DQ27" s="977" t="s">
        <v>567</v>
      </c>
      <c r="DR27" s="978"/>
      <c r="DS27" s="978"/>
      <c r="DT27" s="978"/>
      <c r="DU27" s="979"/>
      <c r="DV27" s="980"/>
      <c r="DW27" s="981"/>
      <c r="DX27" s="981"/>
      <c r="DY27" s="981"/>
      <c r="DZ27" s="982"/>
      <c r="EA27" s="191"/>
    </row>
    <row r="28" spans="1:131" s="192" customFormat="1" ht="26.25" customHeight="1" thickTop="1">
      <c r="A28" s="211">
        <v>1</v>
      </c>
      <c r="B28" s="1044" t="s">
        <v>361</v>
      </c>
      <c r="C28" s="1045"/>
      <c r="D28" s="1045"/>
      <c r="E28" s="1045"/>
      <c r="F28" s="1045"/>
      <c r="G28" s="1045"/>
      <c r="H28" s="1045"/>
      <c r="I28" s="1045"/>
      <c r="J28" s="1045"/>
      <c r="K28" s="1045"/>
      <c r="L28" s="1045"/>
      <c r="M28" s="1045"/>
      <c r="N28" s="1045"/>
      <c r="O28" s="1045"/>
      <c r="P28" s="1046"/>
      <c r="Q28" s="1047">
        <v>2735</v>
      </c>
      <c r="R28" s="1048"/>
      <c r="S28" s="1048"/>
      <c r="T28" s="1048"/>
      <c r="U28" s="1048"/>
      <c r="V28" s="1048">
        <v>2458</v>
      </c>
      <c r="W28" s="1048"/>
      <c r="X28" s="1048"/>
      <c r="Y28" s="1048"/>
      <c r="Z28" s="1048"/>
      <c r="AA28" s="1048">
        <v>277</v>
      </c>
      <c r="AB28" s="1048"/>
      <c r="AC28" s="1048"/>
      <c r="AD28" s="1048"/>
      <c r="AE28" s="1049"/>
      <c r="AF28" s="1050">
        <v>1207</v>
      </c>
      <c r="AG28" s="1048"/>
      <c r="AH28" s="1048"/>
      <c r="AI28" s="1048"/>
      <c r="AJ28" s="1051"/>
      <c r="AK28" s="1052">
        <v>562</v>
      </c>
      <c r="AL28" s="1040"/>
      <c r="AM28" s="1040"/>
      <c r="AN28" s="1040"/>
      <c r="AO28" s="1040"/>
      <c r="AP28" s="1040">
        <v>4689</v>
      </c>
      <c r="AQ28" s="1040"/>
      <c r="AR28" s="1040"/>
      <c r="AS28" s="1040"/>
      <c r="AT28" s="1040"/>
      <c r="AU28" s="1040">
        <v>2982</v>
      </c>
      <c r="AV28" s="1040"/>
      <c r="AW28" s="1040"/>
      <c r="AX28" s="1040"/>
      <c r="AY28" s="1040"/>
      <c r="AZ28" s="1041" t="s">
        <v>468</v>
      </c>
      <c r="BA28" s="1041"/>
      <c r="BB28" s="1041"/>
      <c r="BC28" s="1041"/>
      <c r="BD28" s="1041"/>
      <c r="BE28" s="1042" t="s">
        <v>362</v>
      </c>
      <c r="BF28" s="1042"/>
      <c r="BG28" s="1042"/>
      <c r="BH28" s="1042"/>
      <c r="BI28" s="1043"/>
      <c r="BJ28" s="197"/>
      <c r="BK28" s="197"/>
      <c r="BL28" s="197"/>
      <c r="BM28" s="197"/>
      <c r="BN28" s="197"/>
      <c r="BO28" s="210"/>
      <c r="BP28" s="210"/>
      <c r="BQ28" s="207">
        <v>22</v>
      </c>
      <c r="BR28" s="208"/>
      <c r="BS28" s="1002" t="s">
        <v>547</v>
      </c>
      <c r="BT28" s="1003"/>
      <c r="BU28" s="1003"/>
      <c r="BV28" s="1003"/>
      <c r="BW28" s="1003"/>
      <c r="BX28" s="1003"/>
      <c r="BY28" s="1003"/>
      <c r="BZ28" s="1003"/>
      <c r="CA28" s="1003"/>
      <c r="CB28" s="1003"/>
      <c r="CC28" s="1003"/>
      <c r="CD28" s="1003"/>
      <c r="CE28" s="1003"/>
      <c r="CF28" s="1003"/>
      <c r="CG28" s="1004"/>
      <c r="CH28" s="977">
        <v>-77</v>
      </c>
      <c r="CI28" s="978"/>
      <c r="CJ28" s="978"/>
      <c r="CK28" s="978"/>
      <c r="CL28" s="979"/>
      <c r="CM28" s="977">
        <v>2423</v>
      </c>
      <c r="CN28" s="978"/>
      <c r="CO28" s="978"/>
      <c r="CP28" s="978"/>
      <c r="CQ28" s="979"/>
      <c r="CR28" s="977">
        <v>180</v>
      </c>
      <c r="CS28" s="978"/>
      <c r="CT28" s="978"/>
      <c r="CU28" s="978"/>
      <c r="CV28" s="979"/>
      <c r="CW28" s="977">
        <v>337</v>
      </c>
      <c r="CX28" s="978"/>
      <c r="CY28" s="978"/>
      <c r="CZ28" s="978"/>
      <c r="DA28" s="979"/>
      <c r="DB28" s="977" t="s">
        <v>567</v>
      </c>
      <c r="DC28" s="978"/>
      <c r="DD28" s="978"/>
      <c r="DE28" s="978"/>
      <c r="DF28" s="979"/>
      <c r="DG28" s="977" t="s">
        <v>567</v>
      </c>
      <c r="DH28" s="978"/>
      <c r="DI28" s="978"/>
      <c r="DJ28" s="978"/>
      <c r="DK28" s="979"/>
      <c r="DL28" s="977" t="s">
        <v>567</v>
      </c>
      <c r="DM28" s="978"/>
      <c r="DN28" s="978"/>
      <c r="DO28" s="978"/>
      <c r="DP28" s="979"/>
      <c r="DQ28" s="977" t="s">
        <v>567</v>
      </c>
      <c r="DR28" s="978"/>
      <c r="DS28" s="978"/>
      <c r="DT28" s="978"/>
      <c r="DU28" s="979"/>
      <c r="DV28" s="980"/>
      <c r="DW28" s="981"/>
      <c r="DX28" s="981"/>
      <c r="DY28" s="981"/>
      <c r="DZ28" s="982"/>
      <c r="EA28" s="191"/>
    </row>
    <row r="29" spans="1:131" s="192" customFormat="1" ht="26.25" customHeight="1">
      <c r="A29" s="211">
        <v>2</v>
      </c>
      <c r="B29" s="1031" t="s">
        <v>363</v>
      </c>
      <c r="C29" s="1032"/>
      <c r="D29" s="1032"/>
      <c r="E29" s="1032"/>
      <c r="F29" s="1032"/>
      <c r="G29" s="1032"/>
      <c r="H29" s="1032"/>
      <c r="I29" s="1032"/>
      <c r="J29" s="1032"/>
      <c r="K29" s="1032"/>
      <c r="L29" s="1032"/>
      <c r="M29" s="1032"/>
      <c r="N29" s="1032"/>
      <c r="O29" s="1032"/>
      <c r="P29" s="1033"/>
      <c r="Q29" s="1038">
        <v>513</v>
      </c>
      <c r="R29" s="1035"/>
      <c r="S29" s="1035"/>
      <c r="T29" s="1035"/>
      <c r="U29" s="1035"/>
      <c r="V29" s="1035">
        <v>486</v>
      </c>
      <c r="W29" s="1035"/>
      <c r="X29" s="1035"/>
      <c r="Y29" s="1035"/>
      <c r="Z29" s="1035"/>
      <c r="AA29" s="1035">
        <v>27</v>
      </c>
      <c r="AB29" s="1035"/>
      <c r="AC29" s="1035"/>
      <c r="AD29" s="1035"/>
      <c r="AE29" s="1039"/>
      <c r="AF29" s="1034">
        <v>2780</v>
      </c>
      <c r="AG29" s="1035"/>
      <c r="AH29" s="1035"/>
      <c r="AI29" s="1035"/>
      <c r="AJ29" s="1036"/>
      <c r="AK29" s="968" t="s">
        <v>567</v>
      </c>
      <c r="AL29" s="959"/>
      <c r="AM29" s="959"/>
      <c r="AN29" s="959"/>
      <c r="AO29" s="959"/>
      <c r="AP29" s="959">
        <v>45</v>
      </c>
      <c r="AQ29" s="959"/>
      <c r="AR29" s="959"/>
      <c r="AS29" s="959"/>
      <c r="AT29" s="959"/>
      <c r="AU29" s="959" t="s">
        <v>567</v>
      </c>
      <c r="AV29" s="959"/>
      <c r="AW29" s="959"/>
      <c r="AX29" s="959"/>
      <c r="AY29" s="959"/>
      <c r="AZ29" s="1037" t="s">
        <v>468</v>
      </c>
      <c r="BA29" s="1037"/>
      <c r="BB29" s="1037"/>
      <c r="BC29" s="1037"/>
      <c r="BD29" s="1037"/>
      <c r="BE29" s="1029" t="s">
        <v>364</v>
      </c>
      <c r="BF29" s="1029"/>
      <c r="BG29" s="1029"/>
      <c r="BH29" s="1029"/>
      <c r="BI29" s="1030"/>
      <c r="BJ29" s="197"/>
      <c r="BK29" s="197"/>
      <c r="BL29" s="197"/>
      <c r="BM29" s="197"/>
      <c r="BN29" s="197"/>
      <c r="BO29" s="210"/>
      <c r="BP29" s="210"/>
      <c r="BQ29" s="207">
        <v>23</v>
      </c>
      <c r="BR29" s="208"/>
      <c r="BS29" s="1002" t="s">
        <v>548</v>
      </c>
      <c r="BT29" s="1003"/>
      <c r="BU29" s="1003"/>
      <c r="BV29" s="1003"/>
      <c r="BW29" s="1003"/>
      <c r="BX29" s="1003"/>
      <c r="BY29" s="1003"/>
      <c r="BZ29" s="1003"/>
      <c r="CA29" s="1003"/>
      <c r="CB29" s="1003"/>
      <c r="CC29" s="1003"/>
      <c r="CD29" s="1003"/>
      <c r="CE29" s="1003"/>
      <c r="CF29" s="1003"/>
      <c r="CG29" s="1004"/>
      <c r="CH29" s="977">
        <v>32</v>
      </c>
      <c r="CI29" s="978"/>
      <c r="CJ29" s="978"/>
      <c r="CK29" s="978"/>
      <c r="CL29" s="979"/>
      <c r="CM29" s="977">
        <v>1030</v>
      </c>
      <c r="CN29" s="978"/>
      <c r="CO29" s="978"/>
      <c r="CP29" s="978"/>
      <c r="CQ29" s="979"/>
      <c r="CR29" s="977">
        <v>150</v>
      </c>
      <c r="CS29" s="978"/>
      <c r="CT29" s="978"/>
      <c r="CU29" s="978"/>
      <c r="CV29" s="979"/>
      <c r="CW29" s="977">
        <v>10</v>
      </c>
      <c r="CX29" s="978"/>
      <c r="CY29" s="978"/>
      <c r="CZ29" s="978"/>
      <c r="DA29" s="979"/>
      <c r="DB29" s="977" t="s">
        <v>567</v>
      </c>
      <c r="DC29" s="978"/>
      <c r="DD29" s="978"/>
      <c r="DE29" s="978"/>
      <c r="DF29" s="979"/>
      <c r="DG29" s="977" t="s">
        <v>567</v>
      </c>
      <c r="DH29" s="978"/>
      <c r="DI29" s="978"/>
      <c r="DJ29" s="978"/>
      <c r="DK29" s="979"/>
      <c r="DL29" s="977" t="s">
        <v>567</v>
      </c>
      <c r="DM29" s="978"/>
      <c r="DN29" s="978"/>
      <c r="DO29" s="978"/>
      <c r="DP29" s="979"/>
      <c r="DQ29" s="977" t="s">
        <v>567</v>
      </c>
      <c r="DR29" s="978"/>
      <c r="DS29" s="978"/>
      <c r="DT29" s="978"/>
      <c r="DU29" s="979"/>
      <c r="DV29" s="980"/>
      <c r="DW29" s="981"/>
      <c r="DX29" s="981"/>
      <c r="DY29" s="981"/>
      <c r="DZ29" s="982"/>
      <c r="EA29" s="191"/>
    </row>
    <row r="30" spans="1:131" s="192" customFormat="1" ht="26.25" customHeight="1">
      <c r="A30" s="211">
        <v>3</v>
      </c>
      <c r="B30" s="1031" t="s">
        <v>365</v>
      </c>
      <c r="C30" s="1032"/>
      <c r="D30" s="1032"/>
      <c r="E30" s="1032"/>
      <c r="F30" s="1032"/>
      <c r="G30" s="1032"/>
      <c r="H30" s="1032"/>
      <c r="I30" s="1032"/>
      <c r="J30" s="1032"/>
      <c r="K30" s="1032"/>
      <c r="L30" s="1032"/>
      <c r="M30" s="1032"/>
      <c r="N30" s="1032"/>
      <c r="O30" s="1032"/>
      <c r="P30" s="1033"/>
      <c r="Q30" s="1038">
        <v>2014</v>
      </c>
      <c r="R30" s="1035"/>
      <c r="S30" s="1035"/>
      <c r="T30" s="1035"/>
      <c r="U30" s="1035"/>
      <c r="V30" s="1035">
        <v>1479</v>
      </c>
      <c r="W30" s="1035"/>
      <c r="X30" s="1035"/>
      <c r="Y30" s="1035"/>
      <c r="Z30" s="1035"/>
      <c r="AA30" s="1035">
        <v>535</v>
      </c>
      <c r="AB30" s="1035"/>
      <c r="AC30" s="1035"/>
      <c r="AD30" s="1035"/>
      <c r="AE30" s="1039"/>
      <c r="AF30" s="1034">
        <v>2364</v>
      </c>
      <c r="AG30" s="1035"/>
      <c r="AH30" s="1035"/>
      <c r="AI30" s="1035"/>
      <c r="AJ30" s="1036"/>
      <c r="AK30" s="968" t="s">
        <v>567</v>
      </c>
      <c r="AL30" s="959"/>
      <c r="AM30" s="959"/>
      <c r="AN30" s="959"/>
      <c r="AO30" s="959"/>
      <c r="AP30" s="959">
        <v>3809</v>
      </c>
      <c r="AQ30" s="959"/>
      <c r="AR30" s="959"/>
      <c r="AS30" s="959"/>
      <c r="AT30" s="959"/>
      <c r="AU30" s="959" t="s">
        <v>567</v>
      </c>
      <c r="AV30" s="959"/>
      <c r="AW30" s="959"/>
      <c r="AX30" s="959"/>
      <c r="AY30" s="959"/>
      <c r="AZ30" s="1037" t="s">
        <v>468</v>
      </c>
      <c r="BA30" s="1037"/>
      <c r="BB30" s="1037"/>
      <c r="BC30" s="1037"/>
      <c r="BD30" s="1037"/>
      <c r="BE30" s="1029" t="s">
        <v>364</v>
      </c>
      <c r="BF30" s="1029"/>
      <c r="BG30" s="1029"/>
      <c r="BH30" s="1029"/>
      <c r="BI30" s="1030"/>
      <c r="BJ30" s="197"/>
      <c r="BK30" s="197"/>
      <c r="BL30" s="197"/>
      <c r="BM30" s="197"/>
      <c r="BN30" s="197"/>
      <c r="BO30" s="210"/>
      <c r="BP30" s="210"/>
      <c r="BQ30" s="207">
        <v>24</v>
      </c>
      <c r="BR30" s="208"/>
      <c r="BS30" s="1002" t="s">
        <v>549</v>
      </c>
      <c r="BT30" s="1003"/>
      <c r="BU30" s="1003"/>
      <c r="BV30" s="1003"/>
      <c r="BW30" s="1003"/>
      <c r="BX30" s="1003"/>
      <c r="BY30" s="1003"/>
      <c r="BZ30" s="1003"/>
      <c r="CA30" s="1003"/>
      <c r="CB30" s="1003"/>
      <c r="CC30" s="1003"/>
      <c r="CD30" s="1003"/>
      <c r="CE30" s="1003"/>
      <c r="CF30" s="1003"/>
      <c r="CG30" s="1004"/>
      <c r="CH30" s="977">
        <v>-2</v>
      </c>
      <c r="CI30" s="978"/>
      <c r="CJ30" s="978"/>
      <c r="CK30" s="978"/>
      <c r="CL30" s="979"/>
      <c r="CM30" s="977">
        <v>241</v>
      </c>
      <c r="CN30" s="978"/>
      <c r="CO30" s="978"/>
      <c r="CP30" s="978"/>
      <c r="CQ30" s="979"/>
      <c r="CR30" s="977">
        <v>96</v>
      </c>
      <c r="CS30" s="978"/>
      <c r="CT30" s="978"/>
      <c r="CU30" s="978"/>
      <c r="CV30" s="979"/>
      <c r="CW30" s="977">
        <v>0</v>
      </c>
      <c r="CX30" s="978"/>
      <c r="CY30" s="978"/>
      <c r="CZ30" s="978"/>
      <c r="DA30" s="979"/>
      <c r="DB30" s="977" t="s">
        <v>567</v>
      </c>
      <c r="DC30" s="978"/>
      <c r="DD30" s="978"/>
      <c r="DE30" s="978"/>
      <c r="DF30" s="979"/>
      <c r="DG30" s="977" t="s">
        <v>567</v>
      </c>
      <c r="DH30" s="978"/>
      <c r="DI30" s="978"/>
      <c r="DJ30" s="978"/>
      <c r="DK30" s="979"/>
      <c r="DL30" s="977" t="s">
        <v>567</v>
      </c>
      <c r="DM30" s="978"/>
      <c r="DN30" s="978"/>
      <c r="DO30" s="978"/>
      <c r="DP30" s="979"/>
      <c r="DQ30" s="977" t="s">
        <v>567</v>
      </c>
      <c r="DR30" s="978"/>
      <c r="DS30" s="978"/>
      <c r="DT30" s="978"/>
      <c r="DU30" s="979"/>
      <c r="DV30" s="980"/>
      <c r="DW30" s="981"/>
      <c r="DX30" s="981"/>
      <c r="DY30" s="981"/>
      <c r="DZ30" s="982"/>
      <c r="EA30" s="191"/>
    </row>
    <row r="31" spans="1:131" s="192" customFormat="1" ht="26.25" customHeight="1">
      <c r="A31" s="211">
        <v>4</v>
      </c>
      <c r="B31" s="1031" t="s">
        <v>366</v>
      </c>
      <c r="C31" s="1032"/>
      <c r="D31" s="1032"/>
      <c r="E31" s="1032"/>
      <c r="F31" s="1032"/>
      <c r="G31" s="1032"/>
      <c r="H31" s="1032"/>
      <c r="I31" s="1032"/>
      <c r="J31" s="1032"/>
      <c r="K31" s="1032"/>
      <c r="L31" s="1032"/>
      <c r="M31" s="1032"/>
      <c r="N31" s="1032"/>
      <c r="O31" s="1032"/>
      <c r="P31" s="1033"/>
      <c r="Q31" s="1038">
        <v>132</v>
      </c>
      <c r="R31" s="1035"/>
      <c r="S31" s="1035"/>
      <c r="T31" s="1035"/>
      <c r="U31" s="1035"/>
      <c r="V31" s="1035">
        <v>299</v>
      </c>
      <c r="W31" s="1035"/>
      <c r="X31" s="1035"/>
      <c r="Y31" s="1035"/>
      <c r="Z31" s="1035"/>
      <c r="AA31" s="1035">
        <v>-167</v>
      </c>
      <c r="AB31" s="1035"/>
      <c r="AC31" s="1035"/>
      <c r="AD31" s="1035"/>
      <c r="AE31" s="1039"/>
      <c r="AF31" s="1034" t="s">
        <v>103</v>
      </c>
      <c r="AG31" s="1035"/>
      <c r="AH31" s="1035"/>
      <c r="AI31" s="1035"/>
      <c r="AJ31" s="1036"/>
      <c r="AK31" s="968">
        <v>1700</v>
      </c>
      <c r="AL31" s="959"/>
      <c r="AM31" s="959"/>
      <c r="AN31" s="959"/>
      <c r="AO31" s="959"/>
      <c r="AP31" s="959">
        <v>1863</v>
      </c>
      <c r="AQ31" s="959"/>
      <c r="AR31" s="959"/>
      <c r="AS31" s="959"/>
      <c r="AT31" s="959"/>
      <c r="AU31" s="959" t="s">
        <v>567</v>
      </c>
      <c r="AV31" s="959"/>
      <c r="AW31" s="959"/>
      <c r="AX31" s="959"/>
      <c r="AY31" s="959"/>
      <c r="AZ31" s="1037" t="s">
        <v>468</v>
      </c>
      <c r="BA31" s="1037"/>
      <c r="BB31" s="1037"/>
      <c r="BC31" s="1037"/>
      <c r="BD31" s="1037"/>
      <c r="BE31" s="1029" t="s">
        <v>364</v>
      </c>
      <c r="BF31" s="1029"/>
      <c r="BG31" s="1029"/>
      <c r="BH31" s="1029"/>
      <c r="BI31" s="1030"/>
      <c r="BJ31" s="197"/>
      <c r="BK31" s="197"/>
      <c r="BL31" s="197"/>
      <c r="BM31" s="197"/>
      <c r="BN31" s="197"/>
      <c r="BO31" s="210"/>
      <c r="BP31" s="210"/>
      <c r="BQ31" s="207">
        <v>25</v>
      </c>
      <c r="BR31" s="208"/>
      <c r="BS31" s="1002" t="s">
        <v>550</v>
      </c>
      <c r="BT31" s="1003"/>
      <c r="BU31" s="1003"/>
      <c r="BV31" s="1003"/>
      <c r="BW31" s="1003"/>
      <c r="BX31" s="1003"/>
      <c r="BY31" s="1003"/>
      <c r="BZ31" s="1003"/>
      <c r="CA31" s="1003"/>
      <c r="CB31" s="1003"/>
      <c r="CC31" s="1003"/>
      <c r="CD31" s="1003"/>
      <c r="CE31" s="1003"/>
      <c r="CF31" s="1003"/>
      <c r="CG31" s="1004"/>
      <c r="CH31" s="977">
        <v>205</v>
      </c>
      <c r="CI31" s="978"/>
      <c r="CJ31" s="978"/>
      <c r="CK31" s="978"/>
      <c r="CL31" s="979"/>
      <c r="CM31" s="977">
        <v>3587</v>
      </c>
      <c r="CN31" s="978"/>
      <c r="CO31" s="978"/>
      <c r="CP31" s="978"/>
      <c r="CQ31" s="979"/>
      <c r="CR31" s="977">
        <v>50</v>
      </c>
      <c r="CS31" s="978"/>
      <c r="CT31" s="978"/>
      <c r="CU31" s="978"/>
      <c r="CV31" s="979"/>
      <c r="CW31" s="977">
        <v>0</v>
      </c>
      <c r="CX31" s="978"/>
      <c r="CY31" s="978"/>
      <c r="CZ31" s="978"/>
      <c r="DA31" s="979"/>
      <c r="DB31" s="977" t="s">
        <v>567</v>
      </c>
      <c r="DC31" s="978"/>
      <c r="DD31" s="978"/>
      <c r="DE31" s="978"/>
      <c r="DF31" s="979"/>
      <c r="DG31" s="977" t="s">
        <v>567</v>
      </c>
      <c r="DH31" s="978"/>
      <c r="DI31" s="978"/>
      <c r="DJ31" s="978"/>
      <c r="DK31" s="979"/>
      <c r="DL31" s="977" t="s">
        <v>567</v>
      </c>
      <c r="DM31" s="978"/>
      <c r="DN31" s="978"/>
      <c r="DO31" s="978"/>
      <c r="DP31" s="979"/>
      <c r="DQ31" s="977" t="s">
        <v>567</v>
      </c>
      <c r="DR31" s="978"/>
      <c r="DS31" s="978"/>
      <c r="DT31" s="978"/>
      <c r="DU31" s="979"/>
      <c r="DV31" s="980"/>
      <c r="DW31" s="981"/>
      <c r="DX31" s="981"/>
      <c r="DY31" s="981"/>
      <c r="DZ31" s="982"/>
      <c r="EA31" s="191"/>
    </row>
    <row r="32" spans="1:131" s="192" customFormat="1" ht="26.25" customHeight="1">
      <c r="A32" s="211">
        <v>5</v>
      </c>
      <c r="B32" s="1031" t="s">
        <v>367</v>
      </c>
      <c r="C32" s="1032"/>
      <c r="D32" s="1032"/>
      <c r="E32" s="1032"/>
      <c r="F32" s="1032"/>
      <c r="G32" s="1032"/>
      <c r="H32" s="1032"/>
      <c r="I32" s="1032"/>
      <c r="J32" s="1032"/>
      <c r="K32" s="1032"/>
      <c r="L32" s="1032"/>
      <c r="M32" s="1032"/>
      <c r="N32" s="1032"/>
      <c r="O32" s="1032"/>
      <c r="P32" s="1033"/>
      <c r="Q32" s="1038">
        <v>21089</v>
      </c>
      <c r="R32" s="1035"/>
      <c r="S32" s="1035"/>
      <c r="T32" s="1035"/>
      <c r="U32" s="1035"/>
      <c r="V32" s="1035">
        <v>17898</v>
      </c>
      <c r="W32" s="1035"/>
      <c r="X32" s="1035"/>
      <c r="Y32" s="1035"/>
      <c r="Z32" s="1035"/>
      <c r="AA32" s="1035">
        <v>3191</v>
      </c>
      <c r="AB32" s="1035"/>
      <c r="AC32" s="1035"/>
      <c r="AD32" s="1035"/>
      <c r="AE32" s="1039"/>
      <c r="AF32" s="1034">
        <v>2770</v>
      </c>
      <c r="AG32" s="1035"/>
      <c r="AH32" s="1035"/>
      <c r="AI32" s="1035"/>
      <c r="AJ32" s="1036"/>
      <c r="AK32" s="968">
        <v>1731</v>
      </c>
      <c r="AL32" s="959"/>
      <c r="AM32" s="959"/>
      <c r="AN32" s="959"/>
      <c r="AO32" s="959"/>
      <c r="AP32" s="959">
        <v>44730</v>
      </c>
      <c r="AQ32" s="959"/>
      <c r="AR32" s="959"/>
      <c r="AS32" s="959"/>
      <c r="AT32" s="959"/>
      <c r="AU32" s="959">
        <v>32921</v>
      </c>
      <c r="AV32" s="959"/>
      <c r="AW32" s="959"/>
      <c r="AX32" s="959"/>
      <c r="AY32" s="959"/>
      <c r="AZ32" s="1037" t="s">
        <v>468</v>
      </c>
      <c r="BA32" s="1037"/>
      <c r="BB32" s="1037"/>
      <c r="BC32" s="1037"/>
      <c r="BD32" s="1037"/>
      <c r="BE32" s="1029" t="s">
        <v>368</v>
      </c>
      <c r="BF32" s="1029"/>
      <c r="BG32" s="1029"/>
      <c r="BH32" s="1029"/>
      <c r="BI32" s="1030"/>
      <c r="BJ32" s="197"/>
      <c r="BK32" s="197"/>
      <c r="BL32" s="197"/>
      <c r="BM32" s="197"/>
      <c r="BN32" s="197"/>
      <c r="BO32" s="210"/>
      <c r="BP32" s="210"/>
      <c r="BQ32" s="207">
        <v>26</v>
      </c>
      <c r="BR32" s="208"/>
      <c r="BS32" s="1002" t="s">
        <v>551</v>
      </c>
      <c r="BT32" s="1003"/>
      <c r="BU32" s="1003"/>
      <c r="BV32" s="1003"/>
      <c r="BW32" s="1003"/>
      <c r="BX32" s="1003"/>
      <c r="BY32" s="1003"/>
      <c r="BZ32" s="1003"/>
      <c r="CA32" s="1003"/>
      <c r="CB32" s="1003"/>
      <c r="CC32" s="1003"/>
      <c r="CD32" s="1003"/>
      <c r="CE32" s="1003"/>
      <c r="CF32" s="1003"/>
      <c r="CG32" s="1004"/>
      <c r="CH32" s="977" t="s">
        <v>525</v>
      </c>
      <c r="CI32" s="978"/>
      <c r="CJ32" s="978"/>
      <c r="CK32" s="978"/>
      <c r="CL32" s="979"/>
      <c r="CM32" s="977">
        <v>2050</v>
      </c>
      <c r="CN32" s="978"/>
      <c r="CO32" s="978"/>
      <c r="CP32" s="978"/>
      <c r="CQ32" s="979"/>
      <c r="CR32" s="977">
        <v>25</v>
      </c>
      <c r="CS32" s="978"/>
      <c r="CT32" s="978"/>
      <c r="CU32" s="978"/>
      <c r="CV32" s="979"/>
      <c r="CW32" s="977">
        <v>59</v>
      </c>
      <c r="CX32" s="978"/>
      <c r="CY32" s="978"/>
      <c r="CZ32" s="978"/>
      <c r="DA32" s="979"/>
      <c r="DB32" s="977" t="s">
        <v>567</v>
      </c>
      <c r="DC32" s="978"/>
      <c r="DD32" s="978"/>
      <c r="DE32" s="978"/>
      <c r="DF32" s="979"/>
      <c r="DG32" s="977" t="s">
        <v>567</v>
      </c>
      <c r="DH32" s="978"/>
      <c r="DI32" s="978"/>
      <c r="DJ32" s="978"/>
      <c r="DK32" s="979"/>
      <c r="DL32" s="977" t="s">
        <v>567</v>
      </c>
      <c r="DM32" s="978"/>
      <c r="DN32" s="978"/>
      <c r="DO32" s="978"/>
      <c r="DP32" s="979"/>
      <c r="DQ32" s="977" t="s">
        <v>567</v>
      </c>
      <c r="DR32" s="978"/>
      <c r="DS32" s="978"/>
      <c r="DT32" s="978"/>
      <c r="DU32" s="979"/>
      <c r="DV32" s="980"/>
      <c r="DW32" s="981"/>
      <c r="DX32" s="981"/>
      <c r="DY32" s="981"/>
      <c r="DZ32" s="982"/>
      <c r="EA32" s="191"/>
    </row>
    <row r="33" spans="1:131" s="192" customFormat="1" ht="26.25" customHeight="1">
      <c r="A33" s="211">
        <v>6</v>
      </c>
      <c r="B33" s="1031" t="s">
        <v>369</v>
      </c>
      <c r="C33" s="1032"/>
      <c r="D33" s="1032"/>
      <c r="E33" s="1032"/>
      <c r="F33" s="1032"/>
      <c r="G33" s="1032"/>
      <c r="H33" s="1032"/>
      <c r="I33" s="1032"/>
      <c r="J33" s="1032"/>
      <c r="K33" s="1032"/>
      <c r="L33" s="1032"/>
      <c r="M33" s="1032"/>
      <c r="N33" s="1032"/>
      <c r="O33" s="1032"/>
      <c r="P33" s="1033"/>
      <c r="Q33" s="1038">
        <v>11662</v>
      </c>
      <c r="R33" s="1035"/>
      <c r="S33" s="1035"/>
      <c r="T33" s="1035"/>
      <c r="U33" s="1035"/>
      <c r="V33" s="1035">
        <v>11361</v>
      </c>
      <c r="W33" s="1035"/>
      <c r="X33" s="1035"/>
      <c r="Y33" s="1035"/>
      <c r="Z33" s="1035"/>
      <c r="AA33" s="1035">
        <v>301</v>
      </c>
      <c r="AB33" s="1035"/>
      <c r="AC33" s="1035"/>
      <c r="AD33" s="1035"/>
      <c r="AE33" s="1039"/>
      <c r="AF33" s="1034" t="s">
        <v>103</v>
      </c>
      <c r="AG33" s="1035"/>
      <c r="AH33" s="1035"/>
      <c r="AI33" s="1035"/>
      <c r="AJ33" s="1036"/>
      <c r="AK33" s="968">
        <v>1244</v>
      </c>
      <c r="AL33" s="959"/>
      <c r="AM33" s="959"/>
      <c r="AN33" s="959"/>
      <c r="AO33" s="959"/>
      <c r="AP33" s="959">
        <v>48738</v>
      </c>
      <c r="AQ33" s="959"/>
      <c r="AR33" s="959"/>
      <c r="AS33" s="959"/>
      <c r="AT33" s="959"/>
      <c r="AU33" s="959">
        <v>22930</v>
      </c>
      <c r="AV33" s="959"/>
      <c r="AW33" s="959"/>
      <c r="AX33" s="959"/>
      <c r="AY33" s="959"/>
      <c r="AZ33" s="1037" t="s">
        <v>468</v>
      </c>
      <c r="BA33" s="1037"/>
      <c r="BB33" s="1037"/>
      <c r="BC33" s="1037"/>
      <c r="BD33" s="1037"/>
      <c r="BE33" s="1029" t="s">
        <v>368</v>
      </c>
      <c r="BF33" s="1029"/>
      <c r="BG33" s="1029"/>
      <c r="BH33" s="1029"/>
      <c r="BI33" s="1030"/>
      <c r="BJ33" s="197"/>
      <c r="BK33" s="197"/>
      <c r="BL33" s="197"/>
      <c r="BM33" s="197"/>
      <c r="BN33" s="197"/>
      <c r="BO33" s="210"/>
      <c r="BP33" s="210"/>
      <c r="BQ33" s="207">
        <v>27</v>
      </c>
      <c r="BR33" s="208"/>
      <c r="BS33" s="1002" t="s">
        <v>552</v>
      </c>
      <c r="BT33" s="1003"/>
      <c r="BU33" s="1003"/>
      <c r="BV33" s="1003"/>
      <c r="BW33" s="1003"/>
      <c r="BX33" s="1003"/>
      <c r="BY33" s="1003"/>
      <c r="BZ33" s="1003"/>
      <c r="CA33" s="1003"/>
      <c r="CB33" s="1003"/>
      <c r="CC33" s="1003"/>
      <c r="CD33" s="1003"/>
      <c r="CE33" s="1003"/>
      <c r="CF33" s="1003"/>
      <c r="CG33" s="1004"/>
      <c r="CH33" s="977">
        <v>1</v>
      </c>
      <c r="CI33" s="978"/>
      <c r="CJ33" s="978"/>
      <c r="CK33" s="978"/>
      <c r="CL33" s="979"/>
      <c r="CM33" s="977">
        <v>176</v>
      </c>
      <c r="CN33" s="978"/>
      <c r="CO33" s="978"/>
      <c r="CP33" s="978"/>
      <c r="CQ33" s="979"/>
      <c r="CR33" s="977">
        <v>25</v>
      </c>
      <c r="CS33" s="978"/>
      <c r="CT33" s="978"/>
      <c r="CU33" s="978"/>
      <c r="CV33" s="979"/>
      <c r="CW33" s="977">
        <v>44</v>
      </c>
      <c r="CX33" s="978"/>
      <c r="CY33" s="978"/>
      <c r="CZ33" s="978"/>
      <c r="DA33" s="979"/>
      <c r="DB33" s="977" t="s">
        <v>567</v>
      </c>
      <c r="DC33" s="978"/>
      <c r="DD33" s="978"/>
      <c r="DE33" s="978"/>
      <c r="DF33" s="979"/>
      <c r="DG33" s="977" t="s">
        <v>567</v>
      </c>
      <c r="DH33" s="978"/>
      <c r="DI33" s="978"/>
      <c r="DJ33" s="978"/>
      <c r="DK33" s="979"/>
      <c r="DL33" s="977" t="s">
        <v>567</v>
      </c>
      <c r="DM33" s="978"/>
      <c r="DN33" s="978"/>
      <c r="DO33" s="978"/>
      <c r="DP33" s="979"/>
      <c r="DQ33" s="977" t="s">
        <v>567</v>
      </c>
      <c r="DR33" s="978"/>
      <c r="DS33" s="978"/>
      <c r="DT33" s="978"/>
      <c r="DU33" s="979"/>
      <c r="DV33" s="980"/>
      <c r="DW33" s="981"/>
      <c r="DX33" s="981"/>
      <c r="DY33" s="981"/>
      <c r="DZ33" s="982"/>
      <c r="EA33" s="191"/>
    </row>
    <row r="34" spans="1:131" s="192" customFormat="1" ht="26.25" customHeight="1">
      <c r="A34" s="211">
        <v>7</v>
      </c>
      <c r="B34" s="1031"/>
      <c r="C34" s="1032"/>
      <c r="D34" s="1032"/>
      <c r="E34" s="1032"/>
      <c r="F34" s="1032"/>
      <c r="G34" s="1032"/>
      <c r="H34" s="1032"/>
      <c r="I34" s="1032"/>
      <c r="J34" s="1032"/>
      <c r="K34" s="1032"/>
      <c r="L34" s="1032"/>
      <c r="M34" s="1032"/>
      <c r="N34" s="1032"/>
      <c r="O34" s="1032"/>
      <c r="P34" s="1033"/>
      <c r="Q34" s="1038"/>
      <c r="R34" s="1035"/>
      <c r="S34" s="1035"/>
      <c r="T34" s="1035"/>
      <c r="U34" s="1035"/>
      <c r="V34" s="1035"/>
      <c r="W34" s="1035"/>
      <c r="X34" s="1035"/>
      <c r="Y34" s="1035"/>
      <c r="Z34" s="1035"/>
      <c r="AA34" s="1035"/>
      <c r="AB34" s="1035"/>
      <c r="AC34" s="1035"/>
      <c r="AD34" s="1035"/>
      <c r="AE34" s="1039"/>
      <c r="AF34" s="1034"/>
      <c r="AG34" s="1035"/>
      <c r="AH34" s="1035"/>
      <c r="AI34" s="1035"/>
      <c r="AJ34" s="1036"/>
      <c r="AK34" s="968"/>
      <c r="AL34" s="959"/>
      <c r="AM34" s="959"/>
      <c r="AN34" s="959"/>
      <c r="AO34" s="959"/>
      <c r="AP34" s="959"/>
      <c r="AQ34" s="959"/>
      <c r="AR34" s="959"/>
      <c r="AS34" s="959"/>
      <c r="AT34" s="959"/>
      <c r="AU34" s="959"/>
      <c r="AV34" s="959"/>
      <c r="AW34" s="959"/>
      <c r="AX34" s="959"/>
      <c r="AY34" s="959"/>
      <c r="AZ34" s="1037"/>
      <c r="BA34" s="1037"/>
      <c r="BB34" s="1037"/>
      <c r="BC34" s="1037"/>
      <c r="BD34" s="1037"/>
      <c r="BE34" s="1029"/>
      <c r="BF34" s="1029"/>
      <c r="BG34" s="1029"/>
      <c r="BH34" s="1029"/>
      <c r="BI34" s="1030"/>
      <c r="BJ34" s="197"/>
      <c r="BK34" s="197"/>
      <c r="BL34" s="197"/>
      <c r="BM34" s="197"/>
      <c r="BN34" s="197"/>
      <c r="BO34" s="210"/>
      <c r="BP34" s="210"/>
      <c r="BQ34" s="207">
        <v>28</v>
      </c>
      <c r="BR34" s="208" t="s">
        <v>566</v>
      </c>
      <c r="BS34" s="1002" t="s">
        <v>553</v>
      </c>
      <c r="BT34" s="1003"/>
      <c r="BU34" s="1003"/>
      <c r="BV34" s="1003"/>
      <c r="BW34" s="1003"/>
      <c r="BX34" s="1003"/>
      <c r="BY34" s="1003"/>
      <c r="BZ34" s="1003"/>
      <c r="CA34" s="1003"/>
      <c r="CB34" s="1003"/>
      <c r="CC34" s="1003"/>
      <c r="CD34" s="1003"/>
      <c r="CE34" s="1003"/>
      <c r="CF34" s="1003"/>
      <c r="CG34" s="1004"/>
      <c r="CH34" s="977">
        <v>-1</v>
      </c>
      <c r="CI34" s="978"/>
      <c r="CJ34" s="978"/>
      <c r="CK34" s="978"/>
      <c r="CL34" s="979"/>
      <c r="CM34" s="977">
        <v>500</v>
      </c>
      <c r="CN34" s="978"/>
      <c r="CO34" s="978"/>
      <c r="CP34" s="978"/>
      <c r="CQ34" s="979"/>
      <c r="CR34" s="977">
        <v>130</v>
      </c>
      <c r="CS34" s="978"/>
      <c r="CT34" s="978"/>
      <c r="CU34" s="978"/>
      <c r="CV34" s="979"/>
      <c r="CW34" s="977">
        <v>124</v>
      </c>
      <c r="CX34" s="978"/>
      <c r="CY34" s="978"/>
      <c r="CZ34" s="978"/>
      <c r="DA34" s="979"/>
      <c r="DB34" s="977">
        <v>1609</v>
      </c>
      <c r="DC34" s="978"/>
      <c r="DD34" s="978"/>
      <c r="DE34" s="978"/>
      <c r="DF34" s="979"/>
      <c r="DG34" s="977" t="s">
        <v>567</v>
      </c>
      <c r="DH34" s="978"/>
      <c r="DI34" s="978"/>
      <c r="DJ34" s="978"/>
      <c r="DK34" s="979"/>
      <c r="DL34" s="977">
        <v>112</v>
      </c>
      <c r="DM34" s="978"/>
      <c r="DN34" s="978"/>
      <c r="DO34" s="978"/>
      <c r="DP34" s="979"/>
      <c r="DQ34" s="977">
        <v>11</v>
      </c>
      <c r="DR34" s="978"/>
      <c r="DS34" s="978"/>
      <c r="DT34" s="978"/>
      <c r="DU34" s="979"/>
      <c r="DV34" s="980"/>
      <c r="DW34" s="981"/>
      <c r="DX34" s="981"/>
      <c r="DY34" s="981"/>
      <c r="DZ34" s="982"/>
      <c r="EA34" s="191"/>
    </row>
    <row r="35" spans="1:131" s="192" customFormat="1" ht="26.25" customHeight="1">
      <c r="A35" s="211">
        <v>8</v>
      </c>
      <c r="B35" s="1031"/>
      <c r="C35" s="1032"/>
      <c r="D35" s="1032"/>
      <c r="E35" s="1032"/>
      <c r="F35" s="1032"/>
      <c r="G35" s="1032"/>
      <c r="H35" s="1032"/>
      <c r="I35" s="1032"/>
      <c r="J35" s="1032"/>
      <c r="K35" s="1032"/>
      <c r="L35" s="1032"/>
      <c r="M35" s="1032"/>
      <c r="N35" s="1032"/>
      <c r="O35" s="1032"/>
      <c r="P35" s="1033"/>
      <c r="Q35" s="1038"/>
      <c r="R35" s="1035"/>
      <c r="S35" s="1035"/>
      <c r="T35" s="1035"/>
      <c r="U35" s="1035"/>
      <c r="V35" s="1035"/>
      <c r="W35" s="1035"/>
      <c r="X35" s="1035"/>
      <c r="Y35" s="1035"/>
      <c r="Z35" s="1035"/>
      <c r="AA35" s="1035"/>
      <c r="AB35" s="1035"/>
      <c r="AC35" s="1035"/>
      <c r="AD35" s="1035"/>
      <c r="AE35" s="1039"/>
      <c r="AF35" s="1034"/>
      <c r="AG35" s="1035"/>
      <c r="AH35" s="1035"/>
      <c r="AI35" s="1035"/>
      <c r="AJ35" s="1036"/>
      <c r="AK35" s="968"/>
      <c r="AL35" s="959"/>
      <c r="AM35" s="959"/>
      <c r="AN35" s="959"/>
      <c r="AO35" s="959"/>
      <c r="AP35" s="959"/>
      <c r="AQ35" s="959"/>
      <c r="AR35" s="959"/>
      <c r="AS35" s="959"/>
      <c r="AT35" s="959"/>
      <c r="AU35" s="959"/>
      <c r="AV35" s="959"/>
      <c r="AW35" s="959"/>
      <c r="AX35" s="959"/>
      <c r="AY35" s="959"/>
      <c r="AZ35" s="1037"/>
      <c r="BA35" s="1037"/>
      <c r="BB35" s="1037"/>
      <c r="BC35" s="1037"/>
      <c r="BD35" s="1037"/>
      <c r="BE35" s="1029"/>
      <c r="BF35" s="1029"/>
      <c r="BG35" s="1029"/>
      <c r="BH35" s="1029"/>
      <c r="BI35" s="1030"/>
      <c r="BJ35" s="197"/>
      <c r="BK35" s="197"/>
      <c r="BL35" s="197"/>
      <c r="BM35" s="197"/>
      <c r="BN35" s="197"/>
      <c r="BO35" s="210"/>
      <c r="BP35" s="210"/>
      <c r="BQ35" s="207">
        <v>29</v>
      </c>
      <c r="BR35" s="208"/>
      <c r="BS35" s="1002" t="s">
        <v>554</v>
      </c>
      <c r="BT35" s="1003"/>
      <c r="BU35" s="1003"/>
      <c r="BV35" s="1003"/>
      <c r="BW35" s="1003"/>
      <c r="BX35" s="1003"/>
      <c r="BY35" s="1003"/>
      <c r="BZ35" s="1003"/>
      <c r="CA35" s="1003"/>
      <c r="CB35" s="1003"/>
      <c r="CC35" s="1003"/>
      <c r="CD35" s="1003"/>
      <c r="CE35" s="1003"/>
      <c r="CF35" s="1003"/>
      <c r="CG35" s="1004"/>
      <c r="CH35" s="977">
        <v>-4</v>
      </c>
      <c r="CI35" s="978"/>
      <c r="CJ35" s="978"/>
      <c r="CK35" s="978"/>
      <c r="CL35" s="979"/>
      <c r="CM35" s="977">
        <v>4134</v>
      </c>
      <c r="CN35" s="978"/>
      <c r="CO35" s="978"/>
      <c r="CP35" s="978"/>
      <c r="CQ35" s="979"/>
      <c r="CR35" s="977">
        <v>1059</v>
      </c>
      <c r="CS35" s="978"/>
      <c r="CT35" s="978"/>
      <c r="CU35" s="978"/>
      <c r="CV35" s="979"/>
      <c r="CW35" s="977">
        <v>18</v>
      </c>
      <c r="CX35" s="978"/>
      <c r="CY35" s="978"/>
      <c r="CZ35" s="978"/>
      <c r="DA35" s="979"/>
      <c r="DB35" s="977" t="s">
        <v>567</v>
      </c>
      <c r="DC35" s="978"/>
      <c r="DD35" s="978"/>
      <c r="DE35" s="978"/>
      <c r="DF35" s="979"/>
      <c r="DG35" s="977" t="s">
        <v>567</v>
      </c>
      <c r="DH35" s="978"/>
      <c r="DI35" s="978"/>
      <c r="DJ35" s="978"/>
      <c r="DK35" s="979"/>
      <c r="DL35" s="977" t="s">
        <v>567</v>
      </c>
      <c r="DM35" s="978"/>
      <c r="DN35" s="978"/>
      <c r="DO35" s="978"/>
      <c r="DP35" s="979"/>
      <c r="DQ35" s="977" t="s">
        <v>567</v>
      </c>
      <c r="DR35" s="978"/>
      <c r="DS35" s="978"/>
      <c r="DT35" s="978"/>
      <c r="DU35" s="979"/>
      <c r="DV35" s="980"/>
      <c r="DW35" s="981"/>
      <c r="DX35" s="981"/>
      <c r="DY35" s="981"/>
      <c r="DZ35" s="982"/>
      <c r="EA35" s="191"/>
    </row>
    <row r="36" spans="1:131" s="192" customFormat="1" ht="26.25" customHeight="1">
      <c r="A36" s="211">
        <v>9</v>
      </c>
      <c r="B36" s="1031"/>
      <c r="C36" s="1032"/>
      <c r="D36" s="1032"/>
      <c r="E36" s="1032"/>
      <c r="F36" s="1032"/>
      <c r="G36" s="1032"/>
      <c r="H36" s="1032"/>
      <c r="I36" s="1032"/>
      <c r="J36" s="1032"/>
      <c r="K36" s="1032"/>
      <c r="L36" s="1032"/>
      <c r="M36" s="1032"/>
      <c r="N36" s="1032"/>
      <c r="O36" s="1032"/>
      <c r="P36" s="1033"/>
      <c r="Q36" s="1038"/>
      <c r="R36" s="1035"/>
      <c r="S36" s="1035"/>
      <c r="T36" s="1035"/>
      <c r="U36" s="1035"/>
      <c r="V36" s="1035"/>
      <c r="W36" s="1035"/>
      <c r="X36" s="1035"/>
      <c r="Y36" s="1035"/>
      <c r="Z36" s="1035"/>
      <c r="AA36" s="1035"/>
      <c r="AB36" s="1035"/>
      <c r="AC36" s="1035"/>
      <c r="AD36" s="1035"/>
      <c r="AE36" s="1039"/>
      <c r="AF36" s="1034"/>
      <c r="AG36" s="1035"/>
      <c r="AH36" s="1035"/>
      <c r="AI36" s="1035"/>
      <c r="AJ36" s="1036"/>
      <c r="AK36" s="968"/>
      <c r="AL36" s="959"/>
      <c r="AM36" s="959"/>
      <c r="AN36" s="959"/>
      <c r="AO36" s="959"/>
      <c r="AP36" s="959"/>
      <c r="AQ36" s="959"/>
      <c r="AR36" s="959"/>
      <c r="AS36" s="959"/>
      <c r="AT36" s="959"/>
      <c r="AU36" s="959"/>
      <c r="AV36" s="959"/>
      <c r="AW36" s="959"/>
      <c r="AX36" s="959"/>
      <c r="AY36" s="959"/>
      <c r="AZ36" s="1037"/>
      <c r="BA36" s="1037"/>
      <c r="BB36" s="1037"/>
      <c r="BC36" s="1037"/>
      <c r="BD36" s="1037"/>
      <c r="BE36" s="1029"/>
      <c r="BF36" s="1029"/>
      <c r="BG36" s="1029"/>
      <c r="BH36" s="1029"/>
      <c r="BI36" s="1030"/>
      <c r="BJ36" s="197"/>
      <c r="BK36" s="197"/>
      <c r="BL36" s="197"/>
      <c r="BM36" s="197"/>
      <c r="BN36" s="197"/>
      <c r="BO36" s="210"/>
      <c r="BP36" s="210"/>
      <c r="BQ36" s="207">
        <v>30</v>
      </c>
      <c r="BR36" s="208"/>
      <c r="BS36" s="1002" t="s">
        <v>555</v>
      </c>
      <c r="BT36" s="1003"/>
      <c r="BU36" s="1003"/>
      <c r="BV36" s="1003"/>
      <c r="BW36" s="1003"/>
      <c r="BX36" s="1003"/>
      <c r="BY36" s="1003"/>
      <c r="BZ36" s="1003"/>
      <c r="CA36" s="1003"/>
      <c r="CB36" s="1003"/>
      <c r="CC36" s="1003"/>
      <c r="CD36" s="1003"/>
      <c r="CE36" s="1003"/>
      <c r="CF36" s="1003"/>
      <c r="CG36" s="1004"/>
      <c r="CH36" s="977">
        <v>-71</v>
      </c>
      <c r="CI36" s="978"/>
      <c r="CJ36" s="978"/>
      <c r="CK36" s="978"/>
      <c r="CL36" s="979"/>
      <c r="CM36" s="977">
        <v>482</v>
      </c>
      <c r="CN36" s="978"/>
      <c r="CO36" s="978"/>
      <c r="CP36" s="978"/>
      <c r="CQ36" s="979"/>
      <c r="CR36" s="977">
        <v>64</v>
      </c>
      <c r="CS36" s="978"/>
      <c r="CT36" s="978"/>
      <c r="CU36" s="978"/>
      <c r="CV36" s="979"/>
      <c r="CW36" s="977">
        <v>36</v>
      </c>
      <c r="CX36" s="978"/>
      <c r="CY36" s="978"/>
      <c r="CZ36" s="978"/>
      <c r="DA36" s="979"/>
      <c r="DB36" s="977" t="s">
        <v>567</v>
      </c>
      <c r="DC36" s="978"/>
      <c r="DD36" s="978"/>
      <c r="DE36" s="978"/>
      <c r="DF36" s="979"/>
      <c r="DG36" s="977" t="s">
        <v>567</v>
      </c>
      <c r="DH36" s="978"/>
      <c r="DI36" s="978"/>
      <c r="DJ36" s="978"/>
      <c r="DK36" s="979"/>
      <c r="DL36" s="977" t="s">
        <v>567</v>
      </c>
      <c r="DM36" s="978"/>
      <c r="DN36" s="978"/>
      <c r="DO36" s="978"/>
      <c r="DP36" s="979"/>
      <c r="DQ36" s="977" t="s">
        <v>567</v>
      </c>
      <c r="DR36" s="978"/>
      <c r="DS36" s="978"/>
      <c r="DT36" s="978"/>
      <c r="DU36" s="979"/>
      <c r="DV36" s="980"/>
      <c r="DW36" s="981"/>
      <c r="DX36" s="981"/>
      <c r="DY36" s="981"/>
      <c r="DZ36" s="982"/>
      <c r="EA36" s="191"/>
    </row>
    <row r="37" spans="1:131" s="192" customFormat="1" ht="26.25" customHeight="1">
      <c r="A37" s="211">
        <v>10</v>
      </c>
      <c r="B37" s="1031"/>
      <c r="C37" s="1032"/>
      <c r="D37" s="1032"/>
      <c r="E37" s="1032"/>
      <c r="F37" s="1032"/>
      <c r="G37" s="1032"/>
      <c r="H37" s="1032"/>
      <c r="I37" s="1032"/>
      <c r="J37" s="1032"/>
      <c r="K37" s="1032"/>
      <c r="L37" s="1032"/>
      <c r="M37" s="1032"/>
      <c r="N37" s="1032"/>
      <c r="O37" s="1032"/>
      <c r="P37" s="1033"/>
      <c r="Q37" s="1038"/>
      <c r="R37" s="1035"/>
      <c r="S37" s="1035"/>
      <c r="T37" s="1035"/>
      <c r="U37" s="1035"/>
      <c r="V37" s="1035"/>
      <c r="W37" s="1035"/>
      <c r="X37" s="1035"/>
      <c r="Y37" s="1035"/>
      <c r="Z37" s="1035"/>
      <c r="AA37" s="1035"/>
      <c r="AB37" s="1035"/>
      <c r="AC37" s="1035"/>
      <c r="AD37" s="1035"/>
      <c r="AE37" s="1039"/>
      <c r="AF37" s="1034"/>
      <c r="AG37" s="1035"/>
      <c r="AH37" s="1035"/>
      <c r="AI37" s="1035"/>
      <c r="AJ37" s="1036"/>
      <c r="AK37" s="968"/>
      <c r="AL37" s="959"/>
      <c r="AM37" s="959"/>
      <c r="AN37" s="959"/>
      <c r="AO37" s="959"/>
      <c r="AP37" s="959"/>
      <c r="AQ37" s="959"/>
      <c r="AR37" s="959"/>
      <c r="AS37" s="959"/>
      <c r="AT37" s="959"/>
      <c r="AU37" s="959"/>
      <c r="AV37" s="959"/>
      <c r="AW37" s="959"/>
      <c r="AX37" s="959"/>
      <c r="AY37" s="959"/>
      <c r="AZ37" s="1037"/>
      <c r="BA37" s="1037"/>
      <c r="BB37" s="1037"/>
      <c r="BC37" s="1037"/>
      <c r="BD37" s="1037"/>
      <c r="BE37" s="1029"/>
      <c r="BF37" s="1029"/>
      <c r="BG37" s="1029"/>
      <c r="BH37" s="1029"/>
      <c r="BI37" s="1030"/>
      <c r="BJ37" s="197"/>
      <c r="BK37" s="197"/>
      <c r="BL37" s="197"/>
      <c r="BM37" s="197"/>
      <c r="BN37" s="197"/>
      <c r="BO37" s="210"/>
      <c r="BP37" s="210"/>
      <c r="BQ37" s="207">
        <v>31</v>
      </c>
      <c r="BR37" s="208"/>
      <c r="BS37" s="1002" t="s">
        <v>556</v>
      </c>
      <c r="BT37" s="1003"/>
      <c r="BU37" s="1003"/>
      <c r="BV37" s="1003"/>
      <c r="BW37" s="1003"/>
      <c r="BX37" s="1003"/>
      <c r="BY37" s="1003"/>
      <c r="BZ37" s="1003"/>
      <c r="CA37" s="1003"/>
      <c r="CB37" s="1003"/>
      <c r="CC37" s="1003"/>
      <c r="CD37" s="1003"/>
      <c r="CE37" s="1003"/>
      <c r="CF37" s="1003"/>
      <c r="CG37" s="1004"/>
      <c r="CH37" s="977">
        <v>-22</v>
      </c>
      <c r="CI37" s="978"/>
      <c r="CJ37" s="978"/>
      <c r="CK37" s="978"/>
      <c r="CL37" s="979"/>
      <c r="CM37" s="977">
        <v>2300</v>
      </c>
      <c r="CN37" s="978"/>
      <c r="CO37" s="978"/>
      <c r="CP37" s="978"/>
      <c r="CQ37" s="979"/>
      <c r="CR37" s="977">
        <v>1235</v>
      </c>
      <c r="CS37" s="978"/>
      <c r="CT37" s="978"/>
      <c r="CU37" s="978"/>
      <c r="CV37" s="979"/>
      <c r="CW37" s="977">
        <v>6</v>
      </c>
      <c r="CX37" s="978"/>
      <c r="CY37" s="978"/>
      <c r="CZ37" s="978"/>
      <c r="DA37" s="979"/>
      <c r="DB37" s="977" t="s">
        <v>567</v>
      </c>
      <c r="DC37" s="978"/>
      <c r="DD37" s="978"/>
      <c r="DE37" s="978"/>
      <c r="DF37" s="979"/>
      <c r="DG37" s="977" t="s">
        <v>567</v>
      </c>
      <c r="DH37" s="978"/>
      <c r="DI37" s="978"/>
      <c r="DJ37" s="978"/>
      <c r="DK37" s="979"/>
      <c r="DL37" s="977" t="s">
        <v>567</v>
      </c>
      <c r="DM37" s="978"/>
      <c r="DN37" s="978"/>
      <c r="DO37" s="978"/>
      <c r="DP37" s="979"/>
      <c r="DQ37" s="977" t="s">
        <v>567</v>
      </c>
      <c r="DR37" s="978"/>
      <c r="DS37" s="978"/>
      <c r="DT37" s="978"/>
      <c r="DU37" s="979"/>
      <c r="DV37" s="980"/>
      <c r="DW37" s="981"/>
      <c r="DX37" s="981"/>
      <c r="DY37" s="981"/>
      <c r="DZ37" s="982"/>
      <c r="EA37" s="191"/>
    </row>
    <row r="38" spans="1:131" s="192" customFormat="1" ht="26.25" customHeight="1">
      <c r="A38" s="211">
        <v>11</v>
      </c>
      <c r="B38" s="1031"/>
      <c r="C38" s="1032"/>
      <c r="D38" s="1032"/>
      <c r="E38" s="1032"/>
      <c r="F38" s="1032"/>
      <c r="G38" s="1032"/>
      <c r="H38" s="1032"/>
      <c r="I38" s="1032"/>
      <c r="J38" s="1032"/>
      <c r="K38" s="1032"/>
      <c r="L38" s="1032"/>
      <c r="M38" s="1032"/>
      <c r="N38" s="1032"/>
      <c r="O38" s="1032"/>
      <c r="P38" s="1033"/>
      <c r="Q38" s="1038"/>
      <c r="R38" s="1035"/>
      <c r="S38" s="1035"/>
      <c r="T38" s="1035"/>
      <c r="U38" s="1035"/>
      <c r="V38" s="1035"/>
      <c r="W38" s="1035"/>
      <c r="X38" s="1035"/>
      <c r="Y38" s="1035"/>
      <c r="Z38" s="1035"/>
      <c r="AA38" s="1035"/>
      <c r="AB38" s="1035"/>
      <c r="AC38" s="1035"/>
      <c r="AD38" s="1035"/>
      <c r="AE38" s="1039"/>
      <c r="AF38" s="1034"/>
      <c r="AG38" s="1035"/>
      <c r="AH38" s="1035"/>
      <c r="AI38" s="1035"/>
      <c r="AJ38" s="1036"/>
      <c r="AK38" s="968"/>
      <c r="AL38" s="959"/>
      <c r="AM38" s="959"/>
      <c r="AN38" s="959"/>
      <c r="AO38" s="959"/>
      <c r="AP38" s="959"/>
      <c r="AQ38" s="959"/>
      <c r="AR38" s="959"/>
      <c r="AS38" s="959"/>
      <c r="AT38" s="959"/>
      <c r="AU38" s="959"/>
      <c r="AV38" s="959"/>
      <c r="AW38" s="959"/>
      <c r="AX38" s="959"/>
      <c r="AY38" s="959"/>
      <c r="AZ38" s="1037"/>
      <c r="BA38" s="1037"/>
      <c r="BB38" s="1037"/>
      <c r="BC38" s="1037"/>
      <c r="BD38" s="1037"/>
      <c r="BE38" s="1029"/>
      <c r="BF38" s="1029"/>
      <c r="BG38" s="1029"/>
      <c r="BH38" s="1029"/>
      <c r="BI38" s="1030"/>
      <c r="BJ38" s="197"/>
      <c r="BK38" s="197"/>
      <c r="BL38" s="197"/>
      <c r="BM38" s="197"/>
      <c r="BN38" s="197"/>
      <c r="BO38" s="210"/>
      <c r="BP38" s="210"/>
      <c r="BQ38" s="207">
        <v>32</v>
      </c>
      <c r="BR38" s="208" t="s">
        <v>566</v>
      </c>
      <c r="BS38" s="1002" t="s">
        <v>557</v>
      </c>
      <c r="BT38" s="1003"/>
      <c r="BU38" s="1003"/>
      <c r="BV38" s="1003"/>
      <c r="BW38" s="1003"/>
      <c r="BX38" s="1003"/>
      <c r="BY38" s="1003"/>
      <c r="BZ38" s="1003"/>
      <c r="CA38" s="1003"/>
      <c r="CB38" s="1003"/>
      <c r="CC38" s="1003"/>
      <c r="CD38" s="1003"/>
      <c r="CE38" s="1003"/>
      <c r="CF38" s="1003"/>
      <c r="CG38" s="1004"/>
      <c r="CH38" s="977" t="s">
        <v>567</v>
      </c>
      <c r="CI38" s="978"/>
      <c r="CJ38" s="978"/>
      <c r="CK38" s="978"/>
      <c r="CL38" s="979"/>
      <c r="CM38" s="977">
        <v>22865</v>
      </c>
      <c r="CN38" s="978"/>
      <c r="CO38" s="978"/>
      <c r="CP38" s="978"/>
      <c r="CQ38" s="979"/>
      <c r="CR38" s="977">
        <v>15475</v>
      </c>
      <c r="CS38" s="978"/>
      <c r="CT38" s="978"/>
      <c r="CU38" s="978"/>
      <c r="CV38" s="979"/>
      <c r="CW38" s="977">
        <v>63</v>
      </c>
      <c r="CX38" s="978"/>
      <c r="CY38" s="978"/>
      <c r="CZ38" s="978"/>
      <c r="DA38" s="979"/>
      <c r="DB38" s="977" t="s">
        <v>567</v>
      </c>
      <c r="DC38" s="978"/>
      <c r="DD38" s="978"/>
      <c r="DE38" s="978"/>
      <c r="DF38" s="979"/>
      <c r="DG38" s="977">
        <v>21750</v>
      </c>
      <c r="DH38" s="978"/>
      <c r="DI38" s="978"/>
      <c r="DJ38" s="978"/>
      <c r="DK38" s="979"/>
      <c r="DL38" s="977" t="s">
        <v>567</v>
      </c>
      <c r="DM38" s="978"/>
      <c r="DN38" s="978"/>
      <c r="DO38" s="978"/>
      <c r="DP38" s="979"/>
      <c r="DQ38" s="977" t="s">
        <v>567</v>
      </c>
      <c r="DR38" s="978"/>
      <c r="DS38" s="978"/>
      <c r="DT38" s="978"/>
      <c r="DU38" s="979"/>
      <c r="DV38" s="980"/>
      <c r="DW38" s="981"/>
      <c r="DX38" s="981"/>
      <c r="DY38" s="981"/>
      <c r="DZ38" s="982"/>
      <c r="EA38" s="191"/>
    </row>
    <row r="39" spans="1:131" s="192" customFormat="1" ht="26.25" customHeight="1">
      <c r="A39" s="211">
        <v>12</v>
      </c>
      <c r="B39" s="1031"/>
      <c r="C39" s="1032"/>
      <c r="D39" s="1032"/>
      <c r="E39" s="1032"/>
      <c r="F39" s="1032"/>
      <c r="G39" s="1032"/>
      <c r="H39" s="1032"/>
      <c r="I39" s="1032"/>
      <c r="J39" s="1032"/>
      <c r="K39" s="1032"/>
      <c r="L39" s="1032"/>
      <c r="M39" s="1032"/>
      <c r="N39" s="1032"/>
      <c r="O39" s="1032"/>
      <c r="P39" s="1033"/>
      <c r="Q39" s="1038"/>
      <c r="R39" s="1035"/>
      <c r="S39" s="1035"/>
      <c r="T39" s="1035"/>
      <c r="U39" s="1035"/>
      <c r="V39" s="1035"/>
      <c r="W39" s="1035"/>
      <c r="X39" s="1035"/>
      <c r="Y39" s="1035"/>
      <c r="Z39" s="1035"/>
      <c r="AA39" s="1035"/>
      <c r="AB39" s="1035"/>
      <c r="AC39" s="1035"/>
      <c r="AD39" s="1035"/>
      <c r="AE39" s="1039"/>
      <c r="AF39" s="1034"/>
      <c r="AG39" s="1035"/>
      <c r="AH39" s="1035"/>
      <c r="AI39" s="1035"/>
      <c r="AJ39" s="1036"/>
      <c r="AK39" s="968"/>
      <c r="AL39" s="959"/>
      <c r="AM39" s="959"/>
      <c r="AN39" s="959"/>
      <c r="AO39" s="959"/>
      <c r="AP39" s="959"/>
      <c r="AQ39" s="959"/>
      <c r="AR39" s="959"/>
      <c r="AS39" s="959"/>
      <c r="AT39" s="959"/>
      <c r="AU39" s="959"/>
      <c r="AV39" s="959"/>
      <c r="AW39" s="959"/>
      <c r="AX39" s="959"/>
      <c r="AY39" s="959"/>
      <c r="AZ39" s="1037"/>
      <c r="BA39" s="1037"/>
      <c r="BB39" s="1037"/>
      <c r="BC39" s="1037"/>
      <c r="BD39" s="1037"/>
      <c r="BE39" s="1029"/>
      <c r="BF39" s="1029"/>
      <c r="BG39" s="1029"/>
      <c r="BH39" s="1029"/>
      <c r="BI39" s="1030"/>
      <c r="BJ39" s="197"/>
      <c r="BK39" s="197"/>
      <c r="BL39" s="197"/>
      <c r="BM39" s="197"/>
      <c r="BN39" s="197"/>
      <c r="BO39" s="210"/>
      <c r="BP39" s="210"/>
      <c r="BQ39" s="207">
        <v>33</v>
      </c>
      <c r="BR39" s="208" t="s">
        <v>566</v>
      </c>
      <c r="BS39" s="1002" t="s">
        <v>558</v>
      </c>
      <c r="BT39" s="1003"/>
      <c r="BU39" s="1003"/>
      <c r="BV39" s="1003"/>
      <c r="BW39" s="1003"/>
      <c r="BX39" s="1003"/>
      <c r="BY39" s="1003"/>
      <c r="BZ39" s="1003"/>
      <c r="CA39" s="1003"/>
      <c r="CB39" s="1003"/>
      <c r="CC39" s="1003"/>
      <c r="CD39" s="1003"/>
      <c r="CE39" s="1003"/>
      <c r="CF39" s="1003"/>
      <c r="CG39" s="1004"/>
      <c r="CH39" s="977">
        <v>54</v>
      </c>
      <c r="CI39" s="978"/>
      <c r="CJ39" s="978"/>
      <c r="CK39" s="978"/>
      <c r="CL39" s="979"/>
      <c r="CM39" s="977">
        <v>222551</v>
      </c>
      <c r="CN39" s="978"/>
      <c r="CO39" s="978"/>
      <c r="CP39" s="978"/>
      <c r="CQ39" s="979"/>
      <c r="CR39" s="977">
        <v>110760</v>
      </c>
      <c r="CS39" s="978"/>
      <c r="CT39" s="978"/>
      <c r="CU39" s="978"/>
      <c r="CV39" s="979"/>
      <c r="CW39" s="977">
        <v>12</v>
      </c>
      <c r="CX39" s="978"/>
      <c r="CY39" s="978"/>
      <c r="CZ39" s="978"/>
      <c r="DA39" s="979"/>
      <c r="DB39" s="977">
        <v>46372</v>
      </c>
      <c r="DC39" s="978"/>
      <c r="DD39" s="978"/>
      <c r="DE39" s="978"/>
      <c r="DF39" s="979"/>
      <c r="DG39" s="977">
        <v>248229</v>
      </c>
      <c r="DH39" s="978"/>
      <c r="DI39" s="978"/>
      <c r="DJ39" s="978"/>
      <c r="DK39" s="979"/>
      <c r="DL39" s="977" t="s">
        <v>567</v>
      </c>
      <c r="DM39" s="978"/>
      <c r="DN39" s="978"/>
      <c r="DO39" s="978"/>
      <c r="DP39" s="979"/>
      <c r="DQ39" s="977" t="s">
        <v>567</v>
      </c>
      <c r="DR39" s="978"/>
      <c r="DS39" s="978"/>
      <c r="DT39" s="978"/>
      <c r="DU39" s="979"/>
      <c r="DV39" s="980"/>
      <c r="DW39" s="981"/>
      <c r="DX39" s="981"/>
      <c r="DY39" s="981"/>
      <c r="DZ39" s="982"/>
      <c r="EA39" s="191"/>
    </row>
    <row r="40" spans="1:131" s="192" customFormat="1" ht="26.25" customHeight="1">
      <c r="A40" s="206">
        <v>13</v>
      </c>
      <c r="B40" s="1031"/>
      <c r="C40" s="1032"/>
      <c r="D40" s="1032"/>
      <c r="E40" s="1032"/>
      <c r="F40" s="1032"/>
      <c r="G40" s="1032"/>
      <c r="H40" s="1032"/>
      <c r="I40" s="1032"/>
      <c r="J40" s="1032"/>
      <c r="K40" s="1032"/>
      <c r="L40" s="1032"/>
      <c r="M40" s="1032"/>
      <c r="N40" s="1032"/>
      <c r="O40" s="1032"/>
      <c r="P40" s="1033"/>
      <c r="Q40" s="1038"/>
      <c r="R40" s="1035"/>
      <c r="S40" s="1035"/>
      <c r="T40" s="1035"/>
      <c r="U40" s="1035"/>
      <c r="V40" s="1035"/>
      <c r="W40" s="1035"/>
      <c r="X40" s="1035"/>
      <c r="Y40" s="1035"/>
      <c r="Z40" s="1035"/>
      <c r="AA40" s="1035"/>
      <c r="AB40" s="1035"/>
      <c r="AC40" s="1035"/>
      <c r="AD40" s="1035"/>
      <c r="AE40" s="1039"/>
      <c r="AF40" s="1034"/>
      <c r="AG40" s="1035"/>
      <c r="AH40" s="1035"/>
      <c r="AI40" s="1035"/>
      <c r="AJ40" s="1036"/>
      <c r="AK40" s="968"/>
      <c r="AL40" s="959"/>
      <c r="AM40" s="959"/>
      <c r="AN40" s="959"/>
      <c r="AO40" s="959"/>
      <c r="AP40" s="959"/>
      <c r="AQ40" s="959"/>
      <c r="AR40" s="959"/>
      <c r="AS40" s="959"/>
      <c r="AT40" s="959"/>
      <c r="AU40" s="959"/>
      <c r="AV40" s="959"/>
      <c r="AW40" s="959"/>
      <c r="AX40" s="959"/>
      <c r="AY40" s="959"/>
      <c r="AZ40" s="1037"/>
      <c r="BA40" s="1037"/>
      <c r="BB40" s="1037"/>
      <c r="BC40" s="1037"/>
      <c r="BD40" s="1037"/>
      <c r="BE40" s="1029"/>
      <c r="BF40" s="1029"/>
      <c r="BG40" s="1029"/>
      <c r="BH40" s="1029"/>
      <c r="BI40" s="1030"/>
      <c r="BJ40" s="197"/>
      <c r="BK40" s="197"/>
      <c r="BL40" s="197"/>
      <c r="BM40" s="197"/>
      <c r="BN40" s="197"/>
      <c r="BO40" s="210"/>
      <c r="BP40" s="210"/>
      <c r="BQ40" s="207">
        <v>34</v>
      </c>
      <c r="BR40" s="208" t="s">
        <v>566</v>
      </c>
      <c r="BS40" s="1002" t="s">
        <v>559</v>
      </c>
      <c r="BT40" s="1003"/>
      <c r="BU40" s="1003"/>
      <c r="BV40" s="1003"/>
      <c r="BW40" s="1003"/>
      <c r="BX40" s="1003"/>
      <c r="BY40" s="1003"/>
      <c r="BZ40" s="1003"/>
      <c r="CA40" s="1003"/>
      <c r="CB40" s="1003"/>
      <c r="CC40" s="1003"/>
      <c r="CD40" s="1003"/>
      <c r="CE40" s="1003"/>
      <c r="CF40" s="1003"/>
      <c r="CG40" s="1004"/>
      <c r="CH40" s="977">
        <v>-75</v>
      </c>
      <c r="CI40" s="978"/>
      <c r="CJ40" s="978"/>
      <c r="CK40" s="978"/>
      <c r="CL40" s="979"/>
      <c r="CM40" s="977">
        <v>963</v>
      </c>
      <c r="CN40" s="978"/>
      <c r="CO40" s="978"/>
      <c r="CP40" s="978"/>
      <c r="CQ40" s="979"/>
      <c r="CR40" s="977">
        <v>2</v>
      </c>
      <c r="CS40" s="978"/>
      <c r="CT40" s="978"/>
      <c r="CU40" s="978"/>
      <c r="CV40" s="979"/>
      <c r="CW40" s="977" t="s">
        <v>567</v>
      </c>
      <c r="CX40" s="978"/>
      <c r="CY40" s="978"/>
      <c r="CZ40" s="978"/>
      <c r="DA40" s="979"/>
      <c r="DB40" s="977" t="s">
        <v>567</v>
      </c>
      <c r="DC40" s="978"/>
      <c r="DD40" s="978"/>
      <c r="DE40" s="978"/>
      <c r="DF40" s="979"/>
      <c r="DG40" s="977" t="s">
        <v>567</v>
      </c>
      <c r="DH40" s="978"/>
      <c r="DI40" s="978"/>
      <c r="DJ40" s="978"/>
      <c r="DK40" s="979"/>
      <c r="DL40" s="977" t="s">
        <v>567</v>
      </c>
      <c r="DM40" s="978"/>
      <c r="DN40" s="978"/>
      <c r="DO40" s="978"/>
      <c r="DP40" s="979"/>
      <c r="DQ40" s="977" t="s">
        <v>567</v>
      </c>
      <c r="DR40" s="978"/>
      <c r="DS40" s="978"/>
      <c r="DT40" s="978"/>
      <c r="DU40" s="979"/>
      <c r="DV40" s="980"/>
      <c r="DW40" s="981"/>
      <c r="DX40" s="981"/>
      <c r="DY40" s="981"/>
      <c r="DZ40" s="982"/>
      <c r="EA40" s="191"/>
    </row>
    <row r="41" spans="1:131" s="192" customFormat="1" ht="26.25" customHeight="1">
      <c r="A41" s="206">
        <v>14</v>
      </c>
      <c r="B41" s="1031"/>
      <c r="C41" s="1032"/>
      <c r="D41" s="1032"/>
      <c r="E41" s="1032"/>
      <c r="F41" s="1032"/>
      <c r="G41" s="1032"/>
      <c r="H41" s="1032"/>
      <c r="I41" s="1032"/>
      <c r="J41" s="1032"/>
      <c r="K41" s="1032"/>
      <c r="L41" s="1032"/>
      <c r="M41" s="1032"/>
      <c r="N41" s="1032"/>
      <c r="O41" s="1032"/>
      <c r="P41" s="1033"/>
      <c r="Q41" s="1038"/>
      <c r="R41" s="1035"/>
      <c r="S41" s="1035"/>
      <c r="T41" s="1035"/>
      <c r="U41" s="1035"/>
      <c r="V41" s="1035"/>
      <c r="W41" s="1035"/>
      <c r="X41" s="1035"/>
      <c r="Y41" s="1035"/>
      <c r="Z41" s="1035"/>
      <c r="AA41" s="1035"/>
      <c r="AB41" s="1035"/>
      <c r="AC41" s="1035"/>
      <c r="AD41" s="1035"/>
      <c r="AE41" s="1039"/>
      <c r="AF41" s="1034"/>
      <c r="AG41" s="1035"/>
      <c r="AH41" s="1035"/>
      <c r="AI41" s="1035"/>
      <c r="AJ41" s="1036"/>
      <c r="AK41" s="968"/>
      <c r="AL41" s="959"/>
      <c r="AM41" s="959"/>
      <c r="AN41" s="959"/>
      <c r="AO41" s="959"/>
      <c r="AP41" s="959"/>
      <c r="AQ41" s="959"/>
      <c r="AR41" s="959"/>
      <c r="AS41" s="959"/>
      <c r="AT41" s="959"/>
      <c r="AU41" s="959"/>
      <c r="AV41" s="959"/>
      <c r="AW41" s="959"/>
      <c r="AX41" s="959"/>
      <c r="AY41" s="959"/>
      <c r="AZ41" s="1037"/>
      <c r="BA41" s="1037"/>
      <c r="BB41" s="1037"/>
      <c r="BC41" s="1037"/>
      <c r="BD41" s="1037"/>
      <c r="BE41" s="1029"/>
      <c r="BF41" s="1029"/>
      <c r="BG41" s="1029"/>
      <c r="BH41" s="1029"/>
      <c r="BI41" s="1030"/>
      <c r="BJ41" s="197"/>
      <c r="BK41" s="197"/>
      <c r="BL41" s="197"/>
      <c r="BM41" s="197"/>
      <c r="BN41" s="197"/>
      <c r="BO41" s="210"/>
      <c r="BP41" s="210"/>
      <c r="BQ41" s="207">
        <v>35</v>
      </c>
      <c r="BR41" s="208"/>
      <c r="BS41" s="1002" t="s">
        <v>560</v>
      </c>
      <c r="BT41" s="1003"/>
      <c r="BU41" s="1003"/>
      <c r="BV41" s="1003"/>
      <c r="BW41" s="1003"/>
      <c r="BX41" s="1003"/>
      <c r="BY41" s="1003"/>
      <c r="BZ41" s="1003"/>
      <c r="CA41" s="1003"/>
      <c r="CB41" s="1003"/>
      <c r="CC41" s="1003"/>
      <c r="CD41" s="1003"/>
      <c r="CE41" s="1003"/>
      <c r="CF41" s="1003"/>
      <c r="CG41" s="1004"/>
      <c r="CH41" s="977">
        <v>-0.2</v>
      </c>
      <c r="CI41" s="978"/>
      <c r="CJ41" s="978"/>
      <c r="CK41" s="978"/>
      <c r="CL41" s="979"/>
      <c r="CM41" s="977">
        <v>102</v>
      </c>
      <c r="CN41" s="978"/>
      <c r="CO41" s="978"/>
      <c r="CP41" s="978"/>
      <c r="CQ41" s="979"/>
      <c r="CR41" s="977">
        <v>41</v>
      </c>
      <c r="CS41" s="978"/>
      <c r="CT41" s="978"/>
      <c r="CU41" s="978"/>
      <c r="CV41" s="979"/>
      <c r="CW41" s="977" t="s">
        <v>567</v>
      </c>
      <c r="CX41" s="978"/>
      <c r="CY41" s="978"/>
      <c r="CZ41" s="978"/>
      <c r="DA41" s="979"/>
      <c r="DB41" s="977" t="s">
        <v>567</v>
      </c>
      <c r="DC41" s="978"/>
      <c r="DD41" s="978"/>
      <c r="DE41" s="978"/>
      <c r="DF41" s="979"/>
      <c r="DG41" s="977" t="s">
        <v>567</v>
      </c>
      <c r="DH41" s="978"/>
      <c r="DI41" s="978"/>
      <c r="DJ41" s="978"/>
      <c r="DK41" s="979"/>
      <c r="DL41" s="977" t="s">
        <v>567</v>
      </c>
      <c r="DM41" s="978"/>
      <c r="DN41" s="978"/>
      <c r="DO41" s="978"/>
      <c r="DP41" s="979"/>
      <c r="DQ41" s="977" t="s">
        <v>567</v>
      </c>
      <c r="DR41" s="978"/>
      <c r="DS41" s="978"/>
      <c r="DT41" s="978"/>
      <c r="DU41" s="979"/>
      <c r="DV41" s="980"/>
      <c r="DW41" s="981"/>
      <c r="DX41" s="981"/>
      <c r="DY41" s="981"/>
      <c r="DZ41" s="982"/>
      <c r="EA41" s="191"/>
    </row>
    <row r="42" spans="1:131" s="192" customFormat="1" ht="26.25" customHeight="1">
      <c r="A42" s="206">
        <v>15</v>
      </c>
      <c r="B42" s="1031"/>
      <c r="C42" s="1032"/>
      <c r="D42" s="1032"/>
      <c r="E42" s="1032"/>
      <c r="F42" s="1032"/>
      <c r="G42" s="1032"/>
      <c r="H42" s="1032"/>
      <c r="I42" s="1032"/>
      <c r="J42" s="1032"/>
      <c r="K42" s="1032"/>
      <c r="L42" s="1032"/>
      <c r="M42" s="1032"/>
      <c r="N42" s="1032"/>
      <c r="O42" s="1032"/>
      <c r="P42" s="1033"/>
      <c r="Q42" s="1038"/>
      <c r="R42" s="1035"/>
      <c r="S42" s="1035"/>
      <c r="T42" s="1035"/>
      <c r="U42" s="1035"/>
      <c r="V42" s="1035"/>
      <c r="W42" s="1035"/>
      <c r="X42" s="1035"/>
      <c r="Y42" s="1035"/>
      <c r="Z42" s="1035"/>
      <c r="AA42" s="1035"/>
      <c r="AB42" s="1035"/>
      <c r="AC42" s="1035"/>
      <c r="AD42" s="1035"/>
      <c r="AE42" s="1039"/>
      <c r="AF42" s="1034"/>
      <c r="AG42" s="1035"/>
      <c r="AH42" s="1035"/>
      <c r="AI42" s="1035"/>
      <c r="AJ42" s="1036"/>
      <c r="AK42" s="968"/>
      <c r="AL42" s="959"/>
      <c r="AM42" s="959"/>
      <c r="AN42" s="959"/>
      <c r="AO42" s="959"/>
      <c r="AP42" s="959"/>
      <c r="AQ42" s="959"/>
      <c r="AR42" s="959"/>
      <c r="AS42" s="959"/>
      <c r="AT42" s="959"/>
      <c r="AU42" s="959"/>
      <c r="AV42" s="959"/>
      <c r="AW42" s="959"/>
      <c r="AX42" s="959"/>
      <c r="AY42" s="959"/>
      <c r="AZ42" s="1037"/>
      <c r="BA42" s="1037"/>
      <c r="BB42" s="1037"/>
      <c r="BC42" s="1037"/>
      <c r="BD42" s="1037"/>
      <c r="BE42" s="1029"/>
      <c r="BF42" s="1029"/>
      <c r="BG42" s="1029"/>
      <c r="BH42" s="1029"/>
      <c r="BI42" s="1030"/>
      <c r="BJ42" s="197"/>
      <c r="BK42" s="197"/>
      <c r="BL42" s="197"/>
      <c r="BM42" s="197"/>
      <c r="BN42" s="197"/>
      <c r="BO42" s="210"/>
      <c r="BP42" s="210"/>
      <c r="BQ42" s="207">
        <v>36</v>
      </c>
      <c r="BR42" s="208"/>
      <c r="BS42" s="1002" t="s">
        <v>561</v>
      </c>
      <c r="BT42" s="1003"/>
      <c r="BU42" s="1003"/>
      <c r="BV42" s="1003"/>
      <c r="BW42" s="1003"/>
      <c r="BX42" s="1003"/>
      <c r="BY42" s="1003"/>
      <c r="BZ42" s="1003"/>
      <c r="CA42" s="1003"/>
      <c r="CB42" s="1003"/>
      <c r="CC42" s="1003"/>
      <c r="CD42" s="1003"/>
      <c r="CE42" s="1003"/>
      <c r="CF42" s="1003"/>
      <c r="CG42" s="1004"/>
      <c r="CH42" s="977">
        <v>428</v>
      </c>
      <c r="CI42" s="978"/>
      <c r="CJ42" s="978"/>
      <c r="CK42" s="978"/>
      <c r="CL42" s="979"/>
      <c r="CM42" s="977">
        <v>19965</v>
      </c>
      <c r="CN42" s="978"/>
      <c r="CO42" s="978"/>
      <c r="CP42" s="978"/>
      <c r="CQ42" s="979"/>
      <c r="CR42" s="977">
        <v>4</v>
      </c>
      <c r="CS42" s="978"/>
      <c r="CT42" s="978"/>
      <c r="CU42" s="978"/>
      <c r="CV42" s="979"/>
      <c r="CW42" s="977">
        <v>31</v>
      </c>
      <c r="CX42" s="978"/>
      <c r="CY42" s="978"/>
      <c r="CZ42" s="978"/>
      <c r="DA42" s="979"/>
      <c r="DB42" s="977" t="s">
        <v>567</v>
      </c>
      <c r="DC42" s="978"/>
      <c r="DD42" s="978"/>
      <c r="DE42" s="978"/>
      <c r="DF42" s="979"/>
      <c r="DG42" s="977" t="s">
        <v>567</v>
      </c>
      <c r="DH42" s="978"/>
      <c r="DI42" s="978"/>
      <c r="DJ42" s="978"/>
      <c r="DK42" s="979"/>
      <c r="DL42" s="977" t="s">
        <v>567</v>
      </c>
      <c r="DM42" s="978"/>
      <c r="DN42" s="978"/>
      <c r="DO42" s="978"/>
      <c r="DP42" s="979"/>
      <c r="DQ42" s="977" t="s">
        <v>567</v>
      </c>
      <c r="DR42" s="978"/>
      <c r="DS42" s="978"/>
      <c r="DT42" s="978"/>
      <c r="DU42" s="979"/>
      <c r="DV42" s="980"/>
      <c r="DW42" s="981"/>
      <c r="DX42" s="981"/>
      <c r="DY42" s="981"/>
      <c r="DZ42" s="982"/>
      <c r="EA42" s="191"/>
    </row>
    <row r="43" spans="1:131" s="192" customFormat="1" ht="26.25" customHeight="1">
      <c r="A43" s="206">
        <v>16</v>
      </c>
      <c r="B43" s="1031"/>
      <c r="C43" s="1032"/>
      <c r="D43" s="1032"/>
      <c r="E43" s="1032"/>
      <c r="F43" s="1032"/>
      <c r="G43" s="1032"/>
      <c r="H43" s="1032"/>
      <c r="I43" s="1032"/>
      <c r="J43" s="1032"/>
      <c r="K43" s="1032"/>
      <c r="L43" s="1032"/>
      <c r="M43" s="1032"/>
      <c r="N43" s="1032"/>
      <c r="O43" s="1032"/>
      <c r="P43" s="1033"/>
      <c r="Q43" s="1038"/>
      <c r="R43" s="1035"/>
      <c r="S43" s="1035"/>
      <c r="T43" s="1035"/>
      <c r="U43" s="1035"/>
      <c r="V43" s="1035"/>
      <c r="W43" s="1035"/>
      <c r="X43" s="1035"/>
      <c r="Y43" s="1035"/>
      <c r="Z43" s="1035"/>
      <c r="AA43" s="1035"/>
      <c r="AB43" s="1035"/>
      <c r="AC43" s="1035"/>
      <c r="AD43" s="1035"/>
      <c r="AE43" s="1039"/>
      <c r="AF43" s="1034"/>
      <c r="AG43" s="1035"/>
      <c r="AH43" s="1035"/>
      <c r="AI43" s="1035"/>
      <c r="AJ43" s="1036"/>
      <c r="AK43" s="968"/>
      <c r="AL43" s="959"/>
      <c r="AM43" s="959"/>
      <c r="AN43" s="959"/>
      <c r="AO43" s="959"/>
      <c r="AP43" s="959"/>
      <c r="AQ43" s="959"/>
      <c r="AR43" s="959"/>
      <c r="AS43" s="959"/>
      <c r="AT43" s="959"/>
      <c r="AU43" s="959"/>
      <c r="AV43" s="959"/>
      <c r="AW43" s="959"/>
      <c r="AX43" s="959"/>
      <c r="AY43" s="959"/>
      <c r="AZ43" s="1037"/>
      <c r="BA43" s="1037"/>
      <c r="BB43" s="1037"/>
      <c r="BC43" s="1037"/>
      <c r="BD43" s="1037"/>
      <c r="BE43" s="1029"/>
      <c r="BF43" s="1029"/>
      <c r="BG43" s="1029"/>
      <c r="BH43" s="1029"/>
      <c r="BI43" s="1030"/>
      <c r="BJ43" s="197"/>
      <c r="BK43" s="197"/>
      <c r="BL43" s="197"/>
      <c r="BM43" s="197"/>
      <c r="BN43" s="197"/>
      <c r="BO43" s="210"/>
      <c r="BP43" s="210"/>
      <c r="BQ43" s="207">
        <v>37</v>
      </c>
      <c r="BR43" s="208"/>
      <c r="BS43" s="1002" t="s">
        <v>562</v>
      </c>
      <c r="BT43" s="1003"/>
      <c r="BU43" s="1003"/>
      <c r="BV43" s="1003"/>
      <c r="BW43" s="1003"/>
      <c r="BX43" s="1003"/>
      <c r="BY43" s="1003"/>
      <c r="BZ43" s="1003"/>
      <c r="CA43" s="1003"/>
      <c r="CB43" s="1003"/>
      <c r="CC43" s="1003"/>
      <c r="CD43" s="1003"/>
      <c r="CE43" s="1003"/>
      <c r="CF43" s="1003"/>
      <c r="CG43" s="1004"/>
      <c r="CH43" s="977">
        <v>46</v>
      </c>
      <c r="CI43" s="978"/>
      <c r="CJ43" s="978"/>
      <c r="CK43" s="978"/>
      <c r="CL43" s="979"/>
      <c r="CM43" s="977">
        <v>1685</v>
      </c>
      <c r="CN43" s="978"/>
      <c r="CO43" s="978"/>
      <c r="CP43" s="978"/>
      <c r="CQ43" s="979"/>
      <c r="CR43" s="977">
        <v>20</v>
      </c>
      <c r="CS43" s="978"/>
      <c r="CT43" s="978"/>
      <c r="CU43" s="978"/>
      <c r="CV43" s="979"/>
      <c r="CW43" s="977">
        <v>22</v>
      </c>
      <c r="CX43" s="978"/>
      <c r="CY43" s="978"/>
      <c r="CZ43" s="978"/>
      <c r="DA43" s="979"/>
      <c r="DB43" s="977" t="s">
        <v>567</v>
      </c>
      <c r="DC43" s="978"/>
      <c r="DD43" s="978"/>
      <c r="DE43" s="978"/>
      <c r="DF43" s="979"/>
      <c r="DG43" s="977" t="s">
        <v>567</v>
      </c>
      <c r="DH43" s="978"/>
      <c r="DI43" s="978"/>
      <c r="DJ43" s="978"/>
      <c r="DK43" s="979"/>
      <c r="DL43" s="977" t="s">
        <v>567</v>
      </c>
      <c r="DM43" s="978"/>
      <c r="DN43" s="978"/>
      <c r="DO43" s="978"/>
      <c r="DP43" s="979"/>
      <c r="DQ43" s="977" t="s">
        <v>567</v>
      </c>
      <c r="DR43" s="978"/>
      <c r="DS43" s="978"/>
      <c r="DT43" s="978"/>
      <c r="DU43" s="979"/>
      <c r="DV43" s="980"/>
      <c r="DW43" s="981"/>
      <c r="DX43" s="981"/>
      <c r="DY43" s="981"/>
      <c r="DZ43" s="982"/>
      <c r="EA43" s="191"/>
    </row>
    <row r="44" spans="1:131" s="192" customFormat="1" ht="26.25" customHeight="1">
      <c r="A44" s="206">
        <v>17</v>
      </c>
      <c r="B44" s="1031"/>
      <c r="C44" s="1032"/>
      <c r="D44" s="1032"/>
      <c r="E44" s="1032"/>
      <c r="F44" s="1032"/>
      <c r="G44" s="1032"/>
      <c r="H44" s="1032"/>
      <c r="I44" s="1032"/>
      <c r="J44" s="1032"/>
      <c r="K44" s="1032"/>
      <c r="L44" s="1032"/>
      <c r="M44" s="1032"/>
      <c r="N44" s="1032"/>
      <c r="O44" s="1032"/>
      <c r="P44" s="1033"/>
      <c r="Q44" s="1038"/>
      <c r="R44" s="1035"/>
      <c r="S44" s="1035"/>
      <c r="T44" s="1035"/>
      <c r="U44" s="1035"/>
      <c r="V44" s="1035"/>
      <c r="W44" s="1035"/>
      <c r="X44" s="1035"/>
      <c r="Y44" s="1035"/>
      <c r="Z44" s="1035"/>
      <c r="AA44" s="1035"/>
      <c r="AB44" s="1035"/>
      <c r="AC44" s="1035"/>
      <c r="AD44" s="1035"/>
      <c r="AE44" s="1039"/>
      <c r="AF44" s="1034"/>
      <c r="AG44" s="1035"/>
      <c r="AH44" s="1035"/>
      <c r="AI44" s="1035"/>
      <c r="AJ44" s="1036"/>
      <c r="AK44" s="968"/>
      <c r="AL44" s="959"/>
      <c r="AM44" s="959"/>
      <c r="AN44" s="959"/>
      <c r="AO44" s="959"/>
      <c r="AP44" s="959"/>
      <c r="AQ44" s="959"/>
      <c r="AR44" s="959"/>
      <c r="AS44" s="959"/>
      <c r="AT44" s="959"/>
      <c r="AU44" s="959"/>
      <c r="AV44" s="959"/>
      <c r="AW44" s="959"/>
      <c r="AX44" s="959"/>
      <c r="AY44" s="959"/>
      <c r="AZ44" s="1037"/>
      <c r="BA44" s="1037"/>
      <c r="BB44" s="1037"/>
      <c r="BC44" s="1037"/>
      <c r="BD44" s="1037"/>
      <c r="BE44" s="1029"/>
      <c r="BF44" s="1029"/>
      <c r="BG44" s="1029"/>
      <c r="BH44" s="1029"/>
      <c r="BI44" s="1030"/>
      <c r="BJ44" s="197"/>
      <c r="BK44" s="197"/>
      <c r="BL44" s="197"/>
      <c r="BM44" s="197"/>
      <c r="BN44" s="197"/>
      <c r="BO44" s="210"/>
      <c r="BP44" s="210"/>
      <c r="BQ44" s="207">
        <v>38</v>
      </c>
      <c r="BR44" s="208"/>
      <c r="BS44" s="1002" t="s">
        <v>563</v>
      </c>
      <c r="BT44" s="1003"/>
      <c r="BU44" s="1003"/>
      <c r="BV44" s="1003"/>
      <c r="BW44" s="1003"/>
      <c r="BX44" s="1003"/>
      <c r="BY44" s="1003"/>
      <c r="BZ44" s="1003"/>
      <c r="CA44" s="1003"/>
      <c r="CB44" s="1003"/>
      <c r="CC44" s="1003"/>
      <c r="CD44" s="1003"/>
      <c r="CE44" s="1003"/>
      <c r="CF44" s="1003"/>
      <c r="CG44" s="1004"/>
      <c r="CH44" s="977">
        <v>-15</v>
      </c>
      <c r="CI44" s="978"/>
      <c r="CJ44" s="978"/>
      <c r="CK44" s="978"/>
      <c r="CL44" s="979"/>
      <c r="CM44" s="977">
        <v>2566</v>
      </c>
      <c r="CN44" s="978"/>
      <c r="CO44" s="978"/>
      <c r="CP44" s="978"/>
      <c r="CQ44" s="979"/>
      <c r="CR44" s="977">
        <v>2400</v>
      </c>
      <c r="CS44" s="978"/>
      <c r="CT44" s="978"/>
      <c r="CU44" s="978"/>
      <c r="CV44" s="979"/>
      <c r="CW44" s="977" t="s">
        <v>567</v>
      </c>
      <c r="CX44" s="978"/>
      <c r="CY44" s="978"/>
      <c r="CZ44" s="978"/>
      <c r="DA44" s="979"/>
      <c r="DB44" s="977" t="s">
        <v>567</v>
      </c>
      <c r="DC44" s="978"/>
      <c r="DD44" s="978"/>
      <c r="DE44" s="978"/>
      <c r="DF44" s="979"/>
      <c r="DG44" s="977" t="s">
        <v>567</v>
      </c>
      <c r="DH44" s="978"/>
      <c r="DI44" s="978"/>
      <c r="DJ44" s="978"/>
      <c r="DK44" s="979"/>
      <c r="DL44" s="977" t="s">
        <v>567</v>
      </c>
      <c r="DM44" s="978"/>
      <c r="DN44" s="978"/>
      <c r="DO44" s="978"/>
      <c r="DP44" s="979"/>
      <c r="DQ44" s="977" t="s">
        <v>567</v>
      </c>
      <c r="DR44" s="978"/>
      <c r="DS44" s="978"/>
      <c r="DT44" s="978"/>
      <c r="DU44" s="979"/>
      <c r="DV44" s="980"/>
      <c r="DW44" s="981"/>
      <c r="DX44" s="981"/>
      <c r="DY44" s="981"/>
      <c r="DZ44" s="982"/>
      <c r="EA44" s="191"/>
    </row>
    <row r="45" spans="1:131" s="192" customFormat="1" ht="26.25" customHeight="1">
      <c r="A45" s="206">
        <v>18</v>
      </c>
      <c r="B45" s="1031"/>
      <c r="C45" s="1032"/>
      <c r="D45" s="1032"/>
      <c r="E45" s="1032"/>
      <c r="F45" s="1032"/>
      <c r="G45" s="1032"/>
      <c r="H45" s="1032"/>
      <c r="I45" s="1032"/>
      <c r="J45" s="1032"/>
      <c r="K45" s="1032"/>
      <c r="L45" s="1032"/>
      <c r="M45" s="1032"/>
      <c r="N45" s="1032"/>
      <c r="O45" s="1032"/>
      <c r="P45" s="1033"/>
      <c r="Q45" s="1038"/>
      <c r="R45" s="1035"/>
      <c r="S45" s="1035"/>
      <c r="T45" s="1035"/>
      <c r="U45" s="1035"/>
      <c r="V45" s="1035"/>
      <c r="W45" s="1035"/>
      <c r="X45" s="1035"/>
      <c r="Y45" s="1035"/>
      <c r="Z45" s="1035"/>
      <c r="AA45" s="1035"/>
      <c r="AB45" s="1035"/>
      <c r="AC45" s="1035"/>
      <c r="AD45" s="1035"/>
      <c r="AE45" s="1039"/>
      <c r="AF45" s="1034"/>
      <c r="AG45" s="1035"/>
      <c r="AH45" s="1035"/>
      <c r="AI45" s="1035"/>
      <c r="AJ45" s="1036"/>
      <c r="AK45" s="968"/>
      <c r="AL45" s="959"/>
      <c r="AM45" s="959"/>
      <c r="AN45" s="959"/>
      <c r="AO45" s="959"/>
      <c r="AP45" s="959"/>
      <c r="AQ45" s="959"/>
      <c r="AR45" s="959"/>
      <c r="AS45" s="959"/>
      <c r="AT45" s="959"/>
      <c r="AU45" s="959"/>
      <c r="AV45" s="959"/>
      <c r="AW45" s="959"/>
      <c r="AX45" s="959"/>
      <c r="AY45" s="959"/>
      <c r="AZ45" s="1037"/>
      <c r="BA45" s="1037"/>
      <c r="BB45" s="1037"/>
      <c r="BC45" s="1037"/>
      <c r="BD45" s="1037"/>
      <c r="BE45" s="1029"/>
      <c r="BF45" s="1029"/>
      <c r="BG45" s="1029"/>
      <c r="BH45" s="1029"/>
      <c r="BI45" s="1030"/>
      <c r="BJ45" s="197"/>
      <c r="BK45" s="197"/>
      <c r="BL45" s="197"/>
      <c r="BM45" s="197"/>
      <c r="BN45" s="197"/>
      <c r="BO45" s="210"/>
      <c r="BP45" s="210"/>
      <c r="BQ45" s="207">
        <v>39</v>
      </c>
      <c r="BR45" s="208" t="s">
        <v>568</v>
      </c>
      <c r="BS45" s="1002" t="s">
        <v>564</v>
      </c>
      <c r="BT45" s="1003"/>
      <c r="BU45" s="1003"/>
      <c r="BV45" s="1003"/>
      <c r="BW45" s="1003"/>
      <c r="BX45" s="1003"/>
      <c r="BY45" s="1003"/>
      <c r="BZ45" s="1003"/>
      <c r="CA45" s="1003"/>
      <c r="CB45" s="1003"/>
      <c r="CC45" s="1003"/>
      <c r="CD45" s="1003"/>
      <c r="CE45" s="1003"/>
      <c r="CF45" s="1003"/>
      <c r="CG45" s="1004"/>
      <c r="CH45" s="977">
        <v>-306</v>
      </c>
      <c r="CI45" s="978"/>
      <c r="CJ45" s="978"/>
      <c r="CK45" s="978"/>
      <c r="CL45" s="979"/>
      <c r="CM45" s="977">
        <v>3367</v>
      </c>
      <c r="CN45" s="978"/>
      <c r="CO45" s="978"/>
      <c r="CP45" s="978"/>
      <c r="CQ45" s="979"/>
      <c r="CR45" s="977">
        <v>1775</v>
      </c>
      <c r="CS45" s="978"/>
      <c r="CT45" s="978"/>
      <c r="CU45" s="978"/>
      <c r="CV45" s="979"/>
      <c r="CW45" s="977">
        <v>608</v>
      </c>
      <c r="CX45" s="978"/>
      <c r="CY45" s="978"/>
      <c r="CZ45" s="978"/>
      <c r="DA45" s="979"/>
      <c r="DB45" s="977">
        <v>36069</v>
      </c>
      <c r="DC45" s="978"/>
      <c r="DD45" s="978"/>
      <c r="DE45" s="978"/>
      <c r="DF45" s="979"/>
      <c r="DG45" s="977" t="s">
        <v>567</v>
      </c>
      <c r="DH45" s="978"/>
      <c r="DI45" s="978"/>
      <c r="DJ45" s="978"/>
      <c r="DK45" s="979"/>
      <c r="DL45" s="977">
        <v>775</v>
      </c>
      <c r="DM45" s="978"/>
      <c r="DN45" s="978"/>
      <c r="DO45" s="978"/>
      <c r="DP45" s="979"/>
      <c r="DQ45" s="977">
        <v>387</v>
      </c>
      <c r="DR45" s="978"/>
      <c r="DS45" s="978"/>
      <c r="DT45" s="978"/>
      <c r="DU45" s="979"/>
      <c r="DV45" s="980"/>
      <c r="DW45" s="981"/>
      <c r="DX45" s="981"/>
      <c r="DY45" s="981"/>
      <c r="DZ45" s="982"/>
      <c r="EA45" s="191"/>
    </row>
    <row r="46" spans="1:131" s="192" customFormat="1" ht="26.25" customHeight="1">
      <c r="A46" s="206">
        <v>19</v>
      </c>
      <c r="B46" s="1031"/>
      <c r="C46" s="1032"/>
      <c r="D46" s="1032"/>
      <c r="E46" s="1032"/>
      <c r="F46" s="1032"/>
      <c r="G46" s="1032"/>
      <c r="H46" s="1032"/>
      <c r="I46" s="1032"/>
      <c r="J46" s="1032"/>
      <c r="K46" s="1032"/>
      <c r="L46" s="1032"/>
      <c r="M46" s="1032"/>
      <c r="N46" s="1032"/>
      <c r="O46" s="1032"/>
      <c r="P46" s="1033"/>
      <c r="Q46" s="1038"/>
      <c r="R46" s="1035"/>
      <c r="S46" s="1035"/>
      <c r="T46" s="1035"/>
      <c r="U46" s="1035"/>
      <c r="V46" s="1035"/>
      <c r="W46" s="1035"/>
      <c r="X46" s="1035"/>
      <c r="Y46" s="1035"/>
      <c r="Z46" s="1035"/>
      <c r="AA46" s="1035"/>
      <c r="AB46" s="1035"/>
      <c r="AC46" s="1035"/>
      <c r="AD46" s="1035"/>
      <c r="AE46" s="1039"/>
      <c r="AF46" s="1034"/>
      <c r="AG46" s="1035"/>
      <c r="AH46" s="1035"/>
      <c r="AI46" s="1035"/>
      <c r="AJ46" s="1036"/>
      <c r="AK46" s="968"/>
      <c r="AL46" s="959"/>
      <c r="AM46" s="959"/>
      <c r="AN46" s="959"/>
      <c r="AO46" s="959"/>
      <c r="AP46" s="959"/>
      <c r="AQ46" s="959"/>
      <c r="AR46" s="959"/>
      <c r="AS46" s="959"/>
      <c r="AT46" s="959"/>
      <c r="AU46" s="959"/>
      <c r="AV46" s="959"/>
      <c r="AW46" s="959"/>
      <c r="AX46" s="959"/>
      <c r="AY46" s="959"/>
      <c r="AZ46" s="1037"/>
      <c r="BA46" s="1037"/>
      <c r="BB46" s="1037"/>
      <c r="BC46" s="1037"/>
      <c r="BD46" s="1037"/>
      <c r="BE46" s="1029"/>
      <c r="BF46" s="1029"/>
      <c r="BG46" s="1029"/>
      <c r="BH46" s="1029"/>
      <c r="BI46" s="1030"/>
      <c r="BJ46" s="197"/>
      <c r="BK46" s="197"/>
      <c r="BL46" s="197"/>
      <c r="BM46" s="197"/>
      <c r="BN46" s="197"/>
      <c r="BO46" s="210"/>
      <c r="BP46" s="210"/>
      <c r="BQ46" s="207">
        <v>40</v>
      </c>
      <c r="BR46" s="208"/>
      <c r="BS46" s="1002" t="s">
        <v>565</v>
      </c>
      <c r="BT46" s="1003"/>
      <c r="BU46" s="1003"/>
      <c r="BV46" s="1003"/>
      <c r="BW46" s="1003"/>
      <c r="BX46" s="1003"/>
      <c r="BY46" s="1003"/>
      <c r="BZ46" s="1003"/>
      <c r="CA46" s="1003"/>
      <c r="CB46" s="1003"/>
      <c r="CC46" s="1003"/>
      <c r="CD46" s="1003"/>
      <c r="CE46" s="1003"/>
      <c r="CF46" s="1003"/>
      <c r="CG46" s="1004"/>
      <c r="CH46" s="977">
        <v>-68</v>
      </c>
      <c r="CI46" s="978"/>
      <c r="CJ46" s="978"/>
      <c r="CK46" s="978"/>
      <c r="CL46" s="979"/>
      <c r="CM46" s="977">
        <v>1889</v>
      </c>
      <c r="CN46" s="978"/>
      <c r="CO46" s="978"/>
      <c r="CP46" s="978"/>
      <c r="CQ46" s="979"/>
      <c r="CR46" s="977">
        <v>1219</v>
      </c>
      <c r="CS46" s="978"/>
      <c r="CT46" s="978"/>
      <c r="CU46" s="978"/>
      <c r="CV46" s="979"/>
      <c r="CW46" s="977">
        <v>8</v>
      </c>
      <c r="CX46" s="978"/>
      <c r="CY46" s="978"/>
      <c r="CZ46" s="978"/>
      <c r="DA46" s="979"/>
      <c r="DB46" s="977" t="s">
        <v>567</v>
      </c>
      <c r="DC46" s="978"/>
      <c r="DD46" s="978"/>
      <c r="DE46" s="978"/>
      <c r="DF46" s="979"/>
      <c r="DG46" s="977" t="s">
        <v>567</v>
      </c>
      <c r="DH46" s="978"/>
      <c r="DI46" s="978"/>
      <c r="DJ46" s="978"/>
      <c r="DK46" s="979"/>
      <c r="DL46" s="977" t="s">
        <v>567</v>
      </c>
      <c r="DM46" s="978"/>
      <c r="DN46" s="978"/>
      <c r="DO46" s="978"/>
      <c r="DP46" s="979"/>
      <c r="DQ46" s="977" t="s">
        <v>567</v>
      </c>
      <c r="DR46" s="978"/>
      <c r="DS46" s="978"/>
      <c r="DT46" s="978"/>
      <c r="DU46" s="979"/>
      <c r="DV46" s="980"/>
      <c r="DW46" s="981"/>
      <c r="DX46" s="981"/>
      <c r="DY46" s="981"/>
      <c r="DZ46" s="982"/>
      <c r="EA46" s="191"/>
    </row>
    <row r="47" spans="1:131" s="192" customFormat="1" ht="26.25" customHeight="1">
      <c r="A47" s="206">
        <v>20</v>
      </c>
      <c r="B47" s="1031"/>
      <c r="C47" s="1032"/>
      <c r="D47" s="1032"/>
      <c r="E47" s="1032"/>
      <c r="F47" s="1032"/>
      <c r="G47" s="1032"/>
      <c r="H47" s="1032"/>
      <c r="I47" s="1032"/>
      <c r="J47" s="1032"/>
      <c r="K47" s="1032"/>
      <c r="L47" s="1032"/>
      <c r="M47" s="1032"/>
      <c r="N47" s="1032"/>
      <c r="O47" s="1032"/>
      <c r="P47" s="1033"/>
      <c r="Q47" s="1038"/>
      <c r="R47" s="1035"/>
      <c r="S47" s="1035"/>
      <c r="T47" s="1035"/>
      <c r="U47" s="1035"/>
      <c r="V47" s="1035"/>
      <c r="W47" s="1035"/>
      <c r="X47" s="1035"/>
      <c r="Y47" s="1035"/>
      <c r="Z47" s="1035"/>
      <c r="AA47" s="1035"/>
      <c r="AB47" s="1035"/>
      <c r="AC47" s="1035"/>
      <c r="AD47" s="1035"/>
      <c r="AE47" s="1039"/>
      <c r="AF47" s="1034"/>
      <c r="AG47" s="1035"/>
      <c r="AH47" s="1035"/>
      <c r="AI47" s="1035"/>
      <c r="AJ47" s="1036"/>
      <c r="AK47" s="968"/>
      <c r="AL47" s="959"/>
      <c r="AM47" s="959"/>
      <c r="AN47" s="959"/>
      <c r="AO47" s="959"/>
      <c r="AP47" s="959"/>
      <c r="AQ47" s="959"/>
      <c r="AR47" s="959"/>
      <c r="AS47" s="959"/>
      <c r="AT47" s="959"/>
      <c r="AU47" s="959"/>
      <c r="AV47" s="959"/>
      <c r="AW47" s="959"/>
      <c r="AX47" s="959"/>
      <c r="AY47" s="959"/>
      <c r="AZ47" s="1037"/>
      <c r="BA47" s="1037"/>
      <c r="BB47" s="1037"/>
      <c r="BC47" s="1037"/>
      <c r="BD47" s="1037"/>
      <c r="BE47" s="1029"/>
      <c r="BF47" s="1029"/>
      <c r="BG47" s="1029"/>
      <c r="BH47" s="1029"/>
      <c r="BI47" s="1030"/>
      <c r="BJ47" s="197"/>
      <c r="BK47" s="197"/>
      <c r="BL47" s="197"/>
      <c r="BM47" s="197"/>
      <c r="BN47" s="197"/>
      <c r="BO47" s="210"/>
      <c r="BP47" s="210"/>
      <c r="BQ47" s="207">
        <v>41</v>
      </c>
      <c r="BR47" s="208"/>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1"/>
    </row>
    <row r="48" spans="1:131" s="192" customFormat="1" ht="26.25" customHeight="1">
      <c r="A48" s="206">
        <v>21</v>
      </c>
      <c r="B48" s="1031"/>
      <c r="C48" s="1032"/>
      <c r="D48" s="1032"/>
      <c r="E48" s="1032"/>
      <c r="F48" s="1032"/>
      <c r="G48" s="1032"/>
      <c r="H48" s="1032"/>
      <c r="I48" s="1032"/>
      <c r="J48" s="1032"/>
      <c r="K48" s="1032"/>
      <c r="L48" s="1032"/>
      <c r="M48" s="1032"/>
      <c r="N48" s="1032"/>
      <c r="O48" s="1032"/>
      <c r="P48" s="1033"/>
      <c r="Q48" s="1038"/>
      <c r="R48" s="1035"/>
      <c r="S48" s="1035"/>
      <c r="T48" s="1035"/>
      <c r="U48" s="1035"/>
      <c r="V48" s="1035"/>
      <c r="W48" s="1035"/>
      <c r="X48" s="1035"/>
      <c r="Y48" s="1035"/>
      <c r="Z48" s="1035"/>
      <c r="AA48" s="1035"/>
      <c r="AB48" s="1035"/>
      <c r="AC48" s="1035"/>
      <c r="AD48" s="1035"/>
      <c r="AE48" s="1039"/>
      <c r="AF48" s="1034"/>
      <c r="AG48" s="1035"/>
      <c r="AH48" s="1035"/>
      <c r="AI48" s="1035"/>
      <c r="AJ48" s="1036"/>
      <c r="AK48" s="968"/>
      <c r="AL48" s="959"/>
      <c r="AM48" s="959"/>
      <c r="AN48" s="959"/>
      <c r="AO48" s="959"/>
      <c r="AP48" s="959"/>
      <c r="AQ48" s="959"/>
      <c r="AR48" s="959"/>
      <c r="AS48" s="959"/>
      <c r="AT48" s="959"/>
      <c r="AU48" s="959"/>
      <c r="AV48" s="959"/>
      <c r="AW48" s="959"/>
      <c r="AX48" s="959"/>
      <c r="AY48" s="959"/>
      <c r="AZ48" s="1037"/>
      <c r="BA48" s="1037"/>
      <c r="BB48" s="1037"/>
      <c r="BC48" s="1037"/>
      <c r="BD48" s="1037"/>
      <c r="BE48" s="1029"/>
      <c r="BF48" s="1029"/>
      <c r="BG48" s="1029"/>
      <c r="BH48" s="1029"/>
      <c r="BI48" s="1030"/>
      <c r="BJ48" s="197"/>
      <c r="BK48" s="197"/>
      <c r="BL48" s="197"/>
      <c r="BM48" s="197"/>
      <c r="BN48" s="197"/>
      <c r="BO48" s="210"/>
      <c r="BP48" s="210"/>
      <c r="BQ48" s="207">
        <v>42</v>
      </c>
      <c r="BR48" s="208"/>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1"/>
    </row>
    <row r="49" spans="1:131" s="192" customFormat="1" ht="26.25" customHeight="1">
      <c r="A49" s="206">
        <v>22</v>
      </c>
      <c r="B49" s="1031"/>
      <c r="C49" s="1032"/>
      <c r="D49" s="1032"/>
      <c r="E49" s="1032"/>
      <c r="F49" s="1032"/>
      <c r="G49" s="1032"/>
      <c r="H49" s="1032"/>
      <c r="I49" s="1032"/>
      <c r="J49" s="1032"/>
      <c r="K49" s="1032"/>
      <c r="L49" s="1032"/>
      <c r="M49" s="1032"/>
      <c r="N49" s="1032"/>
      <c r="O49" s="1032"/>
      <c r="P49" s="1033"/>
      <c r="Q49" s="1038"/>
      <c r="R49" s="1035"/>
      <c r="S49" s="1035"/>
      <c r="T49" s="1035"/>
      <c r="U49" s="1035"/>
      <c r="V49" s="1035"/>
      <c r="W49" s="1035"/>
      <c r="X49" s="1035"/>
      <c r="Y49" s="1035"/>
      <c r="Z49" s="1035"/>
      <c r="AA49" s="1035"/>
      <c r="AB49" s="1035"/>
      <c r="AC49" s="1035"/>
      <c r="AD49" s="1035"/>
      <c r="AE49" s="1039"/>
      <c r="AF49" s="1034"/>
      <c r="AG49" s="1035"/>
      <c r="AH49" s="1035"/>
      <c r="AI49" s="1035"/>
      <c r="AJ49" s="1036"/>
      <c r="AK49" s="968"/>
      <c r="AL49" s="959"/>
      <c r="AM49" s="959"/>
      <c r="AN49" s="959"/>
      <c r="AO49" s="959"/>
      <c r="AP49" s="959"/>
      <c r="AQ49" s="959"/>
      <c r="AR49" s="959"/>
      <c r="AS49" s="959"/>
      <c r="AT49" s="959"/>
      <c r="AU49" s="959"/>
      <c r="AV49" s="959"/>
      <c r="AW49" s="959"/>
      <c r="AX49" s="959"/>
      <c r="AY49" s="959"/>
      <c r="AZ49" s="1037"/>
      <c r="BA49" s="1037"/>
      <c r="BB49" s="1037"/>
      <c r="BC49" s="1037"/>
      <c r="BD49" s="1037"/>
      <c r="BE49" s="1029"/>
      <c r="BF49" s="1029"/>
      <c r="BG49" s="1029"/>
      <c r="BH49" s="1029"/>
      <c r="BI49" s="1030"/>
      <c r="BJ49" s="197"/>
      <c r="BK49" s="197"/>
      <c r="BL49" s="197"/>
      <c r="BM49" s="197"/>
      <c r="BN49" s="197"/>
      <c r="BO49" s="210"/>
      <c r="BP49" s="210"/>
      <c r="BQ49" s="207">
        <v>43</v>
      </c>
      <c r="BR49" s="208"/>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1"/>
    </row>
    <row r="50" spans="1:131" s="192" customFormat="1" ht="26.25" customHeight="1">
      <c r="A50" s="206">
        <v>23</v>
      </c>
      <c r="B50" s="1031"/>
      <c r="C50" s="1032"/>
      <c r="D50" s="1032"/>
      <c r="E50" s="1032"/>
      <c r="F50" s="1032"/>
      <c r="G50" s="1032"/>
      <c r="H50" s="1032"/>
      <c r="I50" s="1032"/>
      <c r="J50" s="1032"/>
      <c r="K50" s="1032"/>
      <c r="L50" s="1032"/>
      <c r="M50" s="1032"/>
      <c r="N50" s="1032"/>
      <c r="O50" s="1032"/>
      <c r="P50" s="1033"/>
      <c r="Q50" s="1027"/>
      <c r="R50" s="1008"/>
      <c r="S50" s="1008"/>
      <c r="T50" s="1008"/>
      <c r="U50" s="1008"/>
      <c r="V50" s="1008"/>
      <c r="W50" s="1008"/>
      <c r="X50" s="1008"/>
      <c r="Y50" s="1008"/>
      <c r="Z50" s="1008"/>
      <c r="AA50" s="1008"/>
      <c r="AB50" s="1008"/>
      <c r="AC50" s="1008"/>
      <c r="AD50" s="1008"/>
      <c r="AE50" s="1028"/>
      <c r="AF50" s="1034"/>
      <c r="AG50" s="1035"/>
      <c r="AH50" s="1035"/>
      <c r="AI50" s="1035"/>
      <c r="AJ50" s="1036"/>
      <c r="AK50" s="1010"/>
      <c r="AL50" s="1008"/>
      <c r="AM50" s="1008"/>
      <c r="AN50" s="1008"/>
      <c r="AO50" s="1008"/>
      <c r="AP50" s="1008"/>
      <c r="AQ50" s="1008"/>
      <c r="AR50" s="1008"/>
      <c r="AS50" s="1008"/>
      <c r="AT50" s="1008"/>
      <c r="AU50" s="1008"/>
      <c r="AV50" s="1008"/>
      <c r="AW50" s="1008"/>
      <c r="AX50" s="1008"/>
      <c r="AY50" s="1008"/>
      <c r="AZ50" s="1011"/>
      <c r="BA50" s="1011"/>
      <c r="BB50" s="1011"/>
      <c r="BC50" s="1011"/>
      <c r="BD50" s="1011"/>
      <c r="BE50" s="1029"/>
      <c r="BF50" s="1029"/>
      <c r="BG50" s="1029"/>
      <c r="BH50" s="1029"/>
      <c r="BI50" s="1030"/>
      <c r="BJ50" s="197"/>
      <c r="BK50" s="197"/>
      <c r="BL50" s="197"/>
      <c r="BM50" s="197"/>
      <c r="BN50" s="197"/>
      <c r="BO50" s="210"/>
      <c r="BP50" s="210"/>
      <c r="BQ50" s="207">
        <v>44</v>
      </c>
      <c r="BR50" s="208"/>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1"/>
    </row>
    <row r="51" spans="1:131" s="192" customFormat="1" ht="26.25" customHeight="1">
      <c r="A51" s="206">
        <v>24</v>
      </c>
      <c r="B51" s="1031"/>
      <c r="C51" s="1032"/>
      <c r="D51" s="1032"/>
      <c r="E51" s="1032"/>
      <c r="F51" s="1032"/>
      <c r="G51" s="1032"/>
      <c r="H51" s="1032"/>
      <c r="I51" s="1032"/>
      <c r="J51" s="1032"/>
      <c r="K51" s="1032"/>
      <c r="L51" s="1032"/>
      <c r="M51" s="1032"/>
      <c r="N51" s="1032"/>
      <c r="O51" s="1032"/>
      <c r="P51" s="1033"/>
      <c r="Q51" s="1027"/>
      <c r="R51" s="1008"/>
      <c r="S51" s="1008"/>
      <c r="T51" s="1008"/>
      <c r="U51" s="1008"/>
      <c r="V51" s="1008"/>
      <c r="W51" s="1008"/>
      <c r="X51" s="1008"/>
      <c r="Y51" s="1008"/>
      <c r="Z51" s="1008"/>
      <c r="AA51" s="1008"/>
      <c r="AB51" s="1008"/>
      <c r="AC51" s="1008"/>
      <c r="AD51" s="1008"/>
      <c r="AE51" s="1028"/>
      <c r="AF51" s="1034"/>
      <c r="AG51" s="1035"/>
      <c r="AH51" s="1035"/>
      <c r="AI51" s="1035"/>
      <c r="AJ51" s="1036"/>
      <c r="AK51" s="1010"/>
      <c r="AL51" s="1008"/>
      <c r="AM51" s="1008"/>
      <c r="AN51" s="1008"/>
      <c r="AO51" s="1008"/>
      <c r="AP51" s="1008"/>
      <c r="AQ51" s="1008"/>
      <c r="AR51" s="1008"/>
      <c r="AS51" s="1008"/>
      <c r="AT51" s="1008"/>
      <c r="AU51" s="1008"/>
      <c r="AV51" s="1008"/>
      <c r="AW51" s="1008"/>
      <c r="AX51" s="1008"/>
      <c r="AY51" s="1008"/>
      <c r="AZ51" s="1011"/>
      <c r="BA51" s="1011"/>
      <c r="BB51" s="1011"/>
      <c r="BC51" s="1011"/>
      <c r="BD51" s="1011"/>
      <c r="BE51" s="1029"/>
      <c r="BF51" s="1029"/>
      <c r="BG51" s="1029"/>
      <c r="BH51" s="1029"/>
      <c r="BI51" s="1030"/>
      <c r="BJ51" s="197"/>
      <c r="BK51" s="197"/>
      <c r="BL51" s="197"/>
      <c r="BM51" s="197"/>
      <c r="BN51" s="197"/>
      <c r="BO51" s="210"/>
      <c r="BP51" s="210"/>
      <c r="BQ51" s="207">
        <v>45</v>
      </c>
      <c r="BR51" s="208"/>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1"/>
    </row>
    <row r="52" spans="1:131" s="192" customFormat="1" ht="26.25" customHeight="1">
      <c r="A52" s="206">
        <v>25</v>
      </c>
      <c r="B52" s="1031"/>
      <c r="C52" s="1032"/>
      <c r="D52" s="1032"/>
      <c r="E52" s="1032"/>
      <c r="F52" s="1032"/>
      <c r="G52" s="1032"/>
      <c r="H52" s="1032"/>
      <c r="I52" s="1032"/>
      <c r="J52" s="1032"/>
      <c r="K52" s="1032"/>
      <c r="L52" s="1032"/>
      <c r="M52" s="1032"/>
      <c r="N52" s="1032"/>
      <c r="O52" s="1032"/>
      <c r="P52" s="1033"/>
      <c r="Q52" s="1027"/>
      <c r="R52" s="1008"/>
      <c r="S52" s="1008"/>
      <c r="T52" s="1008"/>
      <c r="U52" s="1008"/>
      <c r="V52" s="1008"/>
      <c r="W52" s="1008"/>
      <c r="X52" s="1008"/>
      <c r="Y52" s="1008"/>
      <c r="Z52" s="1008"/>
      <c r="AA52" s="1008"/>
      <c r="AB52" s="1008"/>
      <c r="AC52" s="1008"/>
      <c r="AD52" s="1008"/>
      <c r="AE52" s="1028"/>
      <c r="AF52" s="1034"/>
      <c r="AG52" s="1035"/>
      <c r="AH52" s="1035"/>
      <c r="AI52" s="1035"/>
      <c r="AJ52" s="1036"/>
      <c r="AK52" s="1010"/>
      <c r="AL52" s="1008"/>
      <c r="AM52" s="1008"/>
      <c r="AN52" s="1008"/>
      <c r="AO52" s="1008"/>
      <c r="AP52" s="1008"/>
      <c r="AQ52" s="1008"/>
      <c r="AR52" s="1008"/>
      <c r="AS52" s="1008"/>
      <c r="AT52" s="1008"/>
      <c r="AU52" s="1008"/>
      <c r="AV52" s="1008"/>
      <c r="AW52" s="1008"/>
      <c r="AX52" s="1008"/>
      <c r="AY52" s="1008"/>
      <c r="AZ52" s="1011"/>
      <c r="BA52" s="1011"/>
      <c r="BB52" s="1011"/>
      <c r="BC52" s="1011"/>
      <c r="BD52" s="1011"/>
      <c r="BE52" s="1029"/>
      <c r="BF52" s="1029"/>
      <c r="BG52" s="1029"/>
      <c r="BH52" s="1029"/>
      <c r="BI52" s="1030"/>
      <c r="BJ52" s="197"/>
      <c r="BK52" s="197"/>
      <c r="BL52" s="197"/>
      <c r="BM52" s="197"/>
      <c r="BN52" s="197"/>
      <c r="BO52" s="210"/>
      <c r="BP52" s="210"/>
      <c r="BQ52" s="207">
        <v>46</v>
      </c>
      <c r="BR52" s="208"/>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1"/>
    </row>
    <row r="53" spans="1:131" s="192" customFormat="1" ht="26.25" customHeight="1">
      <c r="A53" s="206">
        <v>26</v>
      </c>
      <c r="B53" s="1031"/>
      <c r="C53" s="1032"/>
      <c r="D53" s="1032"/>
      <c r="E53" s="1032"/>
      <c r="F53" s="1032"/>
      <c r="G53" s="1032"/>
      <c r="H53" s="1032"/>
      <c r="I53" s="1032"/>
      <c r="J53" s="1032"/>
      <c r="K53" s="1032"/>
      <c r="L53" s="1032"/>
      <c r="M53" s="1032"/>
      <c r="N53" s="1032"/>
      <c r="O53" s="1032"/>
      <c r="P53" s="1033"/>
      <c r="Q53" s="1027"/>
      <c r="R53" s="1008"/>
      <c r="S53" s="1008"/>
      <c r="T53" s="1008"/>
      <c r="U53" s="1008"/>
      <c r="V53" s="1008"/>
      <c r="W53" s="1008"/>
      <c r="X53" s="1008"/>
      <c r="Y53" s="1008"/>
      <c r="Z53" s="1008"/>
      <c r="AA53" s="1008"/>
      <c r="AB53" s="1008"/>
      <c r="AC53" s="1008"/>
      <c r="AD53" s="1008"/>
      <c r="AE53" s="1028"/>
      <c r="AF53" s="1034"/>
      <c r="AG53" s="1035"/>
      <c r="AH53" s="1035"/>
      <c r="AI53" s="1035"/>
      <c r="AJ53" s="1036"/>
      <c r="AK53" s="1010"/>
      <c r="AL53" s="1008"/>
      <c r="AM53" s="1008"/>
      <c r="AN53" s="1008"/>
      <c r="AO53" s="1008"/>
      <c r="AP53" s="1008"/>
      <c r="AQ53" s="1008"/>
      <c r="AR53" s="1008"/>
      <c r="AS53" s="1008"/>
      <c r="AT53" s="1008"/>
      <c r="AU53" s="1008"/>
      <c r="AV53" s="1008"/>
      <c r="AW53" s="1008"/>
      <c r="AX53" s="1008"/>
      <c r="AY53" s="1008"/>
      <c r="AZ53" s="1011"/>
      <c r="BA53" s="1011"/>
      <c r="BB53" s="1011"/>
      <c r="BC53" s="1011"/>
      <c r="BD53" s="1011"/>
      <c r="BE53" s="1029"/>
      <c r="BF53" s="1029"/>
      <c r="BG53" s="1029"/>
      <c r="BH53" s="1029"/>
      <c r="BI53" s="1030"/>
      <c r="BJ53" s="197"/>
      <c r="BK53" s="197"/>
      <c r="BL53" s="197"/>
      <c r="BM53" s="197"/>
      <c r="BN53" s="197"/>
      <c r="BO53" s="210"/>
      <c r="BP53" s="210"/>
      <c r="BQ53" s="207">
        <v>47</v>
      </c>
      <c r="BR53" s="208"/>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1"/>
    </row>
    <row r="54" spans="1:131" s="192" customFormat="1" ht="26.25" customHeight="1">
      <c r="A54" s="206">
        <v>27</v>
      </c>
      <c r="B54" s="1031"/>
      <c r="C54" s="1032"/>
      <c r="D54" s="1032"/>
      <c r="E54" s="1032"/>
      <c r="F54" s="1032"/>
      <c r="G54" s="1032"/>
      <c r="H54" s="1032"/>
      <c r="I54" s="1032"/>
      <c r="J54" s="1032"/>
      <c r="K54" s="1032"/>
      <c r="L54" s="1032"/>
      <c r="M54" s="1032"/>
      <c r="N54" s="1032"/>
      <c r="O54" s="1032"/>
      <c r="P54" s="1033"/>
      <c r="Q54" s="1027"/>
      <c r="R54" s="1008"/>
      <c r="S54" s="1008"/>
      <c r="T54" s="1008"/>
      <c r="U54" s="1008"/>
      <c r="V54" s="1008"/>
      <c r="W54" s="1008"/>
      <c r="X54" s="1008"/>
      <c r="Y54" s="1008"/>
      <c r="Z54" s="1008"/>
      <c r="AA54" s="1008"/>
      <c r="AB54" s="1008"/>
      <c r="AC54" s="1008"/>
      <c r="AD54" s="1008"/>
      <c r="AE54" s="1028"/>
      <c r="AF54" s="1034"/>
      <c r="AG54" s="1035"/>
      <c r="AH54" s="1035"/>
      <c r="AI54" s="1035"/>
      <c r="AJ54" s="1036"/>
      <c r="AK54" s="1010"/>
      <c r="AL54" s="1008"/>
      <c r="AM54" s="1008"/>
      <c r="AN54" s="1008"/>
      <c r="AO54" s="1008"/>
      <c r="AP54" s="1008"/>
      <c r="AQ54" s="1008"/>
      <c r="AR54" s="1008"/>
      <c r="AS54" s="1008"/>
      <c r="AT54" s="1008"/>
      <c r="AU54" s="1008"/>
      <c r="AV54" s="1008"/>
      <c r="AW54" s="1008"/>
      <c r="AX54" s="1008"/>
      <c r="AY54" s="1008"/>
      <c r="AZ54" s="1011"/>
      <c r="BA54" s="1011"/>
      <c r="BB54" s="1011"/>
      <c r="BC54" s="1011"/>
      <c r="BD54" s="1011"/>
      <c r="BE54" s="1029"/>
      <c r="BF54" s="1029"/>
      <c r="BG54" s="1029"/>
      <c r="BH54" s="1029"/>
      <c r="BI54" s="1030"/>
      <c r="BJ54" s="197"/>
      <c r="BK54" s="197"/>
      <c r="BL54" s="197"/>
      <c r="BM54" s="197"/>
      <c r="BN54" s="197"/>
      <c r="BO54" s="210"/>
      <c r="BP54" s="210"/>
      <c r="BQ54" s="207">
        <v>48</v>
      </c>
      <c r="BR54" s="208"/>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1"/>
    </row>
    <row r="55" spans="1:131" s="192" customFormat="1" ht="26.25" customHeight="1">
      <c r="A55" s="206">
        <v>28</v>
      </c>
      <c r="B55" s="1031"/>
      <c r="C55" s="1032"/>
      <c r="D55" s="1032"/>
      <c r="E55" s="1032"/>
      <c r="F55" s="1032"/>
      <c r="G55" s="1032"/>
      <c r="H55" s="1032"/>
      <c r="I55" s="1032"/>
      <c r="J55" s="1032"/>
      <c r="K55" s="1032"/>
      <c r="L55" s="1032"/>
      <c r="M55" s="1032"/>
      <c r="N55" s="1032"/>
      <c r="O55" s="1032"/>
      <c r="P55" s="1033"/>
      <c r="Q55" s="1027"/>
      <c r="R55" s="1008"/>
      <c r="S55" s="1008"/>
      <c r="T55" s="1008"/>
      <c r="U55" s="1008"/>
      <c r="V55" s="1008"/>
      <c r="W55" s="1008"/>
      <c r="X55" s="1008"/>
      <c r="Y55" s="1008"/>
      <c r="Z55" s="1008"/>
      <c r="AA55" s="1008"/>
      <c r="AB55" s="1008"/>
      <c r="AC55" s="1008"/>
      <c r="AD55" s="1008"/>
      <c r="AE55" s="1028"/>
      <c r="AF55" s="1034"/>
      <c r="AG55" s="1035"/>
      <c r="AH55" s="1035"/>
      <c r="AI55" s="1035"/>
      <c r="AJ55" s="1036"/>
      <c r="AK55" s="1010"/>
      <c r="AL55" s="1008"/>
      <c r="AM55" s="1008"/>
      <c r="AN55" s="1008"/>
      <c r="AO55" s="1008"/>
      <c r="AP55" s="1008"/>
      <c r="AQ55" s="1008"/>
      <c r="AR55" s="1008"/>
      <c r="AS55" s="1008"/>
      <c r="AT55" s="1008"/>
      <c r="AU55" s="1008"/>
      <c r="AV55" s="1008"/>
      <c r="AW55" s="1008"/>
      <c r="AX55" s="1008"/>
      <c r="AY55" s="1008"/>
      <c r="AZ55" s="1011"/>
      <c r="BA55" s="1011"/>
      <c r="BB55" s="1011"/>
      <c r="BC55" s="1011"/>
      <c r="BD55" s="1011"/>
      <c r="BE55" s="1029"/>
      <c r="BF55" s="1029"/>
      <c r="BG55" s="1029"/>
      <c r="BH55" s="1029"/>
      <c r="BI55" s="1030"/>
      <c r="BJ55" s="197"/>
      <c r="BK55" s="197"/>
      <c r="BL55" s="197"/>
      <c r="BM55" s="197"/>
      <c r="BN55" s="197"/>
      <c r="BO55" s="210"/>
      <c r="BP55" s="210"/>
      <c r="BQ55" s="207">
        <v>49</v>
      </c>
      <c r="BR55" s="208"/>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1"/>
    </row>
    <row r="56" spans="1:131" s="192" customFormat="1" ht="26.25" customHeight="1">
      <c r="A56" s="206">
        <v>29</v>
      </c>
      <c r="B56" s="1031"/>
      <c r="C56" s="1032"/>
      <c r="D56" s="1032"/>
      <c r="E56" s="1032"/>
      <c r="F56" s="1032"/>
      <c r="G56" s="1032"/>
      <c r="H56" s="1032"/>
      <c r="I56" s="1032"/>
      <c r="J56" s="1032"/>
      <c r="K56" s="1032"/>
      <c r="L56" s="1032"/>
      <c r="M56" s="1032"/>
      <c r="N56" s="1032"/>
      <c r="O56" s="1032"/>
      <c r="P56" s="1033"/>
      <c r="Q56" s="1027"/>
      <c r="R56" s="1008"/>
      <c r="S56" s="1008"/>
      <c r="T56" s="1008"/>
      <c r="U56" s="1008"/>
      <c r="V56" s="1008"/>
      <c r="W56" s="1008"/>
      <c r="X56" s="1008"/>
      <c r="Y56" s="1008"/>
      <c r="Z56" s="1008"/>
      <c r="AA56" s="1008"/>
      <c r="AB56" s="1008"/>
      <c r="AC56" s="1008"/>
      <c r="AD56" s="1008"/>
      <c r="AE56" s="1028"/>
      <c r="AF56" s="1034"/>
      <c r="AG56" s="1035"/>
      <c r="AH56" s="1035"/>
      <c r="AI56" s="1035"/>
      <c r="AJ56" s="1036"/>
      <c r="AK56" s="1010"/>
      <c r="AL56" s="1008"/>
      <c r="AM56" s="1008"/>
      <c r="AN56" s="1008"/>
      <c r="AO56" s="1008"/>
      <c r="AP56" s="1008"/>
      <c r="AQ56" s="1008"/>
      <c r="AR56" s="1008"/>
      <c r="AS56" s="1008"/>
      <c r="AT56" s="1008"/>
      <c r="AU56" s="1008"/>
      <c r="AV56" s="1008"/>
      <c r="AW56" s="1008"/>
      <c r="AX56" s="1008"/>
      <c r="AY56" s="1008"/>
      <c r="AZ56" s="1011"/>
      <c r="BA56" s="1011"/>
      <c r="BB56" s="1011"/>
      <c r="BC56" s="1011"/>
      <c r="BD56" s="1011"/>
      <c r="BE56" s="1029"/>
      <c r="BF56" s="1029"/>
      <c r="BG56" s="1029"/>
      <c r="BH56" s="1029"/>
      <c r="BI56" s="1030"/>
      <c r="BJ56" s="197"/>
      <c r="BK56" s="197"/>
      <c r="BL56" s="197"/>
      <c r="BM56" s="197"/>
      <c r="BN56" s="197"/>
      <c r="BO56" s="210"/>
      <c r="BP56" s="210"/>
      <c r="BQ56" s="207">
        <v>50</v>
      </c>
      <c r="BR56" s="208"/>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1"/>
    </row>
    <row r="57" spans="1:131" s="192" customFormat="1" ht="26.25" customHeight="1">
      <c r="A57" s="206">
        <v>30</v>
      </c>
      <c r="B57" s="1031"/>
      <c r="C57" s="1032"/>
      <c r="D57" s="1032"/>
      <c r="E57" s="1032"/>
      <c r="F57" s="1032"/>
      <c r="G57" s="1032"/>
      <c r="H57" s="1032"/>
      <c r="I57" s="1032"/>
      <c r="J57" s="1032"/>
      <c r="K57" s="1032"/>
      <c r="L57" s="1032"/>
      <c r="M57" s="1032"/>
      <c r="N57" s="1032"/>
      <c r="O57" s="1032"/>
      <c r="P57" s="1033"/>
      <c r="Q57" s="1027"/>
      <c r="R57" s="1008"/>
      <c r="S57" s="1008"/>
      <c r="T57" s="1008"/>
      <c r="U57" s="1008"/>
      <c r="V57" s="1008"/>
      <c r="W57" s="1008"/>
      <c r="X57" s="1008"/>
      <c r="Y57" s="1008"/>
      <c r="Z57" s="1008"/>
      <c r="AA57" s="1008"/>
      <c r="AB57" s="1008"/>
      <c r="AC57" s="1008"/>
      <c r="AD57" s="1008"/>
      <c r="AE57" s="1028"/>
      <c r="AF57" s="1034"/>
      <c r="AG57" s="1035"/>
      <c r="AH57" s="1035"/>
      <c r="AI57" s="1035"/>
      <c r="AJ57" s="1036"/>
      <c r="AK57" s="1010"/>
      <c r="AL57" s="1008"/>
      <c r="AM57" s="1008"/>
      <c r="AN57" s="1008"/>
      <c r="AO57" s="1008"/>
      <c r="AP57" s="1008"/>
      <c r="AQ57" s="1008"/>
      <c r="AR57" s="1008"/>
      <c r="AS57" s="1008"/>
      <c r="AT57" s="1008"/>
      <c r="AU57" s="1008"/>
      <c r="AV57" s="1008"/>
      <c r="AW57" s="1008"/>
      <c r="AX57" s="1008"/>
      <c r="AY57" s="1008"/>
      <c r="AZ57" s="1011"/>
      <c r="BA57" s="1011"/>
      <c r="BB57" s="1011"/>
      <c r="BC57" s="1011"/>
      <c r="BD57" s="1011"/>
      <c r="BE57" s="1029"/>
      <c r="BF57" s="1029"/>
      <c r="BG57" s="1029"/>
      <c r="BH57" s="1029"/>
      <c r="BI57" s="1030"/>
      <c r="BJ57" s="197"/>
      <c r="BK57" s="197"/>
      <c r="BL57" s="197"/>
      <c r="BM57" s="197"/>
      <c r="BN57" s="197"/>
      <c r="BO57" s="210"/>
      <c r="BP57" s="210"/>
      <c r="BQ57" s="207">
        <v>51</v>
      </c>
      <c r="BR57" s="208"/>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1"/>
    </row>
    <row r="58" spans="1:131" s="192" customFormat="1" ht="26.25" customHeight="1">
      <c r="A58" s="206">
        <v>31</v>
      </c>
      <c r="B58" s="1031"/>
      <c r="C58" s="1032"/>
      <c r="D58" s="1032"/>
      <c r="E58" s="1032"/>
      <c r="F58" s="1032"/>
      <c r="G58" s="1032"/>
      <c r="H58" s="1032"/>
      <c r="I58" s="1032"/>
      <c r="J58" s="1032"/>
      <c r="K58" s="1032"/>
      <c r="L58" s="1032"/>
      <c r="M58" s="1032"/>
      <c r="N58" s="1032"/>
      <c r="O58" s="1032"/>
      <c r="P58" s="1033"/>
      <c r="Q58" s="1027"/>
      <c r="R58" s="1008"/>
      <c r="S58" s="1008"/>
      <c r="T58" s="1008"/>
      <c r="U58" s="1008"/>
      <c r="V58" s="1008"/>
      <c r="W58" s="1008"/>
      <c r="X58" s="1008"/>
      <c r="Y58" s="1008"/>
      <c r="Z58" s="1008"/>
      <c r="AA58" s="1008"/>
      <c r="AB58" s="1008"/>
      <c r="AC58" s="1008"/>
      <c r="AD58" s="1008"/>
      <c r="AE58" s="1028"/>
      <c r="AF58" s="1034"/>
      <c r="AG58" s="1035"/>
      <c r="AH58" s="1035"/>
      <c r="AI58" s="1035"/>
      <c r="AJ58" s="1036"/>
      <c r="AK58" s="1010"/>
      <c r="AL58" s="1008"/>
      <c r="AM58" s="1008"/>
      <c r="AN58" s="1008"/>
      <c r="AO58" s="1008"/>
      <c r="AP58" s="1008"/>
      <c r="AQ58" s="1008"/>
      <c r="AR58" s="1008"/>
      <c r="AS58" s="1008"/>
      <c r="AT58" s="1008"/>
      <c r="AU58" s="1008"/>
      <c r="AV58" s="1008"/>
      <c r="AW58" s="1008"/>
      <c r="AX58" s="1008"/>
      <c r="AY58" s="1008"/>
      <c r="AZ58" s="1011"/>
      <c r="BA58" s="1011"/>
      <c r="BB58" s="1011"/>
      <c r="BC58" s="1011"/>
      <c r="BD58" s="1011"/>
      <c r="BE58" s="1029"/>
      <c r="BF58" s="1029"/>
      <c r="BG58" s="1029"/>
      <c r="BH58" s="1029"/>
      <c r="BI58" s="1030"/>
      <c r="BJ58" s="197"/>
      <c r="BK58" s="197"/>
      <c r="BL58" s="197"/>
      <c r="BM58" s="197"/>
      <c r="BN58" s="197"/>
      <c r="BO58" s="210"/>
      <c r="BP58" s="210"/>
      <c r="BQ58" s="207">
        <v>52</v>
      </c>
      <c r="BR58" s="208"/>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1"/>
    </row>
    <row r="59" spans="1:131" s="192" customFormat="1" ht="26.25" customHeight="1">
      <c r="A59" s="206">
        <v>32</v>
      </c>
      <c r="B59" s="1031"/>
      <c r="C59" s="1032"/>
      <c r="D59" s="1032"/>
      <c r="E59" s="1032"/>
      <c r="F59" s="1032"/>
      <c r="G59" s="1032"/>
      <c r="H59" s="1032"/>
      <c r="I59" s="1032"/>
      <c r="J59" s="1032"/>
      <c r="K59" s="1032"/>
      <c r="L59" s="1032"/>
      <c r="M59" s="1032"/>
      <c r="N59" s="1032"/>
      <c r="O59" s="1032"/>
      <c r="P59" s="1033"/>
      <c r="Q59" s="1027"/>
      <c r="R59" s="1008"/>
      <c r="S59" s="1008"/>
      <c r="T59" s="1008"/>
      <c r="U59" s="1008"/>
      <c r="V59" s="1008"/>
      <c r="W59" s="1008"/>
      <c r="X59" s="1008"/>
      <c r="Y59" s="1008"/>
      <c r="Z59" s="1008"/>
      <c r="AA59" s="1008"/>
      <c r="AB59" s="1008"/>
      <c r="AC59" s="1008"/>
      <c r="AD59" s="1008"/>
      <c r="AE59" s="1028"/>
      <c r="AF59" s="1034"/>
      <c r="AG59" s="1035"/>
      <c r="AH59" s="1035"/>
      <c r="AI59" s="1035"/>
      <c r="AJ59" s="1036"/>
      <c r="AK59" s="1010"/>
      <c r="AL59" s="1008"/>
      <c r="AM59" s="1008"/>
      <c r="AN59" s="1008"/>
      <c r="AO59" s="1008"/>
      <c r="AP59" s="1008"/>
      <c r="AQ59" s="1008"/>
      <c r="AR59" s="1008"/>
      <c r="AS59" s="1008"/>
      <c r="AT59" s="1008"/>
      <c r="AU59" s="1008"/>
      <c r="AV59" s="1008"/>
      <c r="AW59" s="1008"/>
      <c r="AX59" s="1008"/>
      <c r="AY59" s="1008"/>
      <c r="AZ59" s="1011"/>
      <c r="BA59" s="1011"/>
      <c r="BB59" s="1011"/>
      <c r="BC59" s="1011"/>
      <c r="BD59" s="1011"/>
      <c r="BE59" s="1029"/>
      <c r="BF59" s="1029"/>
      <c r="BG59" s="1029"/>
      <c r="BH59" s="1029"/>
      <c r="BI59" s="1030"/>
      <c r="BJ59" s="197"/>
      <c r="BK59" s="197"/>
      <c r="BL59" s="197"/>
      <c r="BM59" s="197"/>
      <c r="BN59" s="197"/>
      <c r="BO59" s="210"/>
      <c r="BP59" s="210"/>
      <c r="BQ59" s="207">
        <v>53</v>
      </c>
      <c r="BR59" s="208"/>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1"/>
    </row>
    <row r="60" spans="1:131" s="192" customFormat="1" ht="26.25" customHeight="1">
      <c r="A60" s="206">
        <v>33</v>
      </c>
      <c r="B60" s="1031"/>
      <c r="C60" s="1032"/>
      <c r="D60" s="1032"/>
      <c r="E60" s="1032"/>
      <c r="F60" s="1032"/>
      <c r="G60" s="1032"/>
      <c r="H60" s="1032"/>
      <c r="I60" s="1032"/>
      <c r="J60" s="1032"/>
      <c r="K60" s="1032"/>
      <c r="L60" s="1032"/>
      <c r="M60" s="1032"/>
      <c r="N60" s="1032"/>
      <c r="O60" s="1032"/>
      <c r="P60" s="1033"/>
      <c r="Q60" s="1027"/>
      <c r="R60" s="1008"/>
      <c r="S60" s="1008"/>
      <c r="T60" s="1008"/>
      <c r="U60" s="1008"/>
      <c r="V60" s="1008"/>
      <c r="W60" s="1008"/>
      <c r="X60" s="1008"/>
      <c r="Y60" s="1008"/>
      <c r="Z60" s="1008"/>
      <c r="AA60" s="1008"/>
      <c r="AB60" s="1008"/>
      <c r="AC60" s="1008"/>
      <c r="AD60" s="1008"/>
      <c r="AE60" s="1028"/>
      <c r="AF60" s="1034"/>
      <c r="AG60" s="1035"/>
      <c r="AH60" s="1035"/>
      <c r="AI60" s="1035"/>
      <c r="AJ60" s="1036"/>
      <c r="AK60" s="1010"/>
      <c r="AL60" s="1008"/>
      <c r="AM60" s="1008"/>
      <c r="AN60" s="1008"/>
      <c r="AO60" s="1008"/>
      <c r="AP60" s="1008"/>
      <c r="AQ60" s="1008"/>
      <c r="AR60" s="1008"/>
      <c r="AS60" s="1008"/>
      <c r="AT60" s="1008"/>
      <c r="AU60" s="1008"/>
      <c r="AV60" s="1008"/>
      <c r="AW60" s="1008"/>
      <c r="AX60" s="1008"/>
      <c r="AY60" s="1008"/>
      <c r="AZ60" s="1011"/>
      <c r="BA60" s="1011"/>
      <c r="BB60" s="1011"/>
      <c r="BC60" s="1011"/>
      <c r="BD60" s="1011"/>
      <c r="BE60" s="1029"/>
      <c r="BF60" s="1029"/>
      <c r="BG60" s="1029"/>
      <c r="BH60" s="1029"/>
      <c r="BI60" s="1030"/>
      <c r="BJ60" s="197"/>
      <c r="BK60" s="197"/>
      <c r="BL60" s="197"/>
      <c r="BM60" s="197"/>
      <c r="BN60" s="197"/>
      <c r="BO60" s="210"/>
      <c r="BP60" s="210"/>
      <c r="BQ60" s="207">
        <v>54</v>
      </c>
      <c r="BR60" s="208"/>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1"/>
    </row>
    <row r="61" spans="1:131" s="192" customFormat="1" ht="26.25" customHeight="1" thickBot="1">
      <c r="A61" s="206">
        <v>34</v>
      </c>
      <c r="B61" s="1031"/>
      <c r="C61" s="1032"/>
      <c r="D61" s="1032"/>
      <c r="E61" s="1032"/>
      <c r="F61" s="1032"/>
      <c r="G61" s="1032"/>
      <c r="H61" s="1032"/>
      <c r="I61" s="1032"/>
      <c r="J61" s="1032"/>
      <c r="K61" s="1032"/>
      <c r="L61" s="1032"/>
      <c r="M61" s="1032"/>
      <c r="N61" s="1032"/>
      <c r="O61" s="1032"/>
      <c r="P61" s="1033"/>
      <c r="Q61" s="1027"/>
      <c r="R61" s="1008"/>
      <c r="S61" s="1008"/>
      <c r="T61" s="1008"/>
      <c r="U61" s="1008"/>
      <c r="V61" s="1008"/>
      <c r="W61" s="1008"/>
      <c r="X61" s="1008"/>
      <c r="Y61" s="1008"/>
      <c r="Z61" s="1008"/>
      <c r="AA61" s="1008"/>
      <c r="AB61" s="1008"/>
      <c r="AC61" s="1008"/>
      <c r="AD61" s="1008"/>
      <c r="AE61" s="1028"/>
      <c r="AF61" s="1034"/>
      <c r="AG61" s="1035"/>
      <c r="AH61" s="1035"/>
      <c r="AI61" s="1035"/>
      <c r="AJ61" s="1036"/>
      <c r="AK61" s="1010"/>
      <c r="AL61" s="1008"/>
      <c r="AM61" s="1008"/>
      <c r="AN61" s="1008"/>
      <c r="AO61" s="1008"/>
      <c r="AP61" s="1008"/>
      <c r="AQ61" s="1008"/>
      <c r="AR61" s="1008"/>
      <c r="AS61" s="1008"/>
      <c r="AT61" s="1008"/>
      <c r="AU61" s="1008"/>
      <c r="AV61" s="1008"/>
      <c r="AW61" s="1008"/>
      <c r="AX61" s="1008"/>
      <c r="AY61" s="1008"/>
      <c r="AZ61" s="1011"/>
      <c r="BA61" s="1011"/>
      <c r="BB61" s="1011"/>
      <c r="BC61" s="1011"/>
      <c r="BD61" s="1011"/>
      <c r="BE61" s="1029"/>
      <c r="BF61" s="1029"/>
      <c r="BG61" s="1029"/>
      <c r="BH61" s="1029"/>
      <c r="BI61" s="1030"/>
      <c r="BJ61" s="197"/>
      <c r="BK61" s="197"/>
      <c r="BL61" s="197"/>
      <c r="BM61" s="197"/>
      <c r="BN61" s="197"/>
      <c r="BO61" s="210"/>
      <c r="BP61" s="210"/>
      <c r="BQ61" s="207">
        <v>55</v>
      </c>
      <c r="BR61" s="208"/>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1"/>
    </row>
    <row r="62" spans="1:131" s="192" customFormat="1" ht="26.25" customHeight="1">
      <c r="A62" s="206">
        <v>35</v>
      </c>
      <c r="B62" s="1024"/>
      <c r="C62" s="1025"/>
      <c r="D62" s="1025"/>
      <c r="E62" s="1025"/>
      <c r="F62" s="1025"/>
      <c r="G62" s="1025"/>
      <c r="H62" s="1025"/>
      <c r="I62" s="1025"/>
      <c r="J62" s="1025"/>
      <c r="K62" s="1025"/>
      <c r="L62" s="1025"/>
      <c r="M62" s="1025"/>
      <c r="N62" s="1025"/>
      <c r="O62" s="1025"/>
      <c r="P62" s="1026"/>
      <c r="Q62" s="1027"/>
      <c r="R62" s="1008"/>
      <c r="S62" s="1008"/>
      <c r="T62" s="1008"/>
      <c r="U62" s="1008"/>
      <c r="V62" s="1008"/>
      <c r="W62" s="1008"/>
      <c r="X62" s="1008"/>
      <c r="Y62" s="1008"/>
      <c r="Z62" s="1008"/>
      <c r="AA62" s="1008"/>
      <c r="AB62" s="1008"/>
      <c r="AC62" s="1008"/>
      <c r="AD62" s="1008"/>
      <c r="AE62" s="1028"/>
      <c r="AF62" s="1007"/>
      <c r="AG62" s="1008"/>
      <c r="AH62" s="1008"/>
      <c r="AI62" s="1008"/>
      <c r="AJ62" s="1009"/>
      <c r="AK62" s="1010"/>
      <c r="AL62" s="1008"/>
      <c r="AM62" s="1008"/>
      <c r="AN62" s="1008"/>
      <c r="AO62" s="1008"/>
      <c r="AP62" s="1008"/>
      <c r="AQ62" s="1008"/>
      <c r="AR62" s="1008"/>
      <c r="AS62" s="1008"/>
      <c r="AT62" s="1008"/>
      <c r="AU62" s="1008"/>
      <c r="AV62" s="1008"/>
      <c r="AW62" s="1008"/>
      <c r="AX62" s="1008"/>
      <c r="AY62" s="1008"/>
      <c r="AZ62" s="1011"/>
      <c r="BA62" s="1011"/>
      <c r="BB62" s="1011"/>
      <c r="BC62" s="1011"/>
      <c r="BD62" s="1011"/>
      <c r="BE62" s="1019"/>
      <c r="BF62" s="1019"/>
      <c r="BG62" s="1019"/>
      <c r="BH62" s="1019"/>
      <c r="BI62" s="1020"/>
      <c r="BJ62" s="1021" t="s">
        <v>370</v>
      </c>
      <c r="BK62" s="1022"/>
      <c r="BL62" s="1022"/>
      <c r="BM62" s="1022"/>
      <c r="BN62" s="1023"/>
      <c r="BO62" s="210"/>
      <c r="BP62" s="210"/>
      <c r="BQ62" s="207">
        <v>56</v>
      </c>
      <c r="BR62" s="208"/>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1"/>
    </row>
    <row r="63" spans="1:131" s="192" customFormat="1" ht="26.25" customHeight="1" thickBot="1">
      <c r="A63" s="209" t="s">
        <v>349</v>
      </c>
      <c r="B63" s="932" t="s">
        <v>371</v>
      </c>
      <c r="C63" s="933"/>
      <c r="D63" s="933"/>
      <c r="E63" s="933"/>
      <c r="F63" s="933"/>
      <c r="G63" s="933"/>
      <c r="H63" s="933"/>
      <c r="I63" s="933"/>
      <c r="J63" s="933"/>
      <c r="K63" s="933"/>
      <c r="L63" s="933"/>
      <c r="M63" s="933"/>
      <c r="N63" s="933"/>
      <c r="O63" s="933"/>
      <c r="P63" s="934"/>
      <c r="Q63" s="950"/>
      <c r="R63" s="951"/>
      <c r="S63" s="951"/>
      <c r="T63" s="951"/>
      <c r="U63" s="951"/>
      <c r="V63" s="951"/>
      <c r="W63" s="951"/>
      <c r="X63" s="951"/>
      <c r="Y63" s="951"/>
      <c r="Z63" s="951"/>
      <c r="AA63" s="951"/>
      <c r="AB63" s="951"/>
      <c r="AC63" s="951"/>
      <c r="AD63" s="951"/>
      <c r="AE63" s="1015"/>
      <c r="AF63" s="1016">
        <v>9122</v>
      </c>
      <c r="AG63" s="947"/>
      <c r="AH63" s="947"/>
      <c r="AI63" s="947"/>
      <c r="AJ63" s="1017"/>
      <c r="AK63" s="1018"/>
      <c r="AL63" s="951"/>
      <c r="AM63" s="951"/>
      <c r="AN63" s="951"/>
      <c r="AO63" s="951"/>
      <c r="AP63" s="947">
        <v>103874</v>
      </c>
      <c r="AQ63" s="947"/>
      <c r="AR63" s="947"/>
      <c r="AS63" s="947"/>
      <c r="AT63" s="947"/>
      <c r="AU63" s="947">
        <v>58833</v>
      </c>
      <c r="AV63" s="947"/>
      <c r="AW63" s="947"/>
      <c r="AX63" s="947"/>
      <c r="AY63" s="947"/>
      <c r="AZ63" s="1012"/>
      <c r="BA63" s="1012"/>
      <c r="BB63" s="1012"/>
      <c r="BC63" s="1012"/>
      <c r="BD63" s="1012"/>
      <c r="BE63" s="948"/>
      <c r="BF63" s="948"/>
      <c r="BG63" s="948"/>
      <c r="BH63" s="948"/>
      <c r="BI63" s="949"/>
      <c r="BJ63" s="1013" t="s">
        <v>372</v>
      </c>
      <c r="BK63" s="939"/>
      <c r="BL63" s="939"/>
      <c r="BM63" s="939"/>
      <c r="BN63" s="1014"/>
      <c r="BO63" s="210"/>
      <c r="BP63" s="210"/>
      <c r="BQ63" s="207">
        <v>57</v>
      </c>
      <c r="BR63" s="208"/>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1"/>
    </row>
    <row r="65" spans="1:131" s="192" customFormat="1" ht="26.25" customHeight="1" thickBot="1">
      <c r="A65" s="197" t="s">
        <v>373</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1"/>
    </row>
    <row r="66" spans="1:131" s="192" customFormat="1" ht="26.25" customHeight="1">
      <c r="A66" s="983" t="s">
        <v>374</v>
      </c>
      <c r="B66" s="984"/>
      <c r="C66" s="984"/>
      <c r="D66" s="984"/>
      <c r="E66" s="984"/>
      <c r="F66" s="984"/>
      <c r="G66" s="984"/>
      <c r="H66" s="984"/>
      <c r="I66" s="984"/>
      <c r="J66" s="984"/>
      <c r="K66" s="984"/>
      <c r="L66" s="984"/>
      <c r="M66" s="984"/>
      <c r="N66" s="984"/>
      <c r="O66" s="984"/>
      <c r="P66" s="985"/>
      <c r="Q66" s="989" t="s">
        <v>375</v>
      </c>
      <c r="R66" s="990"/>
      <c r="S66" s="990"/>
      <c r="T66" s="990"/>
      <c r="U66" s="991"/>
      <c r="V66" s="989" t="s">
        <v>376</v>
      </c>
      <c r="W66" s="990"/>
      <c r="X66" s="990"/>
      <c r="Y66" s="990"/>
      <c r="Z66" s="991"/>
      <c r="AA66" s="989" t="s">
        <v>377</v>
      </c>
      <c r="AB66" s="990"/>
      <c r="AC66" s="990"/>
      <c r="AD66" s="990"/>
      <c r="AE66" s="991"/>
      <c r="AF66" s="995" t="s">
        <v>378</v>
      </c>
      <c r="AG66" s="996"/>
      <c r="AH66" s="996"/>
      <c r="AI66" s="996"/>
      <c r="AJ66" s="997"/>
      <c r="AK66" s="989" t="s">
        <v>379</v>
      </c>
      <c r="AL66" s="984"/>
      <c r="AM66" s="984"/>
      <c r="AN66" s="984"/>
      <c r="AO66" s="985"/>
      <c r="AP66" s="989" t="s">
        <v>380</v>
      </c>
      <c r="AQ66" s="990"/>
      <c r="AR66" s="990"/>
      <c r="AS66" s="990"/>
      <c r="AT66" s="991"/>
      <c r="AU66" s="989" t="s">
        <v>381</v>
      </c>
      <c r="AV66" s="990"/>
      <c r="AW66" s="990"/>
      <c r="AX66" s="990"/>
      <c r="AY66" s="991"/>
      <c r="AZ66" s="989" t="s">
        <v>324</v>
      </c>
      <c r="BA66" s="990"/>
      <c r="BB66" s="990"/>
      <c r="BC66" s="990"/>
      <c r="BD66" s="1005"/>
      <c r="BE66" s="210"/>
      <c r="BF66" s="210"/>
      <c r="BG66" s="210"/>
      <c r="BH66" s="210"/>
      <c r="BI66" s="210"/>
      <c r="BJ66" s="210"/>
      <c r="BK66" s="210"/>
      <c r="BL66" s="210"/>
      <c r="BM66" s="210"/>
      <c r="BN66" s="210"/>
      <c r="BO66" s="210"/>
      <c r="BP66" s="210"/>
      <c r="BQ66" s="207">
        <v>60</v>
      </c>
      <c r="BR66" s="212"/>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29"/>
      <c r="DW66" s="930"/>
      <c r="DX66" s="930"/>
      <c r="DY66" s="930"/>
      <c r="DZ66" s="931"/>
      <c r="EA66" s="191"/>
    </row>
    <row r="67" spans="1:131" s="192"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0"/>
      <c r="BF67" s="210"/>
      <c r="BG67" s="210"/>
      <c r="BH67" s="210"/>
      <c r="BI67" s="210"/>
      <c r="BJ67" s="210"/>
      <c r="BK67" s="210"/>
      <c r="BL67" s="210"/>
      <c r="BM67" s="210"/>
      <c r="BN67" s="210"/>
      <c r="BO67" s="210"/>
      <c r="BP67" s="210"/>
      <c r="BQ67" s="207">
        <v>61</v>
      </c>
      <c r="BR67" s="212"/>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29"/>
      <c r="DW67" s="930"/>
      <c r="DX67" s="930"/>
      <c r="DY67" s="930"/>
      <c r="DZ67" s="931"/>
      <c r="EA67" s="191"/>
    </row>
    <row r="68" spans="1:131" s="192" customFormat="1" ht="26.25" customHeight="1" thickTop="1">
      <c r="A68" s="203">
        <v>1</v>
      </c>
      <c r="B68" s="973"/>
      <c r="C68" s="974"/>
      <c r="D68" s="974"/>
      <c r="E68" s="974"/>
      <c r="F68" s="974"/>
      <c r="G68" s="974"/>
      <c r="H68" s="974"/>
      <c r="I68" s="974"/>
      <c r="J68" s="974"/>
      <c r="K68" s="974"/>
      <c r="L68" s="974"/>
      <c r="M68" s="974"/>
      <c r="N68" s="974"/>
      <c r="O68" s="974"/>
      <c r="P68" s="975"/>
      <c r="Q68" s="976"/>
      <c r="R68" s="970"/>
      <c r="S68" s="970"/>
      <c r="T68" s="970"/>
      <c r="U68" s="970"/>
      <c r="V68" s="970"/>
      <c r="W68" s="970"/>
      <c r="X68" s="970"/>
      <c r="Y68" s="970"/>
      <c r="Z68" s="970"/>
      <c r="AA68" s="970"/>
      <c r="AB68" s="970"/>
      <c r="AC68" s="970"/>
      <c r="AD68" s="970"/>
      <c r="AE68" s="970"/>
      <c r="AF68" s="970"/>
      <c r="AG68" s="970"/>
      <c r="AH68" s="970"/>
      <c r="AI68" s="970"/>
      <c r="AJ68" s="970"/>
      <c r="AK68" s="970"/>
      <c r="AL68" s="970"/>
      <c r="AM68" s="970"/>
      <c r="AN68" s="970"/>
      <c r="AO68" s="970"/>
      <c r="AP68" s="970"/>
      <c r="AQ68" s="970"/>
      <c r="AR68" s="970"/>
      <c r="AS68" s="970"/>
      <c r="AT68" s="970"/>
      <c r="AU68" s="970"/>
      <c r="AV68" s="970"/>
      <c r="AW68" s="970"/>
      <c r="AX68" s="970"/>
      <c r="AY68" s="970"/>
      <c r="AZ68" s="971"/>
      <c r="BA68" s="971"/>
      <c r="BB68" s="971"/>
      <c r="BC68" s="971"/>
      <c r="BD68" s="972"/>
      <c r="BE68" s="210"/>
      <c r="BF68" s="210"/>
      <c r="BG68" s="210"/>
      <c r="BH68" s="210"/>
      <c r="BI68" s="210"/>
      <c r="BJ68" s="210"/>
      <c r="BK68" s="210"/>
      <c r="BL68" s="210"/>
      <c r="BM68" s="210"/>
      <c r="BN68" s="210"/>
      <c r="BO68" s="210"/>
      <c r="BP68" s="210"/>
      <c r="BQ68" s="207">
        <v>62</v>
      </c>
      <c r="BR68" s="212"/>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29"/>
      <c r="DW68" s="930"/>
      <c r="DX68" s="930"/>
      <c r="DY68" s="930"/>
      <c r="DZ68" s="931"/>
      <c r="EA68" s="191"/>
    </row>
    <row r="69" spans="1:131" s="192" customFormat="1" ht="26.25" customHeight="1">
      <c r="A69" s="206">
        <v>2</v>
      </c>
      <c r="B69" s="962"/>
      <c r="C69" s="963"/>
      <c r="D69" s="963"/>
      <c r="E69" s="963"/>
      <c r="F69" s="963"/>
      <c r="G69" s="963"/>
      <c r="H69" s="963"/>
      <c r="I69" s="963"/>
      <c r="J69" s="963"/>
      <c r="K69" s="963"/>
      <c r="L69" s="963"/>
      <c r="M69" s="963"/>
      <c r="N69" s="963"/>
      <c r="O69" s="963"/>
      <c r="P69" s="964"/>
      <c r="Q69" s="965"/>
      <c r="R69" s="959"/>
      <c r="S69" s="959"/>
      <c r="T69" s="959"/>
      <c r="U69" s="959"/>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59"/>
      <c r="AY69" s="959"/>
      <c r="AZ69" s="960"/>
      <c r="BA69" s="960"/>
      <c r="BB69" s="960"/>
      <c r="BC69" s="960"/>
      <c r="BD69" s="961"/>
      <c r="BE69" s="210"/>
      <c r="BF69" s="210"/>
      <c r="BG69" s="210"/>
      <c r="BH69" s="210"/>
      <c r="BI69" s="210"/>
      <c r="BJ69" s="210"/>
      <c r="BK69" s="210"/>
      <c r="BL69" s="210"/>
      <c r="BM69" s="210"/>
      <c r="BN69" s="210"/>
      <c r="BO69" s="210"/>
      <c r="BP69" s="210"/>
      <c r="BQ69" s="207">
        <v>63</v>
      </c>
      <c r="BR69" s="212"/>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29"/>
      <c r="DW69" s="930"/>
      <c r="DX69" s="930"/>
      <c r="DY69" s="930"/>
      <c r="DZ69" s="931"/>
      <c r="EA69" s="191"/>
    </row>
    <row r="70" spans="1:131" s="192" customFormat="1" ht="26.25" customHeight="1">
      <c r="A70" s="206">
        <v>3</v>
      </c>
      <c r="B70" s="962"/>
      <c r="C70" s="963"/>
      <c r="D70" s="963"/>
      <c r="E70" s="963"/>
      <c r="F70" s="963"/>
      <c r="G70" s="963"/>
      <c r="H70" s="963"/>
      <c r="I70" s="963"/>
      <c r="J70" s="963"/>
      <c r="K70" s="963"/>
      <c r="L70" s="963"/>
      <c r="M70" s="963"/>
      <c r="N70" s="963"/>
      <c r="O70" s="963"/>
      <c r="P70" s="964"/>
      <c r="Q70" s="965"/>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59"/>
      <c r="AY70" s="959"/>
      <c r="AZ70" s="960"/>
      <c r="BA70" s="960"/>
      <c r="BB70" s="960"/>
      <c r="BC70" s="960"/>
      <c r="BD70" s="961"/>
      <c r="BE70" s="210"/>
      <c r="BF70" s="210"/>
      <c r="BG70" s="210"/>
      <c r="BH70" s="210"/>
      <c r="BI70" s="210"/>
      <c r="BJ70" s="210"/>
      <c r="BK70" s="210"/>
      <c r="BL70" s="210"/>
      <c r="BM70" s="210"/>
      <c r="BN70" s="210"/>
      <c r="BO70" s="210"/>
      <c r="BP70" s="210"/>
      <c r="BQ70" s="207">
        <v>64</v>
      </c>
      <c r="BR70" s="212"/>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29"/>
      <c r="DW70" s="930"/>
      <c r="DX70" s="930"/>
      <c r="DY70" s="930"/>
      <c r="DZ70" s="931"/>
      <c r="EA70" s="191"/>
    </row>
    <row r="71" spans="1:131" s="192" customFormat="1" ht="26.25" customHeight="1">
      <c r="A71" s="206">
        <v>4</v>
      </c>
      <c r="B71" s="962"/>
      <c r="C71" s="963"/>
      <c r="D71" s="963"/>
      <c r="E71" s="963"/>
      <c r="F71" s="963"/>
      <c r="G71" s="963"/>
      <c r="H71" s="963"/>
      <c r="I71" s="963"/>
      <c r="J71" s="963"/>
      <c r="K71" s="963"/>
      <c r="L71" s="963"/>
      <c r="M71" s="963"/>
      <c r="N71" s="963"/>
      <c r="O71" s="963"/>
      <c r="P71" s="964"/>
      <c r="Q71" s="965"/>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59"/>
      <c r="AY71" s="959"/>
      <c r="AZ71" s="960"/>
      <c r="BA71" s="960"/>
      <c r="BB71" s="960"/>
      <c r="BC71" s="960"/>
      <c r="BD71" s="961"/>
      <c r="BE71" s="210"/>
      <c r="BF71" s="210"/>
      <c r="BG71" s="210"/>
      <c r="BH71" s="210"/>
      <c r="BI71" s="210"/>
      <c r="BJ71" s="210"/>
      <c r="BK71" s="210"/>
      <c r="BL71" s="210"/>
      <c r="BM71" s="210"/>
      <c r="BN71" s="210"/>
      <c r="BO71" s="210"/>
      <c r="BP71" s="210"/>
      <c r="BQ71" s="207">
        <v>65</v>
      </c>
      <c r="BR71" s="212"/>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29"/>
      <c r="DW71" s="930"/>
      <c r="DX71" s="930"/>
      <c r="DY71" s="930"/>
      <c r="DZ71" s="931"/>
      <c r="EA71" s="191"/>
    </row>
    <row r="72" spans="1:131" s="192" customFormat="1" ht="26.25" customHeight="1">
      <c r="A72" s="206">
        <v>5</v>
      </c>
      <c r="B72" s="962"/>
      <c r="C72" s="963"/>
      <c r="D72" s="963"/>
      <c r="E72" s="963"/>
      <c r="F72" s="963"/>
      <c r="G72" s="963"/>
      <c r="H72" s="963"/>
      <c r="I72" s="963"/>
      <c r="J72" s="963"/>
      <c r="K72" s="963"/>
      <c r="L72" s="963"/>
      <c r="M72" s="963"/>
      <c r="N72" s="963"/>
      <c r="O72" s="963"/>
      <c r="P72" s="964"/>
      <c r="Q72" s="965"/>
      <c r="R72" s="959"/>
      <c r="S72" s="959"/>
      <c r="T72" s="959"/>
      <c r="U72" s="959"/>
      <c r="V72" s="959"/>
      <c r="W72" s="959"/>
      <c r="X72" s="959"/>
      <c r="Y72" s="959"/>
      <c r="Z72" s="959"/>
      <c r="AA72" s="959"/>
      <c r="AB72" s="959"/>
      <c r="AC72" s="959"/>
      <c r="AD72" s="959"/>
      <c r="AE72" s="959"/>
      <c r="AF72" s="959"/>
      <c r="AG72" s="959"/>
      <c r="AH72" s="959"/>
      <c r="AI72" s="959"/>
      <c r="AJ72" s="959"/>
      <c r="AK72" s="959"/>
      <c r="AL72" s="959"/>
      <c r="AM72" s="959"/>
      <c r="AN72" s="959"/>
      <c r="AO72" s="959"/>
      <c r="AP72" s="959"/>
      <c r="AQ72" s="959"/>
      <c r="AR72" s="959"/>
      <c r="AS72" s="959"/>
      <c r="AT72" s="959"/>
      <c r="AU72" s="959"/>
      <c r="AV72" s="959"/>
      <c r="AW72" s="959"/>
      <c r="AX72" s="959"/>
      <c r="AY72" s="959"/>
      <c r="AZ72" s="960"/>
      <c r="BA72" s="960"/>
      <c r="BB72" s="960"/>
      <c r="BC72" s="960"/>
      <c r="BD72" s="961"/>
      <c r="BE72" s="210"/>
      <c r="BF72" s="210"/>
      <c r="BG72" s="210"/>
      <c r="BH72" s="210"/>
      <c r="BI72" s="210"/>
      <c r="BJ72" s="210"/>
      <c r="BK72" s="210"/>
      <c r="BL72" s="210"/>
      <c r="BM72" s="210"/>
      <c r="BN72" s="210"/>
      <c r="BO72" s="210"/>
      <c r="BP72" s="210"/>
      <c r="BQ72" s="207">
        <v>66</v>
      </c>
      <c r="BR72" s="212"/>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29"/>
      <c r="DW72" s="930"/>
      <c r="DX72" s="930"/>
      <c r="DY72" s="930"/>
      <c r="DZ72" s="931"/>
      <c r="EA72" s="191"/>
    </row>
    <row r="73" spans="1:131" s="192" customFormat="1" ht="26.25" customHeight="1">
      <c r="A73" s="206">
        <v>6</v>
      </c>
      <c r="B73" s="962"/>
      <c r="C73" s="963"/>
      <c r="D73" s="963"/>
      <c r="E73" s="963"/>
      <c r="F73" s="963"/>
      <c r="G73" s="963"/>
      <c r="H73" s="963"/>
      <c r="I73" s="963"/>
      <c r="J73" s="963"/>
      <c r="K73" s="963"/>
      <c r="L73" s="963"/>
      <c r="M73" s="963"/>
      <c r="N73" s="963"/>
      <c r="O73" s="963"/>
      <c r="P73" s="964"/>
      <c r="Q73" s="965"/>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60"/>
      <c r="BA73" s="960"/>
      <c r="BB73" s="960"/>
      <c r="BC73" s="960"/>
      <c r="BD73" s="961"/>
      <c r="BE73" s="210"/>
      <c r="BF73" s="210"/>
      <c r="BG73" s="210"/>
      <c r="BH73" s="210"/>
      <c r="BI73" s="210"/>
      <c r="BJ73" s="210"/>
      <c r="BK73" s="210"/>
      <c r="BL73" s="210"/>
      <c r="BM73" s="210"/>
      <c r="BN73" s="210"/>
      <c r="BO73" s="210"/>
      <c r="BP73" s="210"/>
      <c r="BQ73" s="207">
        <v>67</v>
      </c>
      <c r="BR73" s="212"/>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29"/>
      <c r="DW73" s="930"/>
      <c r="DX73" s="930"/>
      <c r="DY73" s="930"/>
      <c r="DZ73" s="931"/>
      <c r="EA73" s="191"/>
    </row>
    <row r="74" spans="1:131" s="192" customFormat="1" ht="26.25" customHeight="1">
      <c r="A74" s="206">
        <v>7</v>
      </c>
      <c r="B74" s="962"/>
      <c r="C74" s="963"/>
      <c r="D74" s="963"/>
      <c r="E74" s="963"/>
      <c r="F74" s="963"/>
      <c r="G74" s="963"/>
      <c r="H74" s="963"/>
      <c r="I74" s="963"/>
      <c r="J74" s="963"/>
      <c r="K74" s="963"/>
      <c r="L74" s="963"/>
      <c r="M74" s="963"/>
      <c r="N74" s="963"/>
      <c r="O74" s="963"/>
      <c r="P74" s="964"/>
      <c r="Q74" s="965"/>
      <c r="R74" s="959"/>
      <c r="S74" s="959"/>
      <c r="T74" s="959"/>
      <c r="U74" s="959"/>
      <c r="V74" s="959"/>
      <c r="W74" s="959"/>
      <c r="X74" s="959"/>
      <c r="Y74" s="959"/>
      <c r="Z74" s="959"/>
      <c r="AA74" s="959"/>
      <c r="AB74" s="959"/>
      <c r="AC74" s="959"/>
      <c r="AD74" s="959"/>
      <c r="AE74" s="959"/>
      <c r="AF74" s="959"/>
      <c r="AG74" s="959"/>
      <c r="AH74" s="959"/>
      <c r="AI74" s="959"/>
      <c r="AJ74" s="959"/>
      <c r="AK74" s="959"/>
      <c r="AL74" s="959"/>
      <c r="AM74" s="959"/>
      <c r="AN74" s="959"/>
      <c r="AO74" s="959"/>
      <c r="AP74" s="959"/>
      <c r="AQ74" s="959"/>
      <c r="AR74" s="959"/>
      <c r="AS74" s="959"/>
      <c r="AT74" s="959"/>
      <c r="AU74" s="959"/>
      <c r="AV74" s="959"/>
      <c r="AW74" s="959"/>
      <c r="AX74" s="959"/>
      <c r="AY74" s="959"/>
      <c r="AZ74" s="960"/>
      <c r="BA74" s="960"/>
      <c r="BB74" s="960"/>
      <c r="BC74" s="960"/>
      <c r="BD74" s="961"/>
      <c r="BE74" s="210"/>
      <c r="BF74" s="210"/>
      <c r="BG74" s="210"/>
      <c r="BH74" s="210"/>
      <c r="BI74" s="210"/>
      <c r="BJ74" s="210"/>
      <c r="BK74" s="210"/>
      <c r="BL74" s="210"/>
      <c r="BM74" s="210"/>
      <c r="BN74" s="210"/>
      <c r="BO74" s="210"/>
      <c r="BP74" s="210"/>
      <c r="BQ74" s="207">
        <v>68</v>
      </c>
      <c r="BR74" s="212"/>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29"/>
      <c r="DW74" s="930"/>
      <c r="DX74" s="930"/>
      <c r="DY74" s="930"/>
      <c r="DZ74" s="931"/>
      <c r="EA74" s="191"/>
    </row>
    <row r="75" spans="1:131" s="192" customFormat="1" ht="26.25" customHeight="1">
      <c r="A75" s="206">
        <v>8</v>
      </c>
      <c r="B75" s="962"/>
      <c r="C75" s="963"/>
      <c r="D75" s="963"/>
      <c r="E75" s="963"/>
      <c r="F75" s="963"/>
      <c r="G75" s="963"/>
      <c r="H75" s="963"/>
      <c r="I75" s="963"/>
      <c r="J75" s="963"/>
      <c r="K75" s="963"/>
      <c r="L75" s="963"/>
      <c r="M75" s="963"/>
      <c r="N75" s="963"/>
      <c r="O75" s="963"/>
      <c r="P75" s="964"/>
      <c r="Q75" s="966"/>
      <c r="R75" s="967"/>
      <c r="S75" s="967"/>
      <c r="T75" s="967"/>
      <c r="U75" s="968"/>
      <c r="V75" s="969"/>
      <c r="W75" s="967"/>
      <c r="X75" s="967"/>
      <c r="Y75" s="967"/>
      <c r="Z75" s="968"/>
      <c r="AA75" s="969"/>
      <c r="AB75" s="967"/>
      <c r="AC75" s="967"/>
      <c r="AD75" s="967"/>
      <c r="AE75" s="968"/>
      <c r="AF75" s="969"/>
      <c r="AG75" s="967"/>
      <c r="AH75" s="967"/>
      <c r="AI75" s="967"/>
      <c r="AJ75" s="968"/>
      <c r="AK75" s="969"/>
      <c r="AL75" s="967"/>
      <c r="AM75" s="967"/>
      <c r="AN75" s="967"/>
      <c r="AO75" s="968"/>
      <c r="AP75" s="969"/>
      <c r="AQ75" s="967"/>
      <c r="AR75" s="967"/>
      <c r="AS75" s="967"/>
      <c r="AT75" s="968"/>
      <c r="AU75" s="969"/>
      <c r="AV75" s="967"/>
      <c r="AW75" s="967"/>
      <c r="AX75" s="967"/>
      <c r="AY75" s="968"/>
      <c r="AZ75" s="960"/>
      <c r="BA75" s="960"/>
      <c r="BB75" s="960"/>
      <c r="BC75" s="960"/>
      <c r="BD75" s="961"/>
      <c r="BE75" s="210"/>
      <c r="BF75" s="210"/>
      <c r="BG75" s="210"/>
      <c r="BH75" s="210"/>
      <c r="BI75" s="210"/>
      <c r="BJ75" s="210"/>
      <c r="BK75" s="210"/>
      <c r="BL75" s="210"/>
      <c r="BM75" s="210"/>
      <c r="BN75" s="210"/>
      <c r="BO75" s="210"/>
      <c r="BP75" s="210"/>
      <c r="BQ75" s="207">
        <v>69</v>
      </c>
      <c r="BR75" s="212"/>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29"/>
      <c r="DW75" s="930"/>
      <c r="DX75" s="930"/>
      <c r="DY75" s="930"/>
      <c r="DZ75" s="931"/>
      <c r="EA75" s="191"/>
    </row>
    <row r="76" spans="1:131" s="192" customFormat="1" ht="26.25" customHeight="1">
      <c r="A76" s="206">
        <v>9</v>
      </c>
      <c r="B76" s="962"/>
      <c r="C76" s="963"/>
      <c r="D76" s="963"/>
      <c r="E76" s="963"/>
      <c r="F76" s="963"/>
      <c r="G76" s="963"/>
      <c r="H76" s="963"/>
      <c r="I76" s="963"/>
      <c r="J76" s="963"/>
      <c r="K76" s="963"/>
      <c r="L76" s="963"/>
      <c r="M76" s="963"/>
      <c r="N76" s="963"/>
      <c r="O76" s="963"/>
      <c r="P76" s="964"/>
      <c r="Q76" s="966"/>
      <c r="R76" s="967"/>
      <c r="S76" s="967"/>
      <c r="T76" s="967"/>
      <c r="U76" s="968"/>
      <c r="V76" s="969"/>
      <c r="W76" s="967"/>
      <c r="X76" s="967"/>
      <c r="Y76" s="967"/>
      <c r="Z76" s="968"/>
      <c r="AA76" s="969"/>
      <c r="AB76" s="967"/>
      <c r="AC76" s="967"/>
      <c r="AD76" s="967"/>
      <c r="AE76" s="968"/>
      <c r="AF76" s="969"/>
      <c r="AG76" s="967"/>
      <c r="AH76" s="967"/>
      <c r="AI76" s="967"/>
      <c r="AJ76" s="968"/>
      <c r="AK76" s="969"/>
      <c r="AL76" s="967"/>
      <c r="AM76" s="967"/>
      <c r="AN76" s="967"/>
      <c r="AO76" s="968"/>
      <c r="AP76" s="969"/>
      <c r="AQ76" s="967"/>
      <c r="AR76" s="967"/>
      <c r="AS76" s="967"/>
      <c r="AT76" s="968"/>
      <c r="AU76" s="969"/>
      <c r="AV76" s="967"/>
      <c r="AW76" s="967"/>
      <c r="AX76" s="967"/>
      <c r="AY76" s="968"/>
      <c r="AZ76" s="960"/>
      <c r="BA76" s="960"/>
      <c r="BB76" s="960"/>
      <c r="BC76" s="960"/>
      <c r="BD76" s="961"/>
      <c r="BE76" s="210"/>
      <c r="BF76" s="210"/>
      <c r="BG76" s="210"/>
      <c r="BH76" s="210"/>
      <c r="BI76" s="210"/>
      <c r="BJ76" s="210"/>
      <c r="BK76" s="210"/>
      <c r="BL76" s="210"/>
      <c r="BM76" s="210"/>
      <c r="BN76" s="210"/>
      <c r="BO76" s="210"/>
      <c r="BP76" s="210"/>
      <c r="BQ76" s="207">
        <v>70</v>
      </c>
      <c r="BR76" s="212"/>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29"/>
      <c r="DW76" s="930"/>
      <c r="DX76" s="930"/>
      <c r="DY76" s="930"/>
      <c r="DZ76" s="931"/>
      <c r="EA76" s="191"/>
    </row>
    <row r="77" spans="1:131" s="192" customFormat="1" ht="26.25" customHeight="1">
      <c r="A77" s="206">
        <v>10</v>
      </c>
      <c r="B77" s="962"/>
      <c r="C77" s="963"/>
      <c r="D77" s="963"/>
      <c r="E77" s="963"/>
      <c r="F77" s="963"/>
      <c r="G77" s="963"/>
      <c r="H77" s="963"/>
      <c r="I77" s="963"/>
      <c r="J77" s="963"/>
      <c r="K77" s="963"/>
      <c r="L77" s="963"/>
      <c r="M77" s="963"/>
      <c r="N77" s="963"/>
      <c r="O77" s="963"/>
      <c r="P77" s="964"/>
      <c r="Q77" s="966"/>
      <c r="R77" s="967"/>
      <c r="S77" s="967"/>
      <c r="T77" s="967"/>
      <c r="U77" s="968"/>
      <c r="V77" s="969"/>
      <c r="W77" s="967"/>
      <c r="X77" s="967"/>
      <c r="Y77" s="967"/>
      <c r="Z77" s="968"/>
      <c r="AA77" s="969"/>
      <c r="AB77" s="967"/>
      <c r="AC77" s="967"/>
      <c r="AD77" s="967"/>
      <c r="AE77" s="968"/>
      <c r="AF77" s="969"/>
      <c r="AG77" s="967"/>
      <c r="AH77" s="967"/>
      <c r="AI77" s="967"/>
      <c r="AJ77" s="968"/>
      <c r="AK77" s="969"/>
      <c r="AL77" s="967"/>
      <c r="AM77" s="967"/>
      <c r="AN77" s="967"/>
      <c r="AO77" s="968"/>
      <c r="AP77" s="969"/>
      <c r="AQ77" s="967"/>
      <c r="AR77" s="967"/>
      <c r="AS77" s="967"/>
      <c r="AT77" s="968"/>
      <c r="AU77" s="969"/>
      <c r="AV77" s="967"/>
      <c r="AW77" s="967"/>
      <c r="AX77" s="967"/>
      <c r="AY77" s="968"/>
      <c r="AZ77" s="960"/>
      <c r="BA77" s="960"/>
      <c r="BB77" s="960"/>
      <c r="BC77" s="960"/>
      <c r="BD77" s="961"/>
      <c r="BE77" s="210"/>
      <c r="BF77" s="210"/>
      <c r="BG77" s="210"/>
      <c r="BH77" s="210"/>
      <c r="BI77" s="210"/>
      <c r="BJ77" s="210"/>
      <c r="BK77" s="210"/>
      <c r="BL77" s="210"/>
      <c r="BM77" s="210"/>
      <c r="BN77" s="210"/>
      <c r="BO77" s="210"/>
      <c r="BP77" s="210"/>
      <c r="BQ77" s="207">
        <v>71</v>
      </c>
      <c r="BR77" s="212"/>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29"/>
      <c r="DW77" s="930"/>
      <c r="DX77" s="930"/>
      <c r="DY77" s="930"/>
      <c r="DZ77" s="931"/>
      <c r="EA77" s="191"/>
    </row>
    <row r="78" spans="1:131" s="192" customFormat="1" ht="26.25" customHeight="1">
      <c r="A78" s="206">
        <v>11</v>
      </c>
      <c r="B78" s="962"/>
      <c r="C78" s="963"/>
      <c r="D78" s="963"/>
      <c r="E78" s="963"/>
      <c r="F78" s="963"/>
      <c r="G78" s="963"/>
      <c r="H78" s="963"/>
      <c r="I78" s="963"/>
      <c r="J78" s="963"/>
      <c r="K78" s="963"/>
      <c r="L78" s="963"/>
      <c r="M78" s="963"/>
      <c r="N78" s="963"/>
      <c r="O78" s="963"/>
      <c r="P78" s="964"/>
      <c r="Q78" s="965"/>
      <c r="R78" s="959"/>
      <c r="S78" s="959"/>
      <c r="T78" s="959"/>
      <c r="U78" s="959"/>
      <c r="V78" s="959"/>
      <c r="W78" s="959"/>
      <c r="X78" s="959"/>
      <c r="Y78" s="959"/>
      <c r="Z78" s="959"/>
      <c r="AA78" s="959"/>
      <c r="AB78" s="959"/>
      <c r="AC78" s="959"/>
      <c r="AD78" s="959"/>
      <c r="AE78" s="959"/>
      <c r="AF78" s="959"/>
      <c r="AG78" s="959"/>
      <c r="AH78" s="959"/>
      <c r="AI78" s="959"/>
      <c r="AJ78" s="959"/>
      <c r="AK78" s="959"/>
      <c r="AL78" s="959"/>
      <c r="AM78" s="959"/>
      <c r="AN78" s="959"/>
      <c r="AO78" s="959"/>
      <c r="AP78" s="959"/>
      <c r="AQ78" s="959"/>
      <c r="AR78" s="959"/>
      <c r="AS78" s="959"/>
      <c r="AT78" s="959"/>
      <c r="AU78" s="959"/>
      <c r="AV78" s="959"/>
      <c r="AW78" s="959"/>
      <c r="AX78" s="959"/>
      <c r="AY78" s="959"/>
      <c r="AZ78" s="960"/>
      <c r="BA78" s="960"/>
      <c r="BB78" s="960"/>
      <c r="BC78" s="960"/>
      <c r="BD78" s="961"/>
      <c r="BE78" s="210"/>
      <c r="BF78" s="210"/>
      <c r="BG78" s="210"/>
      <c r="BH78" s="210"/>
      <c r="BI78" s="210"/>
      <c r="BJ78" s="213"/>
      <c r="BK78" s="213"/>
      <c r="BL78" s="213"/>
      <c r="BM78" s="213"/>
      <c r="BN78" s="213"/>
      <c r="BO78" s="210"/>
      <c r="BP78" s="210"/>
      <c r="BQ78" s="207">
        <v>72</v>
      </c>
      <c r="BR78" s="212"/>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29"/>
      <c r="DW78" s="930"/>
      <c r="DX78" s="930"/>
      <c r="DY78" s="930"/>
      <c r="DZ78" s="931"/>
      <c r="EA78" s="191"/>
    </row>
    <row r="79" spans="1:131" s="192" customFormat="1" ht="26.25" customHeight="1">
      <c r="A79" s="206">
        <v>12</v>
      </c>
      <c r="B79" s="962"/>
      <c r="C79" s="963"/>
      <c r="D79" s="963"/>
      <c r="E79" s="963"/>
      <c r="F79" s="963"/>
      <c r="G79" s="963"/>
      <c r="H79" s="963"/>
      <c r="I79" s="963"/>
      <c r="J79" s="963"/>
      <c r="K79" s="963"/>
      <c r="L79" s="963"/>
      <c r="M79" s="963"/>
      <c r="N79" s="963"/>
      <c r="O79" s="963"/>
      <c r="P79" s="964"/>
      <c r="Q79" s="965"/>
      <c r="R79" s="959"/>
      <c r="S79" s="959"/>
      <c r="T79" s="959"/>
      <c r="U79" s="959"/>
      <c r="V79" s="959"/>
      <c r="W79" s="959"/>
      <c r="X79" s="959"/>
      <c r="Y79" s="959"/>
      <c r="Z79" s="959"/>
      <c r="AA79" s="959"/>
      <c r="AB79" s="959"/>
      <c r="AC79" s="959"/>
      <c r="AD79" s="959"/>
      <c r="AE79" s="959"/>
      <c r="AF79" s="959"/>
      <c r="AG79" s="959"/>
      <c r="AH79" s="959"/>
      <c r="AI79" s="959"/>
      <c r="AJ79" s="959"/>
      <c r="AK79" s="959"/>
      <c r="AL79" s="959"/>
      <c r="AM79" s="959"/>
      <c r="AN79" s="959"/>
      <c r="AO79" s="959"/>
      <c r="AP79" s="959"/>
      <c r="AQ79" s="959"/>
      <c r="AR79" s="959"/>
      <c r="AS79" s="959"/>
      <c r="AT79" s="959"/>
      <c r="AU79" s="959"/>
      <c r="AV79" s="959"/>
      <c r="AW79" s="959"/>
      <c r="AX79" s="959"/>
      <c r="AY79" s="959"/>
      <c r="AZ79" s="960"/>
      <c r="BA79" s="960"/>
      <c r="BB79" s="960"/>
      <c r="BC79" s="960"/>
      <c r="BD79" s="961"/>
      <c r="BE79" s="210"/>
      <c r="BF79" s="210"/>
      <c r="BG79" s="210"/>
      <c r="BH79" s="210"/>
      <c r="BI79" s="210"/>
      <c r="BJ79" s="213"/>
      <c r="BK79" s="213"/>
      <c r="BL79" s="213"/>
      <c r="BM79" s="213"/>
      <c r="BN79" s="213"/>
      <c r="BO79" s="210"/>
      <c r="BP79" s="210"/>
      <c r="BQ79" s="207">
        <v>73</v>
      </c>
      <c r="BR79" s="212"/>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29"/>
      <c r="DW79" s="930"/>
      <c r="DX79" s="930"/>
      <c r="DY79" s="930"/>
      <c r="DZ79" s="931"/>
      <c r="EA79" s="191"/>
    </row>
    <row r="80" spans="1:131" s="192" customFormat="1" ht="26.25" customHeight="1">
      <c r="A80" s="206">
        <v>13</v>
      </c>
      <c r="B80" s="962"/>
      <c r="C80" s="963"/>
      <c r="D80" s="963"/>
      <c r="E80" s="963"/>
      <c r="F80" s="963"/>
      <c r="G80" s="963"/>
      <c r="H80" s="963"/>
      <c r="I80" s="963"/>
      <c r="J80" s="963"/>
      <c r="K80" s="963"/>
      <c r="L80" s="963"/>
      <c r="M80" s="963"/>
      <c r="N80" s="963"/>
      <c r="O80" s="963"/>
      <c r="P80" s="964"/>
      <c r="Q80" s="965"/>
      <c r="R80" s="959"/>
      <c r="S80" s="959"/>
      <c r="T80" s="959"/>
      <c r="U80" s="959"/>
      <c r="V80" s="959"/>
      <c r="W80" s="959"/>
      <c r="X80" s="959"/>
      <c r="Y80" s="959"/>
      <c r="Z80" s="959"/>
      <c r="AA80" s="959"/>
      <c r="AB80" s="959"/>
      <c r="AC80" s="959"/>
      <c r="AD80" s="959"/>
      <c r="AE80" s="959"/>
      <c r="AF80" s="959"/>
      <c r="AG80" s="959"/>
      <c r="AH80" s="959"/>
      <c r="AI80" s="959"/>
      <c r="AJ80" s="959"/>
      <c r="AK80" s="959"/>
      <c r="AL80" s="959"/>
      <c r="AM80" s="959"/>
      <c r="AN80" s="959"/>
      <c r="AO80" s="959"/>
      <c r="AP80" s="959"/>
      <c r="AQ80" s="959"/>
      <c r="AR80" s="959"/>
      <c r="AS80" s="959"/>
      <c r="AT80" s="959"/>
      <c r="AU80" s="959"/>
      <c r="AV80" s="959"/>
      <c r="AW80" s="959"/>
      <c r="AX80" s="959"/>
      <c r="AY80" s="959"/>
      <c r="AZ80" s="960"/>
      <c r="BA80" s="960"/>
      <c r="BB80" s="960"/>
      <c r="BC80" s="960"/>
      <c r="BD80" s="961"/>
      <c r="BE80" s="210"/>
      <c r="BF80" s="210"/>
      <c r="BG80" s="210"/>
      <c r="BH80" s="210"/>
      <c r="BI80" s="210"/>
      <c r="BJ80" s="210"/>
      <c r="BK80" s="210"/>
      <c r="BL80" s="210"/>
      <c r="BM80" s="210"/>
      <c r="BN80" s="210"/>
      <c r="BO80" s="210"/>
      <c r="BP80" s="210"/>
      <c r="BQ80" s="207">
        <v>74</v>
      </c>
      <c r="BR80" s="212"/>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29"/>
      <c r="DW80" s="930"/>
      <c r="DX80" s="930"/>
      <c r="DY80" s="930"/>
      <c r="DZ80" s="931"/>
      <c r="EA80" s="191"/>
    </row>
    <row r="81" spans="1:131" s="192" customFormat="1" ht="26.25" customHeight="1">
      <c r="A81" s="206">
        <v>14</v>
      </c>
      <c r="B81" s="962"/>
      <c r="C81" s="963"/>
      <c r="D81" s="963"/>
      <c r="E81" s="963"/>
      <c r="F81" s="963"/>
      <c r="G81" s="963"/>
      <c r="H81" s="963"/>
      <c r="I81" s="963"/>
      <c r="J81" s="963"/>
      <c r="K81" s="963"/>
      <c r="L81" s="963"/>
      <c r="M81" s="963"/>
      <c r="N81" s="963"/>
      <c r="O81" s="963"/>
      <c r="P81" s="964"/>
      <c r="Q81" s="965"/>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59"/>
      <c r="AZ81" s="960"/>
      <c r="BA81" s="960"/>
      <c r="BB81" s="960"/>
      <c r="BC81" s="960"/>
      <c r="BD81" s="961"/>
      <c r="BE81" s="210"/>
      <c r="BF81" s="210"/>
      <c r="BG81" s="210"/>
      <c r="BH81" s="210"/>
      <c r="BI81" s="210"/>
      <c r="BJ81" s="210"/>
      <c r="BK81" s="210"/>
      <c r="BL81" s="210"/>
      <c r="BM81" s="210"/>
      <c r="BN81" s="210"/>
      <c r="BO81" s="210"/>
      <c r="BP81" s="210"/>
      <c r="BQ81" s="207">
        <v>75</v>
      </c>
      <c r="BR81" s="212"/>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29"/>
      <c r="DW81" s="930"/>
      <c r="DX81" s="930"/>
      <c r="DY81" s="930"/>
      <c r="DZ81" s="931"/>
      <c r="EA81" s="191"/>
    </row>
    <row r="82" spans="1:131" s="192" customFormat="1" ht="26.25" customHeight="1">
      <c r="A82" s="206">
        <v>15</v>
      </c>
      <c r="B82" s="962"/>
      <c r="C82" s="963"/>
      <c r="D82" s="963"/>
      <c r="E82" s="963"/>
      <c r="F82" s="963"/>
      <c r="G82" s="963"/>
      <c r="H82" s="963"/>
      <c r="I82" s="963"/>
      <c r="J82" s="963"/>
      <c r="K82" s="963"/>
      <c r="L82" s="963"/>
      <c r="M82" s="963"/>
      <c r="N82" s="963"/>
      <c r="O82" s="963"/>
      <c r="P82" s="964"/>
      <c r="Q82" s="965"/>
      <c r="R82" s="959"/>
      <c r="S82" s="959"/>
      <c r="T82" s="959"/>
      <c r="U82" s="959"/>
      <c r="V82" s="959"/>
      <c r="W82" s="959"/>
      <c r="X82" s="959"/>
      <c r="Y82" s="959"/>
      <c r="Z82" s="959"/>
      <c r="AA82" s="959"/>
      <c r="AB82" s="959"/>
      <c r="AC82" s="959"/>
      <c r="AD82" s="959"/>
      <c r="AE82" s="959"/>
      <c r="AF82" s="959"/>
      <c r="AG82" s="959"/>
      <c r="AH82" s="959"/>
      <c r="AI82" s="959"/>
      <c r="AJ82" s="959"/>
      <c r="AK82" s="959"/>
      <c r="AL82" s="959"/>
      <c r="AM82" s="959"/>
      <c r="AN82" s="959"/>
      <c r="AO82" s="959"/>
      <c r="AP82" s="959"/>
      <c r="AQ82" s="959"/>
      <c r="AR82" s="959"/>
      <c r="AS82" s="959"/>
      <c r="AT82" s="959"/>
      <c r="AU82" s="959"/>
      <c r="AV82" s="959"/>
      <c r="AW82" s="959"/>
      <c r="AX82" s="959"/>
      <c r="AY82" s="959"/>
      <c r="AZ82" s="960"/>
      <c r="BA82" s="960"/>
      <c r="BB82" s="960"/>
      <c r="BC82" s="960"/>
      <c r="BD82" s="961"/>
      <c r="BE82" s="210"/>
      <c r="BF82" s="210"/>
      <c r="BG82" s="210"/>
      <c r="BH82" s="210"/>
      <c r="BI82" s="210"/>
      <c r="BJ82" s="210"/>
      <c r="BK82" s="210"/>
      <c r="BL82" s="210"/>
      <c r="BM82" s="210"/>
      <c r="BN82" s="210"/>
      <c r="BO82" s="210"/>
      <c r="BP82" s="210"/>
      <c r="BQ82" s="207">
        <v>76</v>
      </c>
      <c r="BR82" s="212"/>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29"/>
      <c r="DW82" s="930"/>
      <c r="DX82" s="930"/>
      <c r="DY82" s="930"/>
      <c r="DZ82" s="931"/>
      <c r="EA82" s="191"/>
    </row>
    <row r="83" spans="1:131" s="192" customFormat="1" ht="26.25" customHeight="1">
      <c r="A83" s="206">
        <v>16</v>
      </c>
      <c r="B83" s="962"/>
      <c r="C83" s="963"/>
      <c r="D83" s="963"/>
      <c r="E83" s="963"/>
      <c r="F83" s="963"/>
      <c r="G83" s="963"/>
      <c r="H83" s="963"/>
      <c r="I83" s="963"/>
      <c r="J83" s="963"/>
      <c r="K83" s="963"/>
      <c r="L83" s="963"/>
      <c r="M83" s="963"/>
      <c r="N83" s="963"/>
      <c r="O83" s="963"/>
      <c r="P83" s="964"/>
      <c r="Q83" s="965"/>
      <c r="R83" s="959"/>
      <c r="S83" s="959"/>
      <c r="T83" s="959"/>
      <c r="U83" s="959"/>
      <c r="V83" s="959"/>
      <c r="W83" s="959"/>
      <c r="X83" s="959"/>
      <c r="Y83" s="959"/>
      <c r="Z83" s="959"/>
      <c r="AA83" s="959"/>
      <c r="AB83" s="959"/>
      <c r="AC83" s="959"/>
      <c r="AD83" s="959"/>
      <c r="AE83" s="959"/>
      <c r="AF83" s="959"/>
      <c r="AG83" s="959"/>
      <c r="AH83" s="959"/>
      <c r="AI83" s="959"/>
      <c r="AJ83" s="959"/>
      <c r="AK83" s="959"/>
      <c r="AL83" s="959"/>
      <c r="AM83" s="959"/>
      <c r="AN83" s="959"/>
      <c r="AO83" s="959"/>
      <c r="AP83" s="959"/>
      <c r="AQ83" s="959"/>
      <c r="AR83" s="959"/>
      <c r="AS83" s="959"/>
      <c r="AT83" s="959"/>
      <c r="AU83" s="959"/>
      <c r="AV83" s="959"/>
      <c r="AW83" s="959"/>
      <c r="AX83" s="959"/>
      <c r="AY83" s="959"/>
      <c r="AZ83" s="960"/>
      <c r="BA83" s="960"/>
      <c r="BB83" s="960"/>
      <c r="BC83" s="960"/>
      <c r="BD83" s="961"/>
      <c r="BE83" s="210"/>
      <c r="BF83" s="210"/>
      <c r="BG83" s="210"/>
      <c r="BH83" s="210"/>
      <c r="BI83" s="210"/>
      <c r="BJ83" s="210"/>
      <c r="BK83" s="210"/>
      <c r="BL83" s="210"/>
      <c r="BM83" s="210"/>
      <c r="BN83" s="210"/>
      <c r="BO83" s="210"/>
      <c r="BP83" s="210"/>
      <c r="BQ83" s="207">
        <v>77</v>
      </c>
      <c r="BR83" s="212"/>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29"/>
      <c r="DW83" s="930"/>
      <c r="DX83" s="930"/>
      <c r="DY83" s="930"/>
      <c r="DZ83" s="931"/>
      <c r="EA83" s="191"/>
    </row>
    <row r="84" spans="1:131" s="192" customFormat="1" ht="26.25" customHeight="1">
      <c r="A84" s="206">
        <v>17</v>
      </c>
      <c r="B84" s="962"/>
      <c r="C84" s="963"/>
      <c r="D84" s="963"/>
      <c r="E84" s="963"/>
      <c r="F84" s="963"/>
      <c r="G84" s="963"/>
      <c r="H84" s="963"/>
      <c r="I84" s="963"/>
      <c r="J84" s="963"/>
      <c r="K84" s="963"/>
      <c r="L84" s="963"/>
      <c r="M84" s="963"/>
      <c r="N84" s="963"/>
      <c r="O84" s="963"/>
      <c r="P84" s="964"/>
      <c r="Q84" s="965"/>
      <c r="R84" s="959"/>
      <c r="S84" s="959"/>
      <c r="T84" s="959"/>
      <c r="U84" s="959"/>
      <c r="V84" s="959"/>
      <c r="W84" s="959"/>
      <c r="X84" s="959"/>
      <c r="Y84" s="959"/>
      <c r="Z84" s="959"/>
      <c r="AA84" s="959"/>
      <c r="AB84" s="959"/>
      <c r="AC84" s="959"/>
      <c r="AD84" s="959"/>
      <c r="AE84" s="959"/>
      <c r="AF84" s="959"/>
      <c r="AG84" s="959"/>
      <c r="AH84" s="959"/>
      <c r="AI84" s="959"/>
      <c r="AJ84" s="959"/>
      <c r="AK84" s="959"/>
      <c r="AL84" s="959"/>
      <c r="AM84" s="959"/>
      <c r="AN84" s="959"/>
      <c r="AO84" s="959"/>
      <c r="AP84" s="959"/>
      <c r="AQ84" s="959"/>
      <c r="AR84" s="959"/>
      <c r="AS84" s="959"/>
      <c r="AT84" s="959"/>
      <c r="AU84" s="959"/>
      <c r="AV84" s="959"/>
      <c r="AW84" s="959"/>
      <c r="AX84" s="959"/>
      <c r="AY84" s="959"/>
      <c r="AZ84" s="960"/>
      <c r="BA84" s="960"/>
      <c r="BB84" s="960"/>
      <c r="BC84" s="960"/>
      <c r="BD84" s="961"/>
      <c r="BE84" s="210"/>
      <c r="BF84" s="210"/>
      <c r="BG84" s="210"/>
      <c r="BH84" s="210"/>
      <c r="BI84" s="210"/>
      <c r="BJ84" s="210"/>
      <c r="BK84" s="210"/>
      <c r="BL84" s="210"/>
      <c r="BM84" s="210"/>
      <c r="BN84" s="210"/>
      <c r="BO84" s="210"/>
      <c r="BP84" s="210"/>
      <c r="BQ84" s="207">
        <v>78</v>
      </c>
      <c r="BR84" s="212"/>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29"/>
      <c r="DW84" s="930"/>
      <c r="DX84" s="930"/>
      <c r="DY84" s="930"/>
      <c r="DZ84" s="931"/>
      <c r="EA84" s="191"/>
    </row>
    <row r="85" spans="1:131" s="192" customFormat="1" ht="26.25" customHeight="1">
      <c r="A85" s="206">
        <v>18</v>
      </c>
      <c r="B85" s="962"/>
      <c r="C85" s="963"/>
      <c r="D85" s="963"/>
      <c r="E85" s="963"/>
      <c r="F85" s="963"/>
      <c r="G85" s="963"/>
      <c r="H85" s="963"/>
      <c r="I85" s="963"/>
      <c r="J85" s="963"/>
      <c r="K85" s="963"/>
      <c r="L85" s="963"/>
      <c r="M85" s="963"/>
      <c r="N85" s="963"/>
      <c r="O85" s="963"/>
      <c r="P85" s="964"/>
      <c r="Q85" s="965"/>
      <c r="R85" s="959"/>
      <c r="S85" s="959"/>
      <c r="T85" s="959"/>
      <c r="U85" s="959"/>
      <c r="V85" s="959"/>
      <c r="W85" s="959"/>
      <c r="X85" s="959"/>
      <c r="Y85" s="959"/>
      <c r="Z85" s="959"/>
      <c r="AA85" s="959"/>
      <c r="AB85" s="959"/>
      <c r="AC85" s="959"/>
      <c r="AD85" s="959"/>
      <c r="AE85" s="959"/>
      <c r="AF85" s="959"/>
      <c r="AG85" s="959"/>
      <c r="AH85" s="959"/>
      <c r="AI85" s="959"/>
      <c r="AJ85" s="959"/>
      <c r="AK85" s="959"/>
      <c r="AL85" s="959"/>
      <c r="AM85" s="959"/>
      <c r="AN85" s="959"/>
      <c r="AO85" s="959"/>
      <c r="AP85" s="959"/>
      <c r="AQ85" s="959"/>
      <c r="AR85" s="959"/>
      <c r="AS85" s="959"/>
      <c r="AT85" s="959"/>
      <c r="AU85" s="959"/>
      <c r="AV85" s="959"/>
      <c r="AW85" s="959"/>
      <c r="AX85" s="959"/>
      <c r="AY85" s="959"/>
      <c r="AZ85" s="960"/>
      <c r="BA85" s="960"/>
      <c r="BB85" s="960"/>
      <c r="BC85" s="960"/>
      <c r="BD85" s="961"/>
      <c r="BE85" s="210"/>
      <c r="BF85" s="210"/>
      <c r="BG85" s="210"/>
      <c r="BH85" s="210"/>
      <c r="BI85" s="210"/>
      <c r="BJ85" s="210"/>
      <c r="BK85" s="210"/>
      <c r="BL85" s="210"/>
      <c r="BM85" s="210"/>
      <c r="BN85" s="210"/>
      <c r="BO85" s="210"/>
      <c r="BP85" s="210"/>
      <c r="BQ85" s="207">
        <v>79</v>
      </c>
      <c r="BR85" s="212"/>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29"/>
      <c r="DW85" s="930"/>
      <c r="DX85" s="930"/>
      <c r="DY85" s="930"/>
      <c r="DZ85" s="931"/>
      <c r="EA85" s="191"/>
    </row>
    <row r="86" spans="1:131" s="192" customFormat="1" ht="26.25" customHeight="1">
      <c r="A86" s="206">
        <v>19</v>
      </c>
      <c r="B86" s="962"/>
      <c r="C86" s="963"/>
      <c r="D86" s="963"/>
      <c r="E86" s="963"/>
      <c r="F86" s="963"/>
      <c r="G86" s="963"/>
      <c r="H86" s="963"/>
      <c r="I86" s="963"/>
      <c r="J86" s="963"/>
      <c r="K86" s="963"/>
      <c r="L86" s="963"/>
      <c r="M86" s="963"/>
      <c r="N86" s="963"/>
      <c r="O86" s="963"/>
      <c r="P86" s="964"/>
      <c r="Q86" s="965"/>
      <c r="R86" s="959"/>
      <c r="S86" s="959"/>
      <c r="T86" s="959"/>
      <c r="U86" s="959"/>
      <c r="V86" s="959"/>
      <c r="W86" s="959"/>
      <c r="X86" s="959"/>
      <c r="Y86" s="959"/>
      <c r="Z86" s="959"/>
      <c r="AA86" s="959"/>
      <c r="AB86" s="959"/>
      <c r="AC86" s="959"/>
      <c r="AD86" s="959"/>
      <c r="AE86" s="959"/>
      <c r="AF86" s="959"/>
      <c r="AG86" s="959"/>
      <c r="AH86" s="959"/>
      <c r="AI86" s="959"/>
      <c r="AJ86" s="959"/>
      <c r="AK86" s="959"/>
      <c r="AL86" s="959"/>
      <c r="AM86" s="959"/>
      <c r="AN86" s="959"/>
      <c r="AO86" s="959"/>
      <c r="AP86" s="959"/>
      <c r="AQ86" s="959"/>
      <c r="AR86" s="959"/>
      <c r="AS86" s="959"/>
      <c r="AT86" s="959"/>
      <c r="AU86" s="959"/>
      <c r="AV86" s="959"/>
      <c r="AW86" s="959"/>
      <c r="AX86" s="959"/>
      <c r="AY86" s="959"/>
      <c r="AZ86" s="960"/>
      <c r="BA86" s="960"/>
      <c r="BB86" s="960"/>
      <c r="BC86" s="960"/>
      <c r="BD86" s="961"/>
      <c r="BE86" s="210"/>
      <c r="BF86" s="210"/>
      <c r="BG86" s="210"/>
      <c r="BH86" s="210"/>
      <c r="BI86" s="210"/>
      <c r="BJ86" s="210"/>
      <c r="BK86" s="210"/>
      <c r="BL86" s="210"/>
      <c r="BM86" s="210"/>
      <c r="BN86" s="210"/>
      <c r="BO86" s="210"/>
      <c r="BP86" s="210"/>
      <c r="BQ86" s="207">
        <v>80</v>
      </c>
      <c r="BR86" s="212"/>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29"/>
      <c r="DW86" s="930"/>
      <c r="DX86" s="930"/>
      <c r="DY86" s="930"/>
      <c r="DZ86" s="931"/>
      <c r="EA86" s="191"/>
    </row>
    <row r="87" spans="1:131" s="192" customFormat="1" ht="26.25" customHeight="1">
      <c r="A87" s="214">
        <v>20</v>
      </c>
      <c r="B87" s="952"/>
      <c r="C87" s="953"/>
      <c r="D87" s="953"/>
      <c r="E87" s="953"/>
      <c r="F87" s="953"/>
      <c r="G87" s="953"/>
      <c r="H87" s="953"/>
      <c r="I87" s="953"/>
      <c r="J87" s="953"/>
      <c r="K87" s="953"/>
      <c r="L87" s="953"/>
      <c r="M87" s="953"/>
      <c r="N87" s="953"/>
      <c r="O87" s="953"/>
      <c r="P87" s="954"/>
      <c r="Q87" s="955"/>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0"/>
      <c r="BF87" s="210"/>
      <c r="BG87" s="210"/>
      <c r="BH87" s="210"/>
      <c r="BI87" s="210"/>
      <c r="BJ87" s="210"/>
      <c r="BK87" s="210"/>
      <c r="BL87" s="210"/>
      <c r="BM87" s="210"/>
      <c r="BN87" s="210"/>
      <c r="BO87" s="210"/>
      <c r="BP87" s="210"/>
      <c r="BQ87" s="207">
        <v>81</v>
      </c>
      <c r="BR87" s="212"/>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29"/>
      <c r="DW87" s="930"/>
      <c r="DX87" s="930"/>
      <c r="DY87" s="930"/>
      <c r="DZ87" s="931"/>
      <c r="EA87" s="191"/>
    </row>
    <row r="88" spans="1:131" s="192" customFormat="1" ht="26.25" customHeight="1" thickBot="1">
      <c r="A88" s="209" t="s">
        <v>349</v>
      </c>
      <c r="B88" s="932" t="s">
        <v>382</v>
      </c>
      <c r="C88" s="933"/>
      <c r="D88" s="933"/>
      <c r="E88" s="933"/>
      <c r="F88" s="933"/>
      <c r="G88" s="933"/>
      <c r="H88" s="933"/>
      <c r="I88" s="933"/>
      <c r="J88" s="933"/>
      <c r="K88" s="933"/>
      <c r="L88" s="933"/>
      <c r="M88" s="933"/>
      <c r="N88" s="933"/>
      <c r="O88" s="933"/>
      <c r="P88" s="934"/>
      <c r="Q88" s="950"/>
      <c r="R88" s="951"/>
      <c r="S88" s="951"/>
      <c r="T88" s="951"/>
      <c r="U88" s="951"/>
      <c r="V88" s="951"/>
      <c r="W88" s="951"/>
      <c r="X88" s="951"/>
      <c r="Y88" s="951"/>
      <c r="Z88" s="951"/>
      <c r="AA88" s="951"/>
      <c r="AB88" s="951"/>
      <c r="AC88" s="951"/>
      <c r="AD88" s="951"/>
      <c r="AE88" s="951"/>
      <c r="AF88" s="947"/>
      <c r="AG88" s="947"/>
      <c r="AH88" s="947"/>
      <c r="AI88" s="947"/>
      <c r="AJ88" s="947"/>
      <c r="AK88" s="951"/>
      <c r="AL88" s="951"/>
      <c r="AM88" s="951"/>
      <c r="AN88" s="951"/>
      <c r="AO88" s="951"/>
      <c r="AP88" s="947"/>
      <c r="AQ88" s="947"/>
      <c r="AR88" s="947"/>
      <c r="AS88" s="947"/>
      <c r="AT88" s="947"/>
      <c r="AU88" s="947"/>
      <c r="AV88" s="947"/>
      <c r="AW88" s="947"/>
      <c r="AX88" s="947"/>
      <c r="AY88" s="947"/>
      <c r="AZ88" s="948"/>
      <c r="BA88" s="948"/>
      <c r="BB88" s="948"/>
      <c r="BC88" s="948"/>
      <c r="BD88" s="949"/>
      <c r="BE88" s="210"/>
      <c r="BF88" s="210"/>
      <c r="BG88" s="210"/>
      <c r="BH88" s="210"/>
      <c r="BI88" s="210"/>
      <c r="BJ88" s="210"/>
      <c r="BK88" s="210"/>
      <c r="BL88" s="210"/>
      <c r="BM88" s="210"/>
      <c r="BN88" s="210"/>
      <c r="BO88" s="210"/>
      <c r="BP88" s="210"/>
      <c r="BQ88" s="207">
        <v>82</v>
      </c>
      <c r="BR88" s="212"/>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29"/>
      <c r="DW88" s="930"/>
      <c r="DX88" s="930"/>
      <c r="DY88" s="930"/>
      <c r="DZ88" s="93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29"/>
      <c r="DW89" s="930"/>
      <c r="DX89" s="930"/>
      <c r="DY89" s="930"/>
      <c r="DZ89" s="93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29"/>
      <c r="DW90" s="930"/>
      <c r="DX90" s="930"/>
      <c r="DY90" s="930"/>
      <c r="DZ90" s="93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29"/>
      <c r="DW91" s="930"/>
      <c r="DX91" s="930"/>
      <c r="DY91" s="930"/>
      <c r="DZ91" s="93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29"/>
      <c r="DW92" s="930"/>
      <c r="DX92" s="930"/>
      <c r="DY92" s="930"/>
      <c r="DZ92" s="93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29"/>
      <c r="DW93" s="930"/>
      <c r="DX93" s="930"/>
      <c r="DY93" s="930"/>
      <c r="DZ93" s="93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29"/>
      <c r="DW94" s="930"/>
      <c r="DX94" s="930"/>
      <c r="DY94" s="930"/>
      <c r="DZ94" s="93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29"/>
      <c r="DW95" s="930"/>
      <c r="DX95" s="930"/>
      <c r="DY95" s="930"/>
      <c r="DZ95" s="93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29"/>
      <c r="DW96" s="930"/>
      <c r="DX96" s="930"/>
      <c r="DY96" s="930"/>
      <c r="DZ96" s="93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29"/>
      <c r="DW97" s="930"/>
      <c r="DX97" s="930"/>
      <c r="DY97" s="930"/>
      <c r="DZ97" s="93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29"/>
      <c r="DW98" s="930"/>
      <c r="DX98" s="930"/>
      <c r="DY98" s="930"/>
      <c r="DZ98" s="93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29"/>
      <c r="DW99" s="930"/>
      <c r="DX99" s="930"/>
      <c r="DY99" s="930"/>
      <c r="DZ99" s="93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29"/>
      <c r="DW100" s="930"/>
      <c r="DX100" s="930"/>
      <c r="DY100" s="930"/>
      <c r="DZ100" s="93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29"/>
      <c r="DW101" s="930"/>
      <c r="DX101" s="930"/>
      <c r="DY101" s="930"/>
      <c r="DZ101" s="93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349</v>
      </c>
      <c r="BR102" s="932" t="s">
        <v>383</v>
      </c>
      <c r="BS102" s="933"/>
      <c r="BT102" s="933"/>
      <c r="BU102" s="933"/>
      <c r="BV102" s="933"/>
      <c r="BW102" s="933"/>
      <c r="BX102" s="933"/>
      <c r="BY102" s="933"/>
      <c r="BZ102" s="933"/>
      <c r="CA102" s="933"/>
      <c r="CB102" s="933"/>
      <c r="CC102" s="933"/>
      <c r="CD102" s="933"/>
      <c r="CE102" s="933"/>
      <c r="CF102" s="933"/>
      <c r="CG102" s="934"/>
      <c r="CH102" s="935"/>
      <c r="CI102" s="936"/>
      <c r="CJ102" s="936"/>
      <c r="CK102" s="936"/>
      <c r="CL102" s="937"/>
      <c r="CM102" s="935"/>
      <c r="CN102" s="936"/>
      <c r="CO102" s="936"/>
      <c r="CP102" s="936"/>
      <c r="CQ102" s="937"/>
      <c r="CR102" s="938">
        <v>191170</v>
      </c>
      <c r="CS102" s="939"/>
      <c r="CT102" s="939"/>
      <c r="CU102" s="939"/>
      <c r="CV102" s="940"/>
      <c r="CW102" s="938">
        <v>5733</v>
      </c>
      <c r="CX102" s="939"/>
      <c r="CY102" s="939"/>
      <c r="CZ102" s="939"/>
      <c r="DA102" s="940"/>
      <c r="DB102" s="938">
        <v>85512</v>
      </c>
      <c r="DC102" s="939"/>
      <c r="DD102" s="939"/>
      <c r="DE102" s="939"/>
      <c r="DF102" s="940"/>
      <c r="DG102" s="938">
        <v>269979</v>
      </c>
      <c r="DH102" s="939"/>
      <c r="DI102" s="939"/>
      <c r="DJ102" s="939"/>
      <c r="DK102" s="940"/>
      <c r="DL102" s="938">
        <v>887</v>
      </c>
      <c r="DM102" s="939"/>
      <c r="DN102" s="939"/>
      <c r="DO102" s="939"/>
      <c r="DP102" s="940"/>
      <c r="DQ102" s="938">
        <v>398</v>
      </c>
      <c r="DR102" s="939"/>
      <c r="DS102" s="939"/>
      <c r="DT102" s="939"/>
      <c r="DU102" s="940"/>
      <c r="DV102" s="921"/>
      <c r="DW102" s="922"/>
      <c r="DX102" s="922"/>
      <c r="DY102" s="922"/>
      <c r="DZ102" s="923"/>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24" t="s">
        <v>384</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25" t="s">
        <v>385</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386</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387</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26" t="s">
        <v>388</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389</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191" customFormat="1" ht="26.25" customHeight="1">
      <c r="A109" s="881" t="s">
        <v>390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391</v>
      </c>
      <c r="AB109" s="882"/>
      <c r="AC109" s="882"/>
      <c r="AD109" s="882"/>
      <c r="AE109" s="883"/>
      <c r="AF109" s="884" t="s">
        <v>279</v>
      </c>
      <c r="AG109" s="882"/>
      <c r="AH109" s="882"/>
      <c r="AI109" s="882"/>
      <c r="AJ109" s="883"/>
      <c r="AK109" s="884" t="s">
        <v>278</v>
      </c>
      <c r="AL109" s="882"/>
      <c r="AM109" s="882"/>
      <c r="AN109" s="882"/>
      <c r="AO109" s="883"/>
      <c r="AP109" s="884" t="s">
        <v>392</v>
      </c>
      <c r="AQ109" s="882"/>
      <c r="AR109" s="882"/>
      <c r="AS109" s="882"/>
      <c r="AT109" s="913"/>
      <c r="AU109" s="881" t="s">
        <v>390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391</v>
      </c>
      <c r="BR109" s="882"/>
      <c r="BS109" s="882"/>
      <c r="BT109" s="882"/>
      <c r="BU109" s="883"/>
      <c r="BV109" s="884" t="s">
        <v>279</v>
      </c>
      <c r="BW109" s="882"/>
      <c r="BX109" s="882"/>
      <c r="BY109" s="882"/>
      <c r="BZ109" s="883"/>
      <c r="CA109" s="884" t="s">
        <v>278</v>
      </c>
      <c r="CB109" s="882"/>
      <c r="CC109" s="882"/>
      <c r="CD109" s="882"/>
      <c r="CE109" s="883"/>
      <c r="CF109" s="920" t="s">
        <v>392</v>
      </c>
      <c r="CG109" s="920"/>
      <c r="CH109" s="920"/>
      <c r="CI109" s="920"/>
      <c r="CJ109" s="920"/>
      <c r="CK109" s="884" t="s">
        <v>393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391</v>
      </c>
      <c r="DH109" s="882"/>
      <c r="DI109" s="882"/>
      <c r="DJ109" s="882"/>
      <c r="DK109" s="883"/>
      <c r="DL109" s="884" t="s">
        <v>279</v>
      </c>
      <c r="DM109" s="882"/>
      <c r="DN109" s="882"/>
      <c r="DO109" s="882"/>
      <c r="DP109" s="883"/>
      <c r="DQ109" s="884" t="s">
        <v>278</v>
      </c>
      <c r="DR109" s="882"/>
      <c r="DS109" s="882"/>
      <c r="DT109" s="882"/>
      <c r="DU109" s="883"/>
      <c r="DV109" s="884" t="s">
        <v>392</v>
      </c>
      <c r="DW109" s="882"/>
      <c r="DX109" s="882"/>
      <c r="DY109" s="882"/>
      <c r="DZ109" s="913"/>
    </row>
    <row r="110" spans="1:131" s="191" customFormat="1" ht="26.25" customHeight="1">
      <c r="A110" s="782" t="s">
        <v>394</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874">
        <v>108346398</v>
      </c>
      <c r="AB110" s="875"/>
      <c r="AC110" s="875"/>
      <c r="AD110" s="875"/>
      <c r="AE110" s="876"/>
      <c r="AF110" s="877">
        <v>109799583</v>
      </c>
      <c r="AG110" s="875"/>
      <c r="AH110" s="875"/>
      <c r="AI110" s="875"/>
      <c r="AJ110" s="876"/>
      <c r="AK110" s="877">
        <v>116514119</v>
      </c>
      <c r="AL110" s="875"/>
      <c r="AM110" s="875"/>
      <c r="AN110" s="875"/>
      <c r="AO110" s="876"/>
      <c r="AP110" s="878">
        <v>13.6</v>
      </c>
      <c r="AQ110" s="879"/>
      <c r="AR110" s="879"/>
      <c r="AS110" s="879"/>
      <c r="AT110" s="880"/>
      <c r="AU110" s="914" t="s">
        <v>60</v>
      </c>
      <c r="AV110" s="915"/>
      <c r="AW110" s="915"/>
      <c r="AX110" s="915"/>
      <c r="AY110" s="915"/>
      <c r="AZ110" s="837" t="s">
        <v>395</v>
      </c>
      <c r="BA110" s="783"/>
      <c r="BB110" s="783"/>
      <c r="BC110" s="783"/>
      <c r="BD110" s="783"/>
      <c r="BE110" s="783"/>
      <c r="BF110" s="783"/>
      <c r="BG110" s="783"/>
      <c r="BH110" s="783"/>
      <c r="BI110" s="783"/>
      <c r="BJ110" s="783"/>
      <c r="BK110" s="783"/>
      <c r="BL110" s="783"/>
      <c r="BM110" s="783"/>
      <c r="BN110" s="783"/>
      <c r="BO110" s="783"/>
      <c r="BP110" s="784"/>
      <c r="BQ110" s="838">
        <v>3688450448</v>
      </c>
      <c r="BR110" s="820"/>
      <c r="BS110" s="820"/>
      <c r="BT110" s="820"/>
      <c r="BU110" s="820"/>
      <c r="BV110" s="820">
        <v>3776338632</v>
      </c>
      <c r="BW110" s="820"/>
      <c r="BX110" s="820"/>
      <c r="BY110" s="820"/>
      <c r="BZ110" s="820"/>
      <c r="CA110" s="820">
        <v>3855857820</v>
      </c>
      <c r="CB110" s="820"/>
      <c r="CC110" s="820"/>
      <c r="CD110" s="820"/>
      <c r="CE110" s="820"/>
      <c r="CF110" s="847">
        <v>450.1</v>
      </c>
      <c r="CG110" s="848"/>
      <c r="CH110" s="848"/>
      <c r="CI110" s="848"/>
      <c r="CJ110" s="848"/>
      <c r="CK110" s="910" t="s">
        <v>396</v>
      </c>
      <c r="CL110" s="794"/>
      <c r="CM110" s="871" t="s">
        <v>397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38" t="s">
        <v>103</v>
      </c>
      <c r="DH110" s="820"/>
      <c r="DI110" s="820"/>
      <c r="DJ110" s="820"/>
      <c r="DK110" s="820"/>
      <c r="DL110" s="820" t="s">
        <v>103</v>
      </c>
      <c r="DM110" s="820"/>
      <c r="DN110" s="820"/>
      <c r="DO110" s="820"/>
      <c r="DP110" s="820"/>
      <c r="DQ110" s="820" t="s">
        <v>103</v>
      </c>
      <c r="DR110" s="820"/>
      <c r="DS110" s="820"/>
      <c r="DT110" s="820"/>
      <c r="DU110" s="820"/>
      <c r="DV110" s="821" t="s">
        <v>103</v>
      </c>
      <c r="DW110" s="821"/>
      <c r="DX110" s="821"/>
      <c r="DY110" s="821"/>
      <c r="DZ110" s="822"/>
    </row>
    <row r="111" spans="1:131" s="191" customFormat="1" ht="26.25" customHeight="1">
      <c r="A111" s="749" t="s">
        <v>398</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902"/>
      <c r="AA111" s="903">
        <v>20660722</v>
      </c>
      <c r="AB111" s="904"/>
      <c r="AC111" s="904"/>
      <c r="AD111" s="904"/>
      <c r="AE111" s="905"/>
      <c r="AF111" s="906">
        <v>19836321</v>
      </c>
      <c r="AG111" s="904"/>
      <c r="AH111" s="904"/>
      <c r="AI111" s="904"/>
      <c r="AJ111" s="905"/>
      <c r="AK111" s="906">
        <v>15155981</v>
      </c>
      <c r="AL111" s="904"/>
      <c r="AM111" s="904"/>
      <c r="AN111" s="904"/>
      <c r="AO111" s="905"/>
      <c r="AP111" s="907">
        <v>1.8</v>
      </c>
      <c r="AQ111" s="908"/>
      <c r="AR111" s="908"/>
      <c r="AS111" s="908"/>
      <c r="AT111" s="909"/>
      <c r="AU111" s="916"/>
      <c r="AV111" s="917"/>
      <c r="AW111" s="917"/>
      <c r="AX111" s="917"/>
      <c r="AY111" s="917"/>
      <c r="AZ111" s="790" t="s">
        <v>399</v>
      </c>
      <c r="BA111" s="725"/>
      <c r="BB111" s="725"/>
      <c r="BC111" s="725"/>
      <c r="BD111" s="725"/>
      <c r="BE111" s="725"/>
      <c r="BF111" s="725"/>
      <c r="BG111" s="725"/>
      <c r="BH111" s="725"/>
      <c r="BI111" s="725"/>
      <c r="BJ111" s="725"/>
      <c r="BK111" s="725"/>
      <c r="BL111" s="725"/>
      <c r="BM111" s="725"/>
      <c r="BN111" s="725"/>
      <c r="BO111" s="725"/>
      <c r="BP111" s="726"/>
      <c r="BQ111" s="791">
        <v>8104283</v>
      </c>
      <c r="BR111" s="792"/>
      <c r="BS111" s="792"/>
      <c r="BT111" s="792"/>
      <c r="BU111" s="792"/>
      <c r="BV111" s="792">
        <v>6036693</v>
      </c>
      <c r="BW111" s="792"/>
      <c r="BX111" s="792"/>
      <c r="BY111" s="792"/>
      <c r="BZ111" s="792"/>
      <c r="CA111" s="792">
        <v>4322084</v>
      </c>
      <c r="CB111" s="792"/>
      <c r="CC111" s="792"/>
      <c r="CD111" s="792"/>
      <c r="CE111" s="792"/>
      <c r="CF111" s="856">
        <v>0.5</v>
      </c>
      <c r="CG111" s="857"/>
      <c r="CH111" s="857"/>
      <c r="CI111" s="857"/>
      <c r="CJ111" s="857"/>
      <c r="CK111" s="911"/>
      <c r="CL111" s="796"/>
      <c r="CM111" s="799" t="s">
        <v>400</v>
      </c>
      <c r="CN111" s="800"/>
      <c r="CO111" s="800"/>
      <c r="CP111" s="800"/>
      <c r="CQ111" s="800"/>
      <c r="CR111" s="800"/>
      <c r="CS111" s="800"/>
      <c r="CT111" s="800"/>
      <c r="CU111" s="800"/>
      <c r="CV111" s="800"/>
      <c r="CW111" s="800"/>
      <c r="CX111" s="800"/>
      <c r="CY111" s="800"/>
      <c r="CZ111" s="800"/>
      <c r="DA111" s="800"/>
      <c r="DB111" s="800"/>
      <c r="DC111" s="800"/>
      <c r="DD111" s="800"/>
      <c r="DE111" s="800"/>
      <c r="DF111" s="801"/>
      <c r="DG111" s="791" t="s">
        <v>103</v>
      </c>
      <c r="DH111" s="792"/>
      <c r="DI111" s="792"/>
      <c r="DJ111" s="792"/>
      <c r="DK111" s="792"/>
      <c r="DL111" s="792" t="s">
        <v>103</v>
      </c>
      <c r="DM111" s="792"/>
      <c r="DN111" s="792"/>
      <c r="DO111" s="792"/>
      <c r="DP111" s="792"/>
      <c r="DQ111" s="792" t="s">
        <v>103</v>
      </c>
      <c r="DR111" s="792"/>
      <c r="DS111" s="792"/>
      <c r="DT111" s="792"/>
      <c r="DU111" s="792"/>
      <c r="DV111" s="769" t="s">
        <v>103</v>
      </c>
      <c r="DW111" s="769"/>
      <c r="DX111" s="769"/>
      <c r="DY111" s="769"/>
      <c r="DZ111" s="770"/>
    </row>
    <row r="112" spans="1:131" s="191" customFormat="1" ht="26.25" customHeight="1">
      <c r="A112" s="896" t="s">
        <v>401</v>
      </c>
      <c r="B112" s="897"/>
      <c r="C112" s="725" t="s">
        <v>402</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54">
        <v>103129785</v>
      </c>
      <c r="AB112" s="755"/>
      <c r="AC112" s="755"/>
      <c r="AD112" s="755"/>
      <c r="AE112" s="756"/>
      <c r="AF112" s="757">
        <v>101062240</v>
      </c>
      <c r="AG112" s="755"/>
      <c r="AH112" s="755"/>
      <c r="AI112" s="755"/>
      <c r="AJ112" s="756"/>
      <c r="AK112" s="757">
        <v>99670475</v>
      </c>
      <c r="AL112" s="755"/>
      <c r="AM112" s="755"/>
      <c r="AN112" s="755"/>
      <c r="AO112" s="756"/>
      <c r="AP112" s="802">
        <v>11.6</v>
      </c>
      <c r="AQ112" s="803"/>
      <c r="AR112" s="803"/>
      <c r="AS112" s="803"/>
      <c r="AT112" s="804"/>
      <c r="AU112" s="916"/>
      <c r="AV112" s="917"/>
      <c r="AW112" s="917"/>
      <c r="AX112" s="917"/>
      <c r="AY112" s="917"/>
      <c r="AZ112" s="790" t="s">
        <v>403</v>
      </c>
      <c r="BA112" s="725"/>
      <c r="BB112" s="725"/>
      <c r="BC112" s="725"/>
      <c r="BD112" s="725"/>
      <c r="BE112" s="725"/>
      <c r="BF112" s="725"/>
      <c r="BG112" s="725"/>
      <c r="BH112" s="725"/>
      <c r="BI112" s="725"/>
      <c r="BJ112" s="725"/>
      <c r="BK112" s="725"/>
      <c r="BL112" s="725"/>
      <c r="BM112" s="725"/>
      <c r="BN112" s="725"/>
      <c r="BO112" s="725"/>
      <c r="BP112" s="726"/>
      <c r="BQ112" s="791">
        <v>60065459</v>
      </c>
      <c r="BR112" s="792"/>
      <c r="BS112" s="792"/>
      <c r="BT112" s="792"/>
      <c r="BU112" s="792"/>
      <c r="BV112" s="792">
        <v>60202282</v>
      </c>
      <c r="BW112" s="792"/>
      <c r="BX112" s="792"/>
      <c r="BY112" s="792"/>
      <c r="BZ112" s="792"/>
      <c r="CA112" s="792">
        <v>58833164</v>
      </c>
      <c r="CB112" s="792"/>
      <c r="CC112" s="792"/>
      <c r="CD112" s="792"/>
      <c r="CE112" s="792"/>
      <c r="CF112" s="856">
        <v>6.9</v>
      </c>
      <c r="CG112" s="857"/>
      <c r="CH112" s="857"/>
      <c r="CI112" s="857"/>
      <c r="CJ112" s="857"/>
      <c r="CK112" s="911"/>
      <c r="CL112" s="796"/>
      <c r="CM112" s="799" t="s">
        <v>404</v>
      </c>
      <c r="CN112" s="800"/>
      <c r="CO112" s="800"/>
      <c r="CP112" s="800"/>
      <c r="CQ112" s="800"/>
      <c r="CR112" s="800"/>
      <c r="CS112" s="800"/>
      <c r="CT112" s="800"/>
      <c r="CU112" s="800"/>
      <c r="CV112" s="800"/>
      <c r="CW112" s="800"/>
      <c r="CX112" s="800"/>
      <c r="CY112" s="800"/>
      <c r="CZ112" s="800"/>
      <c r="DA112" s="800"/>
      <c r="DB112" s="800"/>
      <c r="DC112" s="800"/>
      <c r="DD112" s="800"/>
      <c r="DE112" s="800"/>
      <c r="DF112" s="801"/>
      <c r="DG112" s="791">
        <v>2824722</v>
      </c>
      <c r="DH112" s="792"/>
      <c r="DI112" s="792"/>
      <c r="DJ112" s="792"/>
      <c r="DK112" s="792"/>
      <c r="DL112" s="792">
        <v>1911475</v>
      </c>
      <c r="DM112" s="792"/>
      <c r="DN112" s="792"/>
      <c r="DO112" s="792"/>
      <c r="DP112" s="792"/>
      <c r="DQ112" s="792">
        <v>1206066</v>
      </c>
      <c r="DR112" s="792"/>
      <c r="DS112" s="792"/>
      <c r="DT112" s="792"/>
      <c r="DU112" s="792"/>
      <c r="DV112" s="769">
        <v>0.1</v>
      </c>
      <c r="DW112" s="769"/>
      <c r="DX112" s="769"/>
      <c r="DY112" s="769"/>
      <c r="DZ112" s="770"/>
    </row>
    <row r="113" spans="1:130" s="191" customFormat="1" ht="26.25" customHeight="1">
      <c r="A113" s="898"/>
      <c r="B113" s="899"/>
      <c r="C113" s="725" t="s">
        <v>405</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754">
        <v>5425125</v>
      </c>
      <c r="AB113" s="755"/>
      <c r="AC113" s="755"/>
      <c r="AD113" s="755"/>
      <c r="AE113" s="756"/>
      <c r="AF113" s="757">
        <v>3900461</v>
      </c>
      <c r="AG113" s="755"/>
      <c r="AH113" s="755"/>
      <c r="AI113" s="755"/>
      <c r="AJ113" s="756"/>
      <c r="AK113" s="757">
        <v>2398020</v>
      </c>
      <c r="AL113" s="755"/>
      <c r="AM113" s="755"/>
      <c r="AN113" s="755"/>
      <c r="AO113" s="756"/>
      <c r="AP113" s="802">
        <v>0.3</v>
      </c>
      <c r="AQ113" s="803"/>
      <c r="AR113" s="803"/>
      <c r="AS113" s="803"/>
      <c r="AT113" s="804"/>
      <c r="AU113" s="916"/>
      <c r="AV113" s="917"/>
      <c r="AW113" s="917"/>
      <c r="AX113" s="917"/>
      <c r="AY113" s="917"/>
      <c r="AZ113" s="790" t="s">
        <v>406</v>
      </c>
      <c r="BA113" s="725"/>
      <c r="BB113" s="725"/>
      <c r="BC113" s="725"/>
      <c r="BD113" s="725"/>
      <c r="BE113" s="725"/>
      <c r="BF113" s="725"/>
      <c r="BG113" s="725"/>
      <c r="BH113" s="725"/>
      <c r="BI113" s="725"/>
      <c r="BJ113" s="725"/>
      <c r="BK113" s="725"/>
      <c r="BL113" s="725"/>
      <c r="BM113" s="725"/>
      <c r="BN113" s="725"/>
      <c r="BO113" s="725"/>
      <c r="BP113" s="726"/>
      <c r="BQ113" s="791" t="s">
        <v>372</v>
      </c>
      <c r="BR113" s="792"/>
      <c r="BS113" s="792"/>
      <c r="BT113" s="792"/>
      <c r="BU113" s="792"/>
      <c r="BV113" s="792" t="s">
        <v>372</v>
      </c>
      <c r="BW113" s="792"/>
      <c r="BX113" s="792"/>
      <c r="BY113" s="792"/>
      <c r="BZ113" s="792"/>
      <c r="CA113" s="792" t="s">
        <v>372</v>
      </c>
      <c r="CB113" s="792"/>
      <c r="CC113" s="792"/>
      <c r="CD113" s="792"/>
      <c r="CE113" s="792"/>
      <c r="CF113" s="856" t="s">
        <v>372</v>
      </c>
      <c r="CG113" s="857"/>
      <c r="CH113" s="857"/>
      <c r="CI113" s="857"/>
      <c r="CJ113" s="857"/>
      <c r="CK113" s="911"/>
      <c r="CL113" s="796"/>
      <c r="CM113" s="799" t="s">
        <v>407</v>
      </c>
      <c r="CN113" s="800"/>
      <c r="CO113" s="800"/>
      <c r="CP113" s="800"/>
      <c r="CQ113" s="800"/>
      <c r="CR113" s="800"/>
      <c r="CS113" s="800"/>
      <c r="CT113" s="800"/>
      <c r="CU113" s="800"/>
      <c r="CV113" s="800"/>
      <c r="CW113" s="800"/>
      <c r="CX113" s="800"/>
      <c r="CY113" s="800"/>
      <c r="CZ113" s="800"/>
      <c r="DA113" s="800"/>
      <c r="DB113" s="800"/>
      <c r="DC113" s="800"/>
      <c r="DD113" s="800"/>
      <c r="DE113" s="800"/>
      <c r="DF113" s="801"/>
      <c r="DG113" s="791">
        <v>5076604</v>
      </c>
      <c r="DH113" s="792"/>
      <c r="DI113" s="792"/>
      <c r="DJ113" s="792"/>
      <c r="DK113" s="792"/>
      <c r="DL113" s="792">
        <v>4049675</v>
      </c>
      <c r="DM113" s="792"/>
      <c r="DN113" s="792"/>
      <c r="DO113" s="792"/>
      <c r="DP113" s="792"/>
      <c r="DQ113" s="792">
        <v>3116018</v>
      </c>
      <c r="DR113" s="792"/>
      <c r="DS113" s="792"/>
      <c r="DT113" s="792"/>
      <c r="DU113" s="792"/>
      <c r="DV113" s="769">
        <v>0.4</v>
      </c>
      <c r="DW113" s="769"/>
      <c r="DX113" s="769"/>
      <c r="DY113" s="769"/>
      <c r="DZ113" s="770"/>
    </row>
    <row r="114" spans="1:130" s="191" customFormat="1" ht="26.25" customHeight="1">
      <c r="A114" s="898"/>
      <c r="B114" s="899"/>
      <c r="C114" s="725" t="s">
        <v>408</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54" t="s">
        <v>372</v>
      </c>
      <c r="AB114" s="755"/>
      <c r="AC114" s="755"/>
      <c r="AD114" s="755"/>
      <c r="AE114" s="756"/>
      <c r="AF114" s="757" t="s">
        <v>372</v>
      </c>
      <c r="AG114" s="755"/>
      <c r="AH114" s="755"/>
      <c r="AI114" s="755"/>
      <c r="AJ114" s="756"/>
      <c r="AK114" s="757" t="s">
        <v>372</v>
      </c>
      <c r="AL114" s="755"/>
      <c r="AM114" s="755"/>
      <c r="AN114" s="755"/>
      <c r="AO114" s="756"/>
      <c r="AP114" s="802" t="s">
        <v>372</v>
      </c>
      <c r="AQ114" s="803"/>
      <c r="AR114" s="803"/>
      <c r="AS114" s="803"/>
      <c r="AT114" s="804"/>
      <c r="AU114" s="916"/>
      <c r="AV114" s="917"/>
      <c r="AW114" s="917"/>
      <c r="AX114" s="917"/>
      <c r="AY114" s="917"/>
      <c r="AZ114" s="790" t="s">
        <v>409</v>
      </c>
      <c r="BA114" s="725"/>
      <c r="BB114" s="725"/>
      <c r="BC114" s="725"/>
      <c r="BD114" s="725"/>
      <c r="BE114" s="725"/>
      <c r="BF114" s="725"/>
      <c r="BG114" s="725"/>
      <c r="BH114" s="725"/>
      <c r="BI114" s="725"/>
      <c r="BJ114" s="725"/>
      <c r="BK114" s="725"/>
      <c r="BL114" s="725"/>
      <c r="BM114" s="725"/>
      <c r="BN114" s="725"/>
      <c r="BO114" s="725"/>
      <c r="BP114" s="726"/>
      <c r="BQ114" s="791">
        <v>411954269</v>
      </c>
      <c r="BR114" s="792"/>
      <c r="BS114" s="792"/>
      <c r="BT114" s="792"/>
      <c r="BU114" s="792"/>
      <c r="BV114" s="792">
        <v>433959155</v>
      </c>
      <c r="BW114" s="792"/>
      <c r="BX114" s="792"/>
      <c r="BY114" s="792"/>
      <c r="BZ114" s="792"/>
      <c r="CA114" s="792">
        <v>419465297</v>
      </c>
      <c r="CB114" s="792"/>
      <c r="CC114" s="792"/>
      <c r="CD114" s="792"/>
      <c r="CE114" s="792"/>
      <c r="CF114" s="856">
        <v>49</v>
      </c>
      <c r="CG114" s="857"/>
      <c r="CH114" s="857"/>
      <c r="CI114" s="857"/>
      <c r="CJ114" s="857"/>
      <c r="CK114" s="911"/>
      <c r="CL114" s="796"/>
      <c r="CM114" s="799" t="s">
        <v>410</v>
      </c>
      <c r="CN114" s="800"/>
      <c r="CO114" s="800"/>
      <c r="CP114" s="800"/>
      <c r="CQ114" s="800"/>
      <c r="CR114" s="800"/>
      <c r="CS114" s="800"/>
      <c r="CT114" s="800"/>
      <c r="CU114" s="800"/>
      <c r="CV114" s="800"/>
      <c r="CW114" s="800"/>
      <c r="CX114" s="800"/>
      <c r="CY114" s="800"/>
      <c r="CZ114" s="800"/>
      <c r="DA114" s="800"/>
      <c r="DB114" s="800"/>
      <c r="DC114" s="800"/>
      <c r="DD114" s="800"/>
      <c r="DE114" s="800"/>
      <c r="DF114" s="801"/>
      <c r="DG114" s="791">
        <v>202957</v>
      </c>
      <c r="DH114" s="792"/>
      <c r="DI114" s="792"/>
      <c r="DJ114" s="792"/>
      <c r="DK114" s="792"/>
      <c r="DL114" s="792">
        <v>75543</v>
      </c>
      <c r="DM114" s="792"/>
      <c r="DN114" s="792"/>
      <c r="DO114" s="792"/>
      <c r="DP114" s="792"/>
      <c r="DQ114" s="792" t="s">
        <v>372</v>
      </c>
      <c r="DR114" s="792"/>
      <c r="DS114" s="792"/>
      <c r="DT114" s="792"/>
      <c r="DU114" s="792"/>
      <c r="DV114" s="769" t="s">
        <v>372</v>
      </c>
      <c r="DW114" s="769"/>
      <c r="DX114" s="769"/>
      <c r="DY114" s="769"/>
      <c r="DZ114" s="770"/>
    </row>
    <row r="115" spans="1:130" s="191" customFormat="1" ht="26.25" customHeight="1">
      <c r="A115" s="898"/>
      <c r="B115" s="899"/>
      <c r="C115" s="725" t="s">
        <v>411</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754">
        <v>2454402</v>
      </c>
      <c r="AB115" s="755"/>
      <c r="AC115" s="755"/>
      <c r="AD115" s="755"/>
      <c r="AE115" s="756"/>
      <c r="AF115" s="757">
        <v>2052048</v>
      </c>
      <c r="AG115" s="755"/>
      <c r="AH115" s="755"/>
      <c r="AI115" s="755"/>
      <c r="AJ115" s="756"/>
      <c r="AK115" s="757">
        <v>1888233</v>
      </c>
      <c r="AL115" s="755"/>
      <c r="AM115" s="755"/>
      <c r="AN115" s="755"/>
      <c r="AO115" s="756"/>
      <c r="AP115" s="802">
        <v>0.2</v>
      </c>
      <c r="AQ115" s="803"/>
      <c r="AR115" s="803"/>
      <c r="AS115" s="803"/>
      <c r="AT115" s="804"/>
      <c r="AU115" s="916"/>
      <c r="AV115" s="917"/>
      <c r="AW115" s="917"/>
      <c r="AX115" s="917"/>
      <c r="AY115" s="917"/>
      <c r="AZ115" s="790" t="s">
        <v>412</v>
      </c>
      <c r="BA115" s="725"/>
      <c r="BB115" s="725"/>
      <c r="BC115" s="725"/>
      <c r="BD115" s="725"/>
      <c r="BE115" s="725"/>
      <c r="BF115" s="725"/>
      <c r="BG115" s="725"/>
      <c r="BH115" s="725"/>
      <c r="BI115" s="725"/>
      <c r="BJ115" s="725"/>
      <c r="BK115" s="725"/>
      <c r="BL115" s="725"/>
      <c r="BM115" s="725"/>
      <c r="BN115" s="725"/>
      <c r="BO115" s="725"/>
      <c r="BP115" s="726"/>
      <c r="BQ115" s="791">
        <v>8063929</v>
      </c>
      <c r="BR115" s="792"/>
      <c r="BS115" s="792"/>
      <c r="BT115" s="792"/>
      <c r="BU115" s="792"/>
      <c r="BV115" s="792">
        <v>4659538</v>
      </c>
      <c r="BW115" s="792"/>
      <c r="BX115" s="792"/>
      <c r="BY115" s="792"/>
      <c r="BZ115" s="792"/>
      <c r="CA115" s="792">
        <v>3673118</v>
      </c>
      <c r="CB115" s="792"/>
      <c r="CC115" s="792"/>
      <c r="CD115" s="792"/>
      <c r="CE115" s="792"/>
      <c r="CF115" s="856">
        <v>0.4</v>
      </c>
      <c r="CG115" s="857"/>
      <c r="CH115" s="857"/>
      <c r="CI115" s="857"/>
      <c r="CJ115" s="857"/>
      <c r="CK115" s="911"/>
      <c r="CL115" s="796"/>
      <c r="CM115" s="790" t="s">
        <v>413</v>
      </c>
      <c r="CN115" s="895"/>
      <c r="CO115" s="895"/>
      <c r="CP115" s="895"/>
      <c r="CQ115" s="895"/>
      <c r="CR115" s="895"/>
      <c r="CS115" s="895"/>
      <c r="CT115" s="895"/>
      <c r="CU115" s="895"/>
      <c r="CV115" s="895"/>
      <c r="CW115" s="895"/>
      <c r="CX115" s="895"/>
      <c r="CY115" s="895"/>
      <c r="CZ115" s="895"/>
      <c r="DA115" s="895"/>
      <c r="DB115" s="895"/>
      <c r="DC115" s="895"/>
      <c r="DD115" s="895"/>
      <c r="DE115" s="895"/>
      <c r="DF115" s="726"/>
      <c r="DG115" s="791" t="s">
        <v>372</v>
      </c>
      <c r="DH115" s="792"/>
      <c r="DI115" s="792"/>
      <c r="DJ115" s="792"/>
      <c r="DK115" s="792"/>
      <c r="DL115" s="792" t="s">
        <v>372</v>
      </c>
      <c r="DM115" s="792"/>
      <c r="DN115" s="792"/>
      <c r="DO115" s="792"/>
      <c r="DP115" s="792"/>
      <c r="DQ115" s="792" t="s">
        <v>372</v>
      </c>
      <c r="DR115" s="792"/>
      <c r="DS115" s="792"/>
      <c r="DT115" s="792"/>
      <c r="DU115" s="792"/>
      <c r="DV115" s="769" t="s">
        <v>372</v>
      </c>
      <c r="DW115" s="769"/>
      <c r="DX115" s="769"/>
      <c r="DY115" s="769"/>
      <c r="DZ115" s="770"/>
    </row>
    <row r="116" spans="1:130" s="191" customFormat="1" ht="26.25" customHeight="1">
      <c r="A116" s="900"/>
      <c r="B116" s="901"/>
      <c r="C116" s="861" t="s">
        <v>414</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754">
        <v>10790</v>
      </c>
      <c r="AB116" s="755"/>
      <c r="AC116" s="755"/>
      <c r="AD116" s="755"/>
      <c r="AE116" s="756"/>
      <c r="AF116" s="757">
        <v>4816</v>
      </c>
      <c r="AG116" s="755"/>
      <c r="AH116" s="755"/>
      <c r="AI116" s="755"/>
      <c r="AJ116" s="756"/>
      <c r="AK116" s="757">
        <v>3153</v>
      </c>
      <c r="AL116" s="755"/>
      <c r="AM116" s="755"/>
      <c r="AN116" s="755"/>
      <c r="AO116" s="756"/>
      <c r="AP116" s="802">
        <v>0</v>
      </c>
      <c r="AQ116" s="803"/>
      <c r="AR116" s="803"/>
      <c r="AS116" s="803"/>
      <c r="AT116" s="804"/>
      <c r="AU116" s="916"/>
      <c r="AV116" s="917"/>
      <c r="AW116" s="917"/>
      <c r="AX116" s="917"/>
      <c r="AY116" s="917"/>
      <c r="AZ116" s="844" t="s">
        <v>415</v>
      </c>
      <c r="BA116" s="845"/>
      <c r="BB116" s="845"/>
      <c r="BC116" s="845"/>
      <c r="BD116" s="845"/>
      <c r="BE116" s="845"/>
      <c r="BF116" s="845"/>
      <c r="BG116" s="845"/>
      <c r="BH116" s="845"/>
      <c r="BI116" s="845"/>
      <c r="BJ116" s="845"/>
      <c r="BK116" s="845"/>
      <c r="BL116" s="845"/>
      <c r="BM116" s="845"/>
      <c r="BN116" s="845"/>
      <c r="BO116" s="845"/>
      <c r="BP116" s="846"/>
      <c r="BQ116" s="791" t="s">
        <v>372</v>
      </c>
      <c r="BR116" s="792"/>
      <c r="BS116" s="792"/>
      <c r="BT116" s="792"/>
      <c r="BU116" s="792"/>
      <c r="BV116" s="792" t="s">
        <v>372</v>
      </c>
      <c r="BW116" s="792"/>
      <c r="BX116" s="792"/>
      <c r="BY116" s="792"/>
      <c r="BZ116" s="792"/>
      <c r="CA116" s="792" t="s">
        <v>372</v>
      </c>
      <c r="CB116" s="792"/>
      <c r="CC116" s="792"/>
      <c r="CD116" s="792"/>
      <c r="CE116" s="792"/>
      <c r="CF116" s="856" t="s">
        <v>372</v>
      </c>
      <c r="CG116" s="857"/>
      <c r="CH116" s="857"/>
      <c r="CI116" s="857"/>
      <c r="CJ116" s="857"/>
      <c r="CK116" s="911"/>
      <c r="CL116" s="796"/>
      <c r="CM116" s="799" t="s">
        <v>416</v>
      </c>
      <c r="CN116" s="800"/>
      <c r="CO116" s="800"/>
      <c r="CP116" s="800"/>
      <c r="CQ116" s="800"/>
      <c r="CR116" s="800"/>
      <c r="CS116" s="800"/>
      <c r="CT116" s="800"/>
      <c r="CU116" s="800"/>
      <c r="CV116" s="800"/>
      <c r="CW116" s="800"/>
      <c r="CX116" s="800"/>
      <c r="CY116" s="800"/>
      <c r="CZ116" s="800"/>
      <c r="DA116" s="800"/>
      <c r="DB116" s="800"/>
      <c r="DC116" s="800"/>
      <c r="DD116" s="800"/>
      <c r="DE116" s="800"/>
      <c r="DF116" s="801"/>
      <c r="DG116" s="791" t="s">
        <v>372</v>
      </c>
      <c r="DH116" s="792"/>
      <c r="DI116" s="792"/>
      <c r="DJ116" s="792"/>
      <c r="DK116" s="792"/>
      <c r="DL116" s="792" t="s">
        <v>372</v>
      </c>
      <c r="DM116" s="792"/>
      <c r="DN116" s="792"/>
      <c r="DO116" s="792"/>
      <c r="DP116" s="792"/>
      <c r="DQ116" s="792" t="s">
        <v>372</v>
      </c>
      <c r="DR116" s="792"/>
      <c r="DS116" s="792"/>
      <c r="DT116" s="792"/>
      <c r="DU116" s="792"/>
      <c r="DV116" s="769" t="s">
        <v>372</v>
      </c>
      <c r="DW116" s="769"/>
      <c r="DX116" s="769"/>
      <c r="DY116" s="769"/>
      <c r="DZ116" s="770"/>
    </row>
    <row r="117" spans="1:130" s="191" customFormat="1" ht="26.25" customHeight="1">
      <c r="A117" s="881" t="s">
        <v>140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58" t="s">
        <v>417</v>
      </c>
      <c r="Z117" s="883"/>
      <c r="AA117" s="888">
        <v>240027222</v>
      </c>
      <c r="AB117" s="889"/>
      <c r="AC117" s="889"/>
      <c r="AD117" s="889"/>
      <c r="AE117" s="890"/>
      <c r="AF117" s="891">
        <v>236655469</v>
      </c>
      <c r="AG117" s="889"/>
      <c r="AH117" s="889"/>
      <c r="AI117" s="889"/>
      <c r="AJ117" s="890"/>
      <c r="AK117" s="891">
        <v>235629981</v>
      </c>
      <c r="AL117" s="889"/>
      <c r="AM117" s="889"/>
      <c r="AN117" s="889"/>
      <c r="AO117" s="890"/>
      <c r="AP117" s="892"/>
      <c r="AQ117" s="893"/>
      <c r="AR117" s="893"/>
      <c r="AS117" s="893"/>
      <c r="AT117" s="894"/>
      <c r="AU117" s="916"/>
      <c r="AV117" s="917"/>
      <c r="AW117" s="917"/>
      <c r="AX117" s="917"/>
      <c r="AY117" s="917"/>
      <c r="AZ117" s="790" t="s">
        <v>418</v>
      </c>
      <c r="BA117" s="725"/>
      <c r="BB117" s="725"/>
      <c r="BC117" s="725"/>
      <c r="BD117" s="725"/>
      <c r="BE117" s="725"/>
      <c r="BF117" s="725"/>
      <c r="BG117" s="725"/>
      <c r="BH117" s="725"/>
      <c r="BI117" s="725"/>
      <c r="BJ117" s="725"/>
      <c r="BK117" s="725"/>
      <c r="BL117" s="725"/>
      <c r="BM117" s="725"/>
      <c r="BN117" s="725"/>
      <c r="BO117" s="725"/>
      <c r="BP117" s="726"/>
      <c r="BQ117" s="791" t="s">
        <v>419</v>
      </c>
      <c r="BR117" s="792"/>
      <c r="BS117" s="792"/>
      <c r="BT117" s="792"/>
      <c r="BU117" s="792"/>
      <c r="BV117" s="792" t="s">
        <v>419</v>
      </c>
      <c r="BW117" s="792"/>
      <c r="BX117" s="792"/>
      <c r="BY117" s="792"/>
      <c r="BZ117" s="792"/>
      <c r="CA117" s="792" t="s">
        <v>419</v>
      </c>
      <c r="CB117" s="792"/>
      <c r="CC117" s="792"/>
      <c r="CD117" s="792"/>
      <c r="CE117" s="792"/>
      <c r="CF117" s="856" t="s">
        <v>419</v>
      </c>
      <c r="CG117" s="857"/>
      <c r="CH117" s="857"/>
      <c r="CI117" s="857"/>
      <c r="CJ117" s="857"/>
      <c r="CK117" s="911"/>
      <c r="CL117" s="796"/>
      <c r="CM117" s="799" t="s">
        <v>420</v>
      </c>
      <c r="CN117" s="800"/>
      <c r="CO117" s="800"/>
      <c r="CP117" s="800"/>
      <c r="CQ117" s="800"/>
      <c r="CR117" s="800"/>
      <c r="CS117" s="800"/>
      <c r="CT117" s="800"/>
      <c r="CU117" s="800"/>
      <c r="CV117" s="800"/>
      <c r="CW117" s="800"/>
      <c r="CX117" s="800"/>
      <c r="CY117" s="800"/>
      <c r="CZ117" s="800"/>
      <c r="DA117" s="800"/>
      <c r="DB117" s="800"/>
      <c r="DC117" s="800"/>
      <c r="DD117" s="800"/>
      <c r="DE117" s="800"/>
      <c r="DF117" s="801"/>
      <c r="DG117" s="791" t="s">
        <v>419</v>
      </c>
      <c r="DH117" s="792"/>
      <c r="DI117" s="792"/>
      <c r="DJ117" s="792"/>
      <c r="DK117" s="792"/>
      <c r="DL117" s="792" t="s">
        <v>419</v>
      </c>
      <c r="DM117" s="792"/>
      <c r="DN117" s="792"/>
      <c r="DO117" s="792"/>
      <c r="DP117" s="792"/>
      <c r="DQ117" s="792" t="s">
        <v>419</v>
      </c>
      <c r="DR117" s="792"/>
      <c r="DS117" s="792"/>
      <c r="DT117" s="792"/>
      <c r="DU117" s="792"/>
      <c r="DV117" s="769" t="s">
        <v>419</v>
      </c>
      <c r="DW117" s="769"/>
      <c r="DX117" s="769"/>
      <c r="DY117" s="769"/>
      <c r="DZ117" s="770"/>
    </row>
    <row r="118" spans="1:130" s="191" customFormat="1" ht="26.25" customHeight="1">
      <c r="A118" s="881" t="s">
        <v>393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391</v>
      </c>
      <c r="AB118" s="882"/>
      <c r="AC118" s="882"/>
      <c r="AD118" s="882"/>
      <c r="AE118" s="883"/>
      <c r="AF118" s="884" t="s">
        <v>279</v>
      </c>
      <c r="AG118" s="882"/>
      <c r="AH118" s="882"/>
      <c r="AI118" s="882"/>
      <c r="AJ118" s="883"/>
      <c r="AK118" s="884" t="s">
        <v>278</v>
      </c>
      <c r="AL118" s="882"/>
      <c r="AM118" s="882"/>
      <c r="AN118" s="882"/>
      <c r="AO118" s="883"/>
      <c r="AP118" s="885" t="s">
        <v>392</v>
      </c>
      <c r="AQ118" s="886"/>
      <c r="AR118" s="886"/>
      <c r="AS118" s="886"/>
      <c r="AT118" s="887"/>
      <c r="AU118" s="916"/>
      <c r="AV118" s="917"/>
      <c r="AW118" s="917"/>
      <c r="AX118" s="917"/>
      <c r="AY118" s="917"/>
      <c r="AZ118" s="860" t="s">
        <v>421</v>
      </c>
      <c r="BA118" s="861"/>
      <c r="BB118" s="861"/>
      <c r="BC118" s="861"/>
      <c r="BD118" s="861"/>
      <c r="BE118" s="861"/>
      <c r="BF118" s="861"/>
      <c r="BG118" s="861"/>
      <c r="BH118" s="861"/>
      <c r="BI118" s="861"/>
      <c r="BJ118" s="861"/>
      <c r="BK118" s="861"/>
      <c r="BL118" s="861"/>
      <c r="BM118" s="861"/>
      <c r="BN118" s="861"/>
      <c r="BO118" s="861"/>
      <c r="BP118" s="862"/>
      <c r="BQ118" s="843" t="s">
        <v>103</v>
      </c>
      <c r="BR118" s="823"/>
      <c r="BS118" s="823"/>
      <c r="BT118" s="823"/>
      <c r="BU118" s="823"/>
      <c r="BV118" s="823" t="s">
        <v>103</v>
      </c>
      <c r="BW118" s="823"/>
      <c r="BX118" s="823"/>
      <c r="BY118" s="823"/>
      <c r="BZ118" s="823"/>
      <c r="CA118" s="823" t="s">
        <v>103</v>
      </c>
      <c r="CB118" s="823"/>
      <c r="CC118" s="823"/>
      <c r="CD118" s="823"/>
      <c r="CE118" s="823"/>
      <c r="CF118" s="856" t="s">
        <v>103</v>
      </c>
      <c r="CG118" s="857"/>
      <c r="CH118" s="857"/>
      <c r="CI118" s="857"/>
      <c r="CJ118" s="857"/>
      <c r="CK118" s="911"/>
      <c r="CL118" s="796"/>
      <c r="CM118" s="799" t="s">
        <v>422</v>
      </c>
      <c r="CN118" s="800"/>
      <c r="CO118" s="800"/>
      <c r="CP118" s="800"/>
      <c r="CQ118" s="800"/>
      <c r="CR118" s="800"/>
      <c r="CS118" s="800"/>
      <c r="CT118" s="800"/>
      <c r="CU118" s="800"/>
      <c r="CV118" s="800"/>
      <c r="CW118" s="800"/>
      <c r="CX118" s="800"/>
      <c r="CY118" s="800"/>
      <c r="CZ118" s="800"/>
      <c r="DA118" s="800"/>
      <c r="DB118" s="800"/>
      <c r="DC118" s="800"/>
      <c r="DD118" s="800"/>
      <c r="DE118" s="800"/>
      <c r="DF118" s="801"/>
      <c r="DG118" s="791" t="s">
        <v>103</v>
      </c>
      <c r="DH118" s="792"/>
      <c r="DI118" s="792"/>
      <c r="DJ118" s="792"/>
      <c r="DK118" s="792"/>
      <c r="DL118" s="792" t="s">
        <v>103</v>
      </c>
      <c r="DM118" s="792"/>
      <c r="DN118" s="792"/>
      <c r="DO118" s="792"/>
      <c r="DP118" s="792"/>
      <c r="DQ118" s="792" t="s">
        <v>103</v>
      </c>
      <c r="DR118" s="792"/>
      <c r="DS118" s="792"/>
      <c r="DT118" s="792"/>
      <c r="DU118" s="792"/>
      <c r="DV118" s="769" t="s">
        <v>103</v>
      </c>
      <c r="DW118" s="769"/>
      <c r="DX118" s="769"/>
      <c r="DY118" s="769"/>
      <c r="DZ118" s="770"/>
    </row>
    <row r="119" spans="1:130" s="191" customFormat="1" ht="26.25" customHeight="1">
      <c r="A119" s="793" t="s">
        <v>396</v>
      </c>
      <c r="B119" s="794"/>
      <c r="C119" s="871" t="s">
        <v>397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103</v>
      </c>
      <c r="AB119" s="875"/>
      <c r="AC119" s="875"/>
      <c r="AD119" s="875"/>
      <c r="AE119" s="876"/>
      <c r="AF119" s="877" t="s">
        <v>103</v>
      </c>
      <c r="AG119" s="875"/>
      <c r="AH119" s="875"/>
      <c r="AI119" s="875"/>
      <c r="AJ119" s="876"/>
      <c r="AK119" s="877" t="s">
        <v>103</v>
      </c>
      <c r="AL119" s="875"/>
      <c r="AM119" s="875"/>
      <c r="AN119" s="875"/>
      <c r="AO119" s="876"/>
      <c r="AP119" s="878" t="s">
        <v>103</v>
      </c>
      <c r="AQ119" s="879"/>
      <c r="AR119" s="879"/>
      <c r="AS119" s="879"/>
      <c r="AT119" s="880"/>
      <c r="AU119" s="918"/>
      <c r="AV119" s="919"/>
      <c r="AW119" s="919"/>
      <c r="AX119" s="919"/>
      <c r="AY119" s="919"/>
      <c r="AZ119" s="222" t="s">
        <v>140</v>
      </c>
      <c r="BA119" s="222"/>
      <c r="BB119" s="222"/>
      <c r="BC119" s="222"/>
      <c r="BD119" s="222"/>
      <c r="BE119" s="222"/>
      <c r="BF119" s="222"/>
      <c r="BG119" s="222"/>
      <c r="BH119" s="222"/>
      <c r="BI119" s="222"/>
      <c r="BJ119" s="222"/>
      <c r="BK119" s="222"/>
      <c r="BL119" s="222"/>
      <c r="BM119" s="222"/>
      <c r="BN119" s="222"/>
      <c r="BO119" s="858" t="s">
        <v>423</v>
      </c>
      <c r="BP119" s="859"/>
      <c r="BQ119" s="843">
        <v>4176638388</v>
      </c>
      <c r="BR119" s="823"/>
      <c r="BS119" s="823"/>
      <c r="BT119" s="823"/>
      <c r="BU119" s="823"/>
      <c r="BV119" s="823">
        <v>4281196300</v>
      </c>
      <c r="BW119" s="823"/>
      <c r="BX119" s="823"/>
      <c r="BY119" s="823"/>
      <c r="BZ119" s="823"/>
      <c r="CA119" s="823">
        <v>4342151483</v>
      </c>
      <c r="CB119" s="823"/>
      <c r="CC119" s="823"/>
      <c r="CD119" s="823"/>
      <c r="CE119" s="823"/>
      <c r="CF119" s="721"/>
      <c r="CG119" s="722"/>
      <c r="CH119" s="722"/>
      <c r="CI119" s="722"/>
      <c r="CJ119" s="812"/>
      <c r="CK119" s="912"/>
      <c r="CL119" s="798"/>
      <c r="CM119" s="816" t="s">
        <v>424</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91" t="s">
        <v>103</v>
      </c>
      <c r="DH119" s="792"/>
      <c r="DI119" s="792"/>
      <c r="DJ119" s="792"/>
      <c r="DK119" s="792"/>
      <c r="DL119" s="792" t="s">
        <v>103</v>
      </c>
      <c r="DM119" s="792"/>
      <c r="DN119" s="792"/>
      <c r="DO119" s="792"/>
      <c r="DP119" s="792"/>
      <c r="DQ119" s="792" t="s">
        <v>103</v>
      </c>
      <c r="DR119" s="792"/>
      <c r="DS119" s="792"/>
      <c r="DT119" s="792"/>
      <c r="DU119" s="792"/>
      <c r="DV119" s="769" t="s">
        <v>103</v>
      </c>
      <c r="DW119" s="769"/>
      <c r="DX119" s="769"/>
      <c r="DY119" s="769"/>
      <c r="DZ119" s="770"/>
    </row>
    <row r="120" spans="1:130" s="191" customFormat="1" ht="26.25" customHeight="1">
      <c r="A120" s="795"/>
      <c r="B120" s="796"/>
      <c r="C120" s="799" t="s">
        <v>400</v>
      </c>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1"/>
      <c r="AA120" s="754" t="s">
        <v>103</v>
      </c>
      <c r="AB120" s="755"/>
      <c r="AC120" s="755"/>
      <c r="AD120" s="755"/>
      <c r="AE120" s="756"/>
      <c r="AF120" s="757" t="s">
        <v>103</v>
      </c>
      <c r="AG120" s="755"/>
      <c r="AH120" s="755"/>
      <c r="AI120" s="755"/>
      <c r="AJ120" s="756"/>
      <c r="AK120" s="757" t="s">
        <v>103</v>
      </c>
      <c r="AL120" s="755"/>
      <c r="AM120" s="755"/>
      <c r="AN120" s="755"/>
      <c r="AO120" s="756"/>
      <c r="AP120" s="802" t="s">
        <v>103</v>
      </c>
      <c r="AQ120" s="803"/>
      <c r="AR120" s="803"/>
      <c r="AS120" s="803"/>
      <c r="AT120" s="804"/>
      <c r="AU120" s="863" t="s">
        <v>425</v>
      </c>
      <c r="AV120" s="864"/>
      <c r="AW120" s="864"/>
      <c r="AX120" s="864"/>
      <c r="AY120" s="865"/>
      <c r="AZ120" s="837" t="s">
        <v>426</v>
      </c>
      <c r="BA120" s="783"/>
      <c r="BB120" s="783"/>
      <c r="BC120" s="783"/>
      <c r="BD120" s="783"/>
      <c r="BE120" s="783"/>
      <c r="BF120" s="783"/>
      <c r="BG120" s="783"/>
      <c r="BH120" s="783"/>
      <c r="BI120" s="783"/>
      <c r="BJ120" s="783"/>
      <c r="BK120" s="783"/>
      <c r="BL120" s="783"/>
      <c r="BM120" s="783"/>
      <c r="BN120" s="783"/>
      <c r="BO120" s="783"/>
      <c r="BP120" s="784"/>
      <c r="BQ120" s="838">
        <v>374473938</v>
      </c>
      <c r="BR120" s="820"/>
      <c r="BS120" s="820"/>
      <c r="BT120" s="820"/>
      <c r="BU120" s="820"/>
      <c r="BV120" s="820">
        <v>390347107</v>
      </c>
      <c r="BW120" s="820"/>
      <c r="BX120" s="820"/>
      <c r="BY120" s="820"/>
      <c r="BZ120" s="820"/>
      <c r="CA120" s="820">
        <v>408877042</v>
      </c>
      <c r="CB120" s="820"/>
      <c r="CC120" s="820"/>
      <c r="CD120" s="820"/>
      <c r="CE120" s="820"/>
      <c r="CF120" s="847">
        <v>47.7</v>
      </c>
      <c r="CG120" s="848"/>
      <c r="CH120" s="848"/>
      <c r="CI120" s="848"/>
      <c r="CJ120" s="848"/>
      <c r="CK120" s="849" t="s">
        <v>427</v>
      </c>
      <c r="CL120" s="829"/>
      <c r="CM120" s="829"/>
      <c r="CN120" s="829"/>
      <c r="CO120" s="830"/>
      <c r="CP120" s="853" t="s">
        <v>367</v>
      </c>
      <c r="CQ120" s="854"/>
      <c r="CR120" s="854"/>
      <c r="CS120" s="854"/>
      <c r="CT120" s="854"/>
      <c r="CU120" s="854"/>
      <c r="CV120" s="854"/>
      <c r="CW120" s="854"/>
      <c r="CX120" s="854"/>
      <c r="CY120" s="854"/>
      <c r="CZ120" s="854"/>
      <c r="DA120" s="854"/>
      <c r="DB120" s="854"/>
      <c r="DC120" s="854"/>
      <c r="DD120" s="854"/>
      <c r="DE120" s="854"/>
      <c r="DF120" s="855"/>
      <c r="DG120" s="838">
        <v>31085722</v>
      </c>
      <c r="DH120" s="820"/>
      <c r="DI120" s="820"/>
      <c r="DJ120" s="820"/>
      <c r="DK120" s="820"/>
      <c r="DL120" s="820">
        <v>32615388</v>
      </c>
      <c r="DM120" s="820"/>
      <c r="DN120" s="820"/>
      <c r="DO120" s="820"/>
      <c r="DP120" s="820"/>
      <c r="DQ120" s="820">
        <v>32921129</v>
      </c>
      <c r="DR120" s="820"/>
      <c r="DS120" s="820"/>
      <c r="DT120" s="820"/>
      <c r="DU120" s="820"/>
      <c r="DV120" s="821">
        <v>3.8</v>
      </c>
      <c r="DW120" s="821"/>
      <c r="DX120" s="821"/>
      <c r="DY120" s="821"/>
      <c r="DZ120" s="822"/>
    </row>
    <row r="121" spans="1:130" s="191" customFormat="1" ht="26.25" customHeight="1">
      <c r="A121" s="795"/>
      <c r="B121" s="796"/>
      <c r="C121" s="844" t="s">
        <v>428</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54">
        <v>2208082</v>
      </c>
      <c r="AB121" s="755"/>
      <c r="AC121" s="755"/>
      <c r="AD121" s="755"/>
      <c r="AE121" s="756"/>
      <c r="AF121" s="757">
        <v>1821137</v>
      </c>
      <c r="AG121" s="755"/>
      <c r="AH121" s="755"/>
      <c r="AI121" s="755"/>
      <c r="AJ121" s="756"/>
      <c r="AK121" s="757">
        <v>1713489</v>
      </c>
      <c r="AL121" s="755"/>
      <c r="AM121" s="755"/>
      <c r="AN121" s="755"/>
      <c r="AO121" s="756"/>
      <c r="AP121" s="802">
        <v>0.2</v>
      </c>
      <c r="AQ121" s="803"/>
      <c r="AR121" s="803"/>
      <c r="AS121" s="803"/>
      <c r="AT121" s="804"/>
      <c r="AU121" s="866"/>
      <c r="AV121" s="867"/>
      <c r="AW121" s="867"/>
      <c r="AX121" s="867"/>
      <c r="AY121" s="868"/>
      <c r="AZ121" s="790" t="s">
        <v>429</v>
      </c>
      <c r="BA121" s="725"/>
      <c r="BB121" s="725"/>
      <c r="BC121" s="725"/>
      <c r="BD121" s="725"/>
      <c r="BE121" s="725"/>
      <c r="BF121" s="725"/>
      <c r="BG121" s="725"/>
      <c r="BH121" s="725"/>
      <c r="BI121" s="725"/>
      <c r="BJ121" s="725"/>
      <c r="BK121" s="725"/>
      <c r="BL121" s="725"/>
      <c r="BM121" s="725"/>
      <c r="BN121" s="725"/>
      <c r="BO121" s="725"/>
      <c r="BP121" s="726"/>
      <c r="BQ121" s="791">
        <v>50630612</v>
      </c>
      <c r="BR121" s="792"/>
      <c r="BS121" s="792"/>
      <c r="BT121" s="792"/>
      <c r="BU121" s="792"/>
      <c r="BV121" s="792">
        <v>50148218</v>
      </c>
      <c r="BW121" s="792"/>
      <c r="BX121" s="792"/>
      <c r="BY121" s="792"/>
      <c r="BZ121" s="792"/>
      <c r="CA121" s="792">
        <v>50695189</v>
      </c>
      <c r="CB121" s="792"/>
      <c r="CC121" s="792"/>
      <c r="CD121" s="792"/>
      <c r="CE121" s="792"/>
      <c r="CF121" s="856">
        <v>5.9</v>
      </c>
      <c r="CG121" s="857"/>
      <c r="CH121" s="857"/>
      <c r="CI121" s="857"/>
      <c r="CJ121" s="857"/>
      <c r="CK121" s="850"/>
      <c r="CL121" s="832"/>
      <c r="CM121" s="832"/>
      <c r="CN121" s="832"/>
      <c r="CO121" s="833"/>
      <c r="CP121" s="813" t="s">
        <v>369</v>
      </c>
      <c r="CQ121" s="814"/>
      <c r="CR121" s="814"/>
      <c r="CS121" s="814"/>
      <c r="CT121" s="814"/>
      <c r="CU121" s="814"/>
      <c r="CV121" s="814"/>
      <c r="CW121" s="814"/>
      <c r="CX121" s="814"/>
      <c r="CY121" s="814"/>
      <c r="CZ121" s="814"/>
      <c r="DA121" s="814"/>
      <c r="DB121" s="814"/>
      <c r="DC121" s="814"/>
      <c r="DD121" s="814"/>
      <c r="DE121" s="814"/>
      <c r="DF121" s="815"/>
      <c r="DG121" s="791">
        <v>25199561</v>
      </c>
      <c r="DH121" s="792"/>
      <c r="DI121" s="792"/>
      <c r="DJ121" s="792"/>
      <c r="DK121" s="792"/>
      <c r="DL121" s="792">
        <v>24383287</v>
      </c>
      <c r="DM121" s="792"/>
      <c r="DN121" s="792"/>
      <c r="DO121" s="792"/>
      <c r="DP121" s="792"/>
      <c r="DQ121" s="792">
        <v>22930045</v>
      </c>
      <c r="DR121" s="792"/>
      <c r="DS121" s="792"/>
      <c r="DT121" s="792"/>
      <c r="DU121" s="792"/>
      <c r="DV121" s="769">
        <v>2.7</v>
      </c>
      <c r="DW121" s="769"/>
      <c r="DX121" s="769"/>
      <c r="DY121" s="769"/>
      <c r="DZ121" s="770"/>
    </row>
    <row r="122" spans="1:130" s="191" customFormat="1" ht="26.25" customHeight="1">
      <c r="A122" s="795"/>
      <c r="B122" s="796"/>
      <c r="C122" s="799" t="s">
        <v>410</v>
      </c>
      <c r="D122" s="800"/>
      <c r="E122" s="800"/>
      <c r="F122" s="800"/>
      <c r="G122" s="800"/>
      <c r="H122" s="800"/>
      <c r="I122" s="800"/>
      <c r="J122" s="800"/>
      <c r="K122" s="800"/>
      <c r="L122" s="800"/>
      <c r="M122" s="800"/>
      <c r="N122" s="800"/>
      <c r="O122" s="800"/>
      <c r="P122" s="800"/>
      <c r="Q122" s="800"/>
      <c r="R122" s="800"/>
      <c r="S122" s="800"/>
      <c r="T122" s="800"/>
      <c r="U122" s="800"/>
      <c r="V122" s="800"/>
      <c r="W122" s="800"/>
      <c r="X122" s="800"/>
      <c r="Y122" s="800"/>
      <c r="Z122" s="801"/>
      <c r="AA122" s="754">
        <v>131941</v>
      </c>
      <c r="AB122" s="755"/>
      <c r="AC122" s="755"/>
      <c r="AD122" s="755"/>
      <c r="AE122" s="756"/>
      <c r="AF122" s="757">
        <v>131200</v>
      </c>
      <c r="AG122" s="755"/>
      <c r="AH122" s="755"/>
      <c r="AI122" s="755"/>
      <c r="AJ122" s="756"/>
      <c r="AK122" s="757">
        <v>76378</v>
      </c>
      <c r="AL122" s="755"/>
      <c r="AM122" s="755"/>
      <c r="AN122" s="755"/>
      <c r="AO122" s="756"/>
      <c r="AP122" s="802">
        <v>0</v>
      </c>
      <c r="AQ122" s="803"/>
      <c r="AR122" s="803"/>
      <c r="AS122" s="803"/>
      <c r="AT122" s="804"/>
      <c r="AU122" s="866"/>
      <c r="AV122" s="867"/>
      <c r="AW122" s="867"/>
      <c r="AX122" s="867"/>
      <c r="AY122" s="868"/>
      <c r="AZ122" s="860" t="s">
        <v>430</v>
      </c>
      <c r="BA122" s="861"/>
      <c r="BB122" s="861"/>
      <c r="BC122" s="861"/>
      <c r="BD122" s="861"/>
      <c r="BE122" s="861"/>
      <c r="BF122" s="861"/>
      <c r="BG122" s="861"/>
      <c r="BH122" s="861"/>
      <c r="BI122" s="861"/>
      <c r="BJ122" s="861"/>
      <c r="BK122" s="861"/>
      <c r="BL122" s="861"/>
      <c r="BM122" s="861"/>
      <c r="BN122" s="861"/>
      <c r="BO122" s="861"/>
      <c r="BP122" s="862"/>
      <c r="BQ122" s="843">
        <v>1696396515</v>
      </c>
      <c r="BR122" s="823"/>
      <c r="BS122" s="823"/>
      <c r="BT122" s="823"/>
      <c r="BU122" s="823"/>
      <c r="BV122" s="823">
        <v>1777730018</v>
      </c>
      <c r="BW122" s="823"/>
      <c r="BX122" s="823"/>
      <c r="BY122" s="823"/>
      <c r="BZ122" s="823"/>
      <c r="CA122" s="823">
        <v>1793284350</v>
      </c>
      <c r="CB122" s="823"/>
      <c r="CC122" s="823"/>
      <c r="CD122" s="823"/>
      <c r="CE122" s="823"/>
      <c r="CF122" s="824">
        <v>209.3</v>
      </c>
      <c r="CG122" s="825"/>
      <c r="CH122" s="825"/>
      <c r="CI122" s="825"/>
      <c r="CJ122" s="825"/>
      <c r="CK122" s="850"/>
      <c r="CL122" s="832"/>
      <c r="CM122" s="832"/>
      <c r="CN122" s="832"/>
      <c r="CO122" s="833"/>
      <c r="CP122" s="813" t="s">
        <v>361</v>
      </c>
      <c r="CQ122" s="814"/>
      <c r="CR122" s="814"/>
      <c r="CS122" s="814"/>
      <c r="CT122" s="814"/>
      <c r="CU122" s="814"/>
      <c r="CV122" s="814"/>
      <c r="CW122" s="814"/>
      <c r="CX122" s="814"/>
      <c r="CY122" s="814"/>
      <c r="CZ122" s="814"/>
      <c r="DA122" s="814"/>
      <c r="DB122" s="814"/>
      <c r="DC122" s="814"/>
      <c r="DD122" s="814"/>
      <c r="DE122" s="814"/>
      <c r="DF122" s="815"/>
      <c r="DG122" s="791">
        <v>3780176</v>
      </c>
      <c r="DH122" s="792"/>
      <c r="DI122" s="792"/>
      <c r="DJ122" s="792"/>
      <c r="DK122" s="792"/>
      <c r="DL122" s="792">
        <v>3203607</v>
      </c>
      <c r="DM122" s="792"/>
      <c r="DN122" s="792"/>
      <c r="DO122" s="792"/>
      <c r="DP122" s="792"/>
      <c r="DQ122" s="792">
        <v>2981990</v>
      </c>
      <c r="DR122" s="792"/>
      <c r="DS122" s="792"/>
      <c r="DT122" s="792"/>
      <c r="DU122" s="792"/>
      <c r="DV122" s="769">
        <v>0.3</v>
      </c>
      <c r="DW122" s="769"/>
      <c r="DX122" s="769"/>
      <c r="DY122" s="769"/>
      <c r="DZ122" s="770"/>
    </row>
    <row r="123" spans="1:130" s="191" customFormat="1" ht="26.25" customHeight="1">
      <c r="A123" s="795"/>
      <c r="B123" s="796"/>
      <c r="C123" s="799" t="s">
        <v>416</v>
      </c>
      <c r="D123" s="800"/>
      <c r="E123" s="800"/>
      <c r="F123" s="800"/>
      <c r="G123" s="800"/>
      <c r="H123" s="800"/>
      <c r="I123" s="800"/>
      <c r="J123" s="800"/>
      <c r="K123" s="800"/>
      <c r="L123" s="800"/>
      <c r="M123" s="800"/>
      <c r="N123" s="800"/>
      <c r="O123" s="800"/>
      <c r="P123" s="800"/>
      <c r="Q123" s="800"/>
      <c r="R123" s="800"/>
      <c r="S123" s="800"/>
      <c r="T123" s="800"/>
      <c r="U123" s="800"/>
      <c r="V123" s="800"/>
      <c r="W123" s="800"/>
      <c r="X123" s="800"/>
      <c r="Y123" s="800"/>
      <c r="Z123" s="801"/>
      <c r="AA123" s="754" t="s">
        <v>103</v>
      </c>
      <c r="AB123" s="755"/>
      <c r="AC123" s="755"/>
      <c r="AD123" s="755"/>
      <c r="AE123" s="756"/>
      <c r="AF123" s="757" t="s">
        <v>103</v>
      </c>
      <c r="AG123" s="755"/>
      <c r="AH123" s="755"/>
      <c r="AI123" s="755"/>
      <c r="AJ123" s="756"/>
      <c r="AK123" s="757" t="s">
        <v>103</v>
      </c>
      <c r="AL123" s="755"/>
      <c r="AM123" s="755"/>
      <c r="AN123" s="755"/>
      <c r="AO123" s="756"/>
      <c r="AP123" s="802" t="s">
        <v>103</v>
      </c>
      <c r="AQ123" s="803"/>
      <c r="AR123" s="803"/>
      <c r="AS123" s="803"/>
      <c r="AT123" s="804"/>
      <c r="AU123" s="869"/>
      <c r="AV123" s="870"/>
      <c r="AW123" s="870"/>
      <c r="AX123" s="870"/>
      <c r="AY123" s="870"/>
      <c r="AZ123" s="222" t="s">
        <v>140</v>
      </c>
      <c r="BA123" s="222"/>
      <c r="BB123" s="222"/>
      <c r="BC123" s="222"/>
      <c r="BD123" s="222"/>
      <c r="BE123" s="222"/>
      <c r="BF123" s="222"/>
      <c r="BG123" s="222"/>
      <c r="BH123" s="222"/>
      <c r="BI123" s="222"/>
      <c r="BJ123" s="222"/>
      <c r="BK123" s="222"/>
      <c r="BL123" s="222"/>
      <c r="BM123" s="222"/>
      <c r="BN123" s="222"/>
      <c r="BO123" s="858" t="s">
        <v>431</v>
      </c>
      <c r="BP123" s="859"/>
      <c r="BQ123" s="810">
        <v>2121501065</v>
      </c>
      <c r="BR123" s="811"/>
      <c r="BS123" s="811"/>
      <c r="BT123" s="811"/>
      <c r="BU123" s="811"/>
      <c r="BV123" s="811">
        <v>2218225343</v>
      </c>
      <c r="BW123" s="811"/>
      <c r="BX123" s="811"/>
      <c r="BY123" s="811"/>
      <c r="BZ123" s="811"/>
      <c r="CA123" s="811">
        <v>2252856581</v>
      </c>
      <c r="CB123" s="811"/>
      <c r="CC123" s="811"/>
      <c r="CD123" s="811"/>
      <c r="CE123" s="811"/>
      <c r="CF123" s="721"/>
      <c r="CG123" s="722"/>
      <c r="CH123" s="722"/>
      <c r="CI123" s="722"/>
      <c r="CJ123" s="812"/>
      <c r="CK123" s="850"/>
      <c r="CL123" s="832"/>
      <c r="CM123" s="832"/>
      <c r="CN123" s="832"/>
      <c r="CO123" s="833"/>
      <c r="CP123" s="813" t="s">
        <v>365</v>
      </c>
      <c r="CQ123" s="814"/>
      <c r="CR123" s="814"/>
      <c r="CS123" s="814"/>
      <c r="CT123" s="814"/>
      <c r="CU123" s="814"/>
      <c r="CV123" s="814"/>
      <c r="CW123" s="814"/>
      <c r="CX123" s="814"/>
      <c r="CY123" s="814"/>
      <c r="CZ123" s="814"/>
      <c r="DA123" s="814"/>
      <c r="DB123" s="814"/>
      <c r="DC123" s="814"/>
      <c r="DD123" s="814"/>
      <c r="DE123" s="814"/>
      <c r="DF123" s="815"/>
      <c r="DG123" s="791" t="s">
        <v>103</v>
      </c>
      <c r="DH123" s="792"/>
      <c r="DI123" s="792"/>
      <c r="DJ123" s="792"/>
      <c r="DK123" s="792"/>
      <c r="DL123" s="792" t="s">
        <v>103</v>
      </c>
      <c r="DM123" s="792"/>
      <c r="DN123" s="792"/>
      <c r="DO123" s="792"/>
      <c r="DP123" s="792"/>
      <c r="DQ123" s="792" t="s">
        <v>103</v>
      </c>
      <c r="DR123" s="792"/>
      <c r="DS123" s="792"/>
      <c r="DT123" s="792"/>
      <c r="DU123" s="792"/>
      <c r="DV123" s="769" t="s">
        <v>103</v>
      </c>
      <c r="DW123" s="769"/>
      <c r="DX123" s="769"/>
      <c r="DY123" s="769"/>
      <c r="DZ123" s="770"/>
    </row>
    <row r="124" spans="1:130" s="191" customFormat="1" ht="26.25" customHeight="1" thickBot="1">
      <c r="A124" s="795"/>
      <c r="B124" s="796"/>
      <c r="C124" s="799" t="s">
        <v>420</v>
      </c>
      <c r="D124" s="800"/>
      <c r="E124" s="800"/>
      <c r="F124" s="800"/>
      <c r="G124" s="800"/>
      <c r="H124" s="800"/>
      <c r="I124" s="800"/>
      <c r="J124" s="800"/>
      <c r="K124" s="800"/>
      <c r="L124" s="800"/>
      <c r="M124" s="800"/>
      <c r="N124" s="800"/>
      <c r="O124" s="800"/>
      <c r="P124" s="800"/>
      <c r="Q124" s="800"/>
      <c r="R124" s="800"/>
      <c r="S124" s="800"/>
      <c r="T124" s="800"/>
      <c r="U124" s="800"/>
      <c r="V124" s="800"/>
      <c r="W124" s="800"/>
      <c r="X124" s="800"/>
      <c r="Y124" s="800"/>
      <c r="Z124" s="801"/>
      <c r="AA124" s="754" t="s">
        <v>103</v>
      </c>
      <c r="AB124" s="755"/>
      <c r="AC124" s="755"/>
      <c r="AD124" s="755"/>
      <c r="AE124" s="756"/>
      <c r="AF124" s="757" t="s">
        <v>103</v>
      </c>
      <c r="AG124" s="755"/>
      <c r="AH124" s="755"/>
      <c r="AI124" s="755"/>
      <c r="AJ124" s="756"/>
      <c r="AK124" s="757" t="s">
        <v>103</v>
      </c>
      <c r="AL124" s="755"/>
      <c r="AM124" s="755"/>
      <c r="AN124" s="755"/>
      <c r="AO124" s="756"/>
      <c r="AP124" s="802" t="s">
        <v>103</v>
      </c>
      <c r="AQ124" s="803"/>
      <c r="AR124" s="803"/>
      <c r="AS124" s="803"/>
      <c r="AT124" s="804"/>
      <c r="AU124" s="805" t="s">
        <v>432</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247.7</v>
      </c>
      <c r="BR124" s="809"/>
      <c r="BS124" s="809"/>
      <c r="BT124" s="809"/>
      <c r="BU124" s="809"/>
      <c r="BV124" s="809">
        <v>240</v>
      </c>
      <c r="BW124" s="809"/>
      <c r="BX124" s="809"/>
      <c r="BY124" s="809"/>
      <c r="BZ124" s="809"/>
      <c r="CA124" s="809">
        <v>243.8</v>
      </c>
      <c r="CB124" s="809"/>
      <c r="CC124" s="809"/>
      <c r="CD124" s="809"/>
      <c r="CE124" s="809"/>
      <c r="CF124" s="699"/>
      <c r="CG124" s="700"/>
      <c r="CH124" s="700"/>
      <c r="CI124" s="700"/>
      <c r="CJ124" s="839"/>
      <c r="CK124" s="851"/>
      <c r="CL124" s="851"/>
      <c r="CM124" s="851"/>
      <c r="CN124" s="851"/>
      <c r="CO124" s="852"/>
      <c r="CP124" s="840" t="s">
        <v>433</v>
      </c>
      <c r="CQ124" s="841"/>
      <c r="CR124" s="841"/>
      <c r="CS124" s="841"/>
      <c r="CT124" s="841"/>
      <c r="CU124" s="841"/>
      <c r="CV124" s="841"/>
      <c r="CW124" s="841"/>
      <c r="CX124" s="841"/>
      <c r="CY124" s="841"/>
      <c r="CZ124" s="841"/>
      <c r="DA124" s="841"/>
      <c r="DB124" s="841"/>
      <c r="DC124" s="841"/>
      <c r="DD124" s="841"/>
      <c r="DE124" s="841"/>
      <c r="DF124" s="842"/>
      <c r="DG124" s="843" t="s">
        <v>419</v>
      </c>
      <c r="DH124" s="823"/>
      <c r="DI124" s="823"/>
      <c r="DJ124" s="823"/>
      <c r="DK124" s="823"/>
      <c r="DL124" s="823" t="s">
        <v>419</v>
      </c>
      <c r="DM124" s="823"/>
      <c r="DN124" s="823"/>
      <c r="DO124" s="823"/>
      <c r="DP124" s="823"/>
      <c r="DQ124" s="823" t="s">
        <v>419</v>
      </c>
      <c r="DR124" s="823"/>
      <c r="DS124" s="823"/>
      <c r="DT124" s="823"/>
      <c r="DU124" s="823"/>
      <c r="DV124" s="826" t="s">
        <v>419</v>
      </c>
      <c r="DW124" s="826"/>
      <c r="DX124" s="826"/>
      <c r="DY124" s="826"/>
      <c r="DZ124" s="827"/>
    </row>
    <row r="125" spans="1:130" s="191" customFormat="1" ht="26.25" customHeight="1">
      <c r="A125" s="795"/>
      <c r="B125" s="796"/>
      <c r="C125" s="799" t="s">
        <v>422</v>
      </c>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c r="Z125" s="801"/>
      <c r="AA125" s="754" t="s">
        <v>434</v>
      </c>
      <c r="AB125" s="755"/>
      <c r="AC125" s="755"/>
      <c r="AD125" s="755"/>
      <c r="AE125" s="756"/>
      <c r="AF125" s="757" t="s">
        <v>434</v>
      </c>
      <c r="AG125" s="755"/>
      <c r="AH125" s="755"/>
      <c r="AI125" s="755"/>
      <c r="AJ125" s="756"/>
      <c r="AK125" s="757" t="s">
        <v>434</v>
      </c>
      <c r="AL125" s="755"/>
      <c r="AM125" s="755"/>
      <c r="AN125" s="755"/>
      <c r="AO125" s="756"/>
      <c r="AP125" s="802" t="s">
        <v>434</v>
      </c>
      <c r="AQ125" s="803"/>
      <c r="AR125" s="803"/>
      <c r="AS125" s="803"/>
      <c r="AT125" s="804"/>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828" t="s">
        <v>435</v>
      </c>
      <c r="CL125" s="829"/>
      <c r="CM125" s="829"/>
      <c r="CN125" s="829"/>
      <c r="CO125" s="830"/>
      <c r="CP125" s="837" t="s">
        <v>436</v>
      </c>
      <c r="CQ125" s="783"/>
      <c r="CR125" s="783"/>
      <c r="CS125" s="783"/>
      <c r="CT125" s="783"/>
      <c r="CU125" s="783"/>
      <c r="CV125" s="783"/>
      <c r="CW125" s="783"/>
      <c r="CX125" s="783"/>
      <c r="CY125" s="783"/>
      <c r="CZ125" s="783"/>
      <c r="DA125" s="783"/>
      <c r="DB125" s="783"/>
      <c r="DC125" s="783"/>
      <c r="DD125" s="783"/>
      <c r="DE125" s="783"/>
      <c r="DF125" s="784"/>
      <c r="DG125" s="838" t="s">
        <v>434</v>
      </c>
      <c r="DH125" s="820"/>
      <c r="DI125" s="820"/>
      <c r="DJ125" s="820"/>
      <c r="DK125" s="820"/>
      <c r="DL125" s="820" t="s">
        <v>434</v>
      </c>
      <c r="DM125" s="820"/>
      <c r="DN125" s="820"/>
      <c r="DO125" s="820"/>
      <c r="DP125" s="820"/>
      <c r="DQ125" s="820" t="s">
        <v>434</v>
      </c>
      <c r="DR125" s="820"/>
      <c r="DS125" s="820"/>
      <c r="DT125" s="820"/>
      <c r="DU125" s="820"/>
      <c r="DV125" s="821" t="s">
        <v>434</v>
      </c>
      <c r="DW125" s="821"/>
      <c r="DX125" s="821"/>
      <c r="DY125" s="821"/>
      <c r="DZ125" s="822"/>
    </row>
    <row r="126" spans="1:130" s="191" customFormat="1" ht="26.25" customHeight="1" thickBot="1">
      <c r="A126" s="795"/>
      <c r="B126" s="796"/>
      <c r="C126" s="799" t="s">
        <v>424</v>
      </c>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1"/>
      <c r="AA126" s="754">
        <v>36036</v>
      </c>
      <c r="AB126" s="755"/>
      <c r="AC126" s="755"/>
      <c r="AD126" s="755"/>
      <c r="AE126" s="756"/>
      <c r="AF126" s="757">
        <v>33500</v>
      </c>
      <c r="AG126" s="755"/>
      <c r="AH126" s="755"/>
      <c r="AI126" s="755"/>
      <c r="AJ126" s="756"/>
      <c r="AK126" s="757">
        <v>33727</v>
      </c>
      <c r="AL126" s="755"/>
      <c r="AM126" s="755"/>
      <c r="AN126" s="755"/>
      <c r="AO126" s="756"/>
      <c r="AP126" s="802">
        <v>0</v>
      </c>
      <c r="AQ126" s="803"/>
      <c r="AR126" s="803"/>
      <c r="AS126" s="803"/>
      <c r="AT126" s="804"/>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831"/>
      <c r="CL126" s="832"/>
      <c r="CM126" s="832"/>
      <c r="CN126" s="832"/>
      <c r="CO126" s="833"/>
      <c r="CP126" s="790" t="s">
        <v>437</v>
      </c>
      <c r="CQ126" s="725"/>
      <c r="CR126" s="725"/>
      <c r="CS126" s="725"/>
      <c r="CT126" s="725"/>
      <c r="CU126" s="725"/>
      <c r="CV126" s="725"/>
      <c r="CW126" s="725"/>
      <c r="CX126" s="725"/>
      <c r="CY126" s="725"/>
      <c r="CZ126" s="725"/>
      <c r="DA126" s="725"/>
      <c r="DB126" s="725"/>
      <c r="DC126" s="725"/>
      <c r="DD126" s="725"/>
      <c r="DE126" s="725"/>
      <c r="DF126" s="726"/>
      <c r="DG126" s="791" t="s">
        <v>434</v>
      </c>
      <c r="DH126" s="792"/>
      <c r="DI126" s="792"/>
      <c r="DJ126" s="792"/>
      <c r="DK126" s="792"/>
      <c r="DL126" s="792" t="s">
        <v>434</v>
      </c>
      <c r="DM126" s="792"/>
      <c r="DN126" s="792"/>
      <c r="DO126" s="792"/>
      <c r="DP126" s="792"/>
      <c r="DQ126" s="792" t="s">
        <v>434</v>
      </c>
      <c r="DR126" s="792"/>
      <c r="DS126" s="792"/>
      <c r="DT126" s="792"/>
      <c r="DU126" s="792"/>
      <c r="DV126" s="769" t="s">
        <v>434</v>
      </c>
      <c r="DW126" s="769"/>
      <c r="DX126" s="769"/>
      <c r="DY126" s="769"/>
      <c r="DZ126" s="770"/>
    </row>
    <row r="127" spans="1:130" s="191" customFormat="1" ht="26.25" customHeight="1">
      <c r="A127" s="797"/>
      <c r="B127" s="798"/>
      <c r="C127" s="816" t="s">
        <v>438</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54">
        <v>78343</v>
      </c>
      <c r="AB127" s="755"/>
      <c r="AC127" s="755"/>
      <c r="AD127" s="755"/>
      <c r="AE127" s="756"/>
      <c r="AF127" s="757">
        <v>66211</v>
      </c>
      <c r="AG127" s="755"/>
      <c r="AH127" s="755"/>
      <c r="AI127" s="755"/>
      <c r="AJ127" s="756"/>
      <c r="AK127" s="757">
        <v>64639</v>
      </c>
      <c r="AL127" s="755"/>
      <c r="AM127" s="755"/>
      <c r="AN127" s="755"/>
      <c r="AO127" s="756"/>
      <c r="AP127" s="802">
        <v>0</v>
      </c>
      <c r="AQ127" s="803"/>
      <c r="AR127" s="803"/>
      <c r="AS127" s="803"/>
      <c r="AT127" s="804"/>
      <c r="AU127" s="227"/>
      <c r="AV127" s="227"/>
      <c r="AW127" s="227"/>
      <c r="AX127" s="819" t="s">
        <v>439</v>
      </c>
      <c r="AY127" s="787"/>
      <c r="AZ127" s="787"/>
      <c r="BA127" s="787"/>
      <c r="BB127" s="787"/>
      <c r="BC127" s="787"/>
      <c r="BD127" s="787"/>
      <c r="BE127" s="788"/>
      <c r="BF127" s="786" t="s">
        <v>440</v>
      </c>
      <c r="BG127" s="787"/>
      <c r="BH127" s="787"/>
      <c r="BI127" s="787"/>
      <c r="BJ127" s="787"/>
      <c r="BK127" s="787"/>
      <c r="BL127" s="788"/>
      <c r="BM127" s="786" t="s">
        <v>441</v>
      </c>
      <c r="BN127" s="787"/>
      <c r="BO127" s="787"/>
      <c r="BP127" s="787"/>
      <c r="BQ127" s="787"/>
      <c r="BR127" s="787"/>
      <c r="BS127" s="788"/>
      <c r="BT127" s="786" t="s">
        <v>442</v>
      </c>
      <c r="BU127" s="787"/>
      <c r="BV127" s="787"/>
      <c r="BW127" s="787"/>
      <c r="BX127" s="787"/>
      <c r="BY127" s="787"/>
      <c r="BZ127" s="789"/>
      <c r="CA127" s="227"/>
      <c r="CB127" s="227"/>
      <c r="CC127" s="227"/>
      <c r="CD127" s="228"/>
      <c r="CE127" s="228"/>
      <c r="CF127" s="228"/>
      <c r="CG127" s="225"/>
      <c r="CH127" s="225"/>
      <c r="CI127" s="225"/>
      <c r="CJ127" s="226"/>
      <c r="CK127" s="831"/>
      <c r="CL127" s="832"/>
      <c r="CM127" s="832"/>
      <c r="CN127" s="832"/>
      <c r="CO127" s="833"/>
      <c r="CP127" s="790" t="s">
        <v>443</v>
      </c>
      <c r="CQ127" s="725"/>
      <c r="CR127" s="725"/>
      <c r="CS127" s="725"/>
      <c r="CT127" s="725"/>
      <c r="CU127" s="725"/>
      <c r="CV127" s="725"/>
      <c r="CW127" s="725"/>
      <c r="CX127" s="725"/>
      <c r="CY127" s="725"/>
      <c r="CZ127" s="725"/>
      <c r="DA127" s="725"/>
      <c r="DB127" s="725"/>
      <c r="DC127" s="725"/>
      <c r="DD127" s="725"/>
      <c r="DE127" s="725"/>
      <c r="DF127" s="726"/>
      <c r="DG127" s="791" t="s">
        <v>434</v>
      </c>
      <c r="DH127" s="792"/>
      <c r="DI127" s="792"/>
      <c r="DJ127" s="792"/>
      <c r="DK127" s="792"/>
      <c r="DL127" s="792" t="s">
        <v>434</v>
      </c>
      <c r="DM127" s="792"/>
      <c r="DN127" s="792"/>
      <c r="DO127" s="792"/>
      <c r="DP127" s="792"/>
      <c r="DQ127" s="792" t="s">
        <v>434</v>
      </c>
      <c r="DR127" s="792"/>
      <c r="DS127" s="792"/>
      <c r="DT127" s="792"/>
      <c r="DU127" s="792"/>
      <c r="DV127" s="769" t="s">
        <v>434</v>
      </c>
      <c r="DW127" s="769"/>
      <c r="DX127" s="769"/>
      <c r="DY127" s="769"/>
      <c r="DZ127" s="770"/>
    </row>
    <row r="128" spans="1:130" s="191" customFormat="1" ht="26.25" customHeight="1" thickBot="1">
      <c r="A128" s="771" t="s">
        <v>444</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3" t="s">
        <v>445</v>
      </c>
      <c r="X128" s="773"/>
      <c r="Y128" s="773"/>
      <c r="Z128" s="774"/>
      <c r="AA128" s="775">
        <v>12472374</v>
      </c>
      <c r="AB128" s="776"/>
      <c r="AC128" s="776"/>
      <c r="AD128" s="776"/>
      <c r="AE128" s="777"/>
      <c r="AF128" s="778">
        <v>11361959</v>
      </c>
      <c r="AG128" s="776"/>
      <c r="AH128" s="776"/>
      <c r="AI128" s="776"/>
      <c r="AJ128" s="777"/>
      <c r="AK128" s="778">
        <v>10599150</v>
      </c>
      <c r="AL128" s="776"/>
      <c r="AM128" s="776"/>
      <c r="AN128" s="776"/>
      <c r="AO128" s="777"/>
      <c r="AP128" s="779"/>
      <c r="AQ128" s="780"/>
      <c r="AR128" s="780"/>
      <c r="AS128" s="780"/>
      <c r="AT128" s="781"/>
      <c r="AU128" s="227"/>
      <c r="AV128" s="227"/>
      <c r="AW128" s="227"/>
      <c r="AX128" s="782" t="s">
        <v>446</v>
      </c>
      <c r="AY128" s="783"/>
      <c r="AZ128" s="783"/>
      <c r="BA128" s="783"/>
      <c r="BB128" s="783"/>
      <c r="BC128" s="783"/>
      <c r="BD128" s="783"/>
      <c r="BE128" s="784"/>
      <c r="BF128" s="761" t="s">
        <v>103</v>
      </c>
      <c r="BG128" s="762"/>
      <c r="BH128" s="762"/>
      <c r="BI128" s="762"/>
      <c r="BJ128" s="762"/>
      <c r="BK128" s="762"/>
      <c r="BL128" s="785"/>
      <c r="BM128" s="761">
        <v>3.75</v>
      </c>
      <c r="BN128" s="762"/>
      <c r="BO128" s="762"/>
      <c r="BP128" s="762"/>
      <c r="BQ128" s="762"/>
      <c r="BR128" s="762"/>
      <c r="BS128" s="785"/>
      <c r="BT128" s="761">
        <v>5</v>
      </c>
      <c r="BU128" s="762"/>
      <c r="BV128" s="762"/>
      <c r="BW128" s="762"/>
      <c r="BX128" s="762"/>
      <c r="BY128" s="762"/>
      <c r="BZ128" s="763"/>
      <c r="CA128" s="228"/>
      <c r="CB128" s="228"/>
      <c r="CC128" s="228"/>
      <c r="CD128" s="228"/>
      <c r="CE128" s="228"/>
      <c r="CF128" s="228"/>
      <c r="CG128" s="225"/>
      <c r="CH128" s="225"/>
      <c r="CI128" s="225"/>
      <c r="CJ128" s="226"/>
      <c r="CK128" s="834"/>
      <c r="CL128" s="835"/>
      <c r="CM128" s="835"/>
      <c r="CN128" s="835"/>
      <c r="CO128" s="836"/>
      <c r="CP128" s="764" t="s">
        <v>447</v>
      </c>
      <c r="CQ128" s="703"/>
      <c r="CR128" s="703"/>
      <c r="CS128" s="703"/>
      <c r="CT128" s="703"/>
      <c r="CU128" s="703"/>
      <c r="CV128" s="703"/>
      <c r="CW128" s="703"/>
      <c r="CX128" s="703"/>
      <c r="CY128" s="703"/>
      <c r="CZ128" s="703"/>
      <c r="DA128" s="703"/>
      <c r="DB128" s="703"/>
      <c r="DC128" s="703"/>
      <c r="DD128" s="703"/>
      <c r="DE128" s="703"/>
      <c r="DF128" s="704"/>
      <c r="DG128" s="765">
        <v>8063929</v>
      </c>
      <c r="DH128" s="766"/>
      <c r="DI128" s="766"/>
      <c r="DJ128" s="766"/>
      <c r="DK128" s="766"/>
      <c r="DL128" s="766">
        <v>4659538</v>
      </c>
      <c r="DM128" s="766"/>
      <c r="DN128" s="766"/>
      <c r="DO128" s="766"/>
      <c r="DP128" s="766"/>
      <c r="DQ128" s="766">
        <v>3673118</v>
      </c>
      <c r="DR128" s="766"/>
      <c r="DS128" s="766"/>
      <c r="DT128" s="766"/>
      <c r="DU128" s="766"/>
      <c r="DV128" s="767">
        <v>0.4</v>
      </c>
      <c r="DW128" s="767"/>
      <c r="DX128" s="767"/>
      <c r="DY128" s="767"/>
      <c r="DZ128" s="768"/>
    </row>
    <row r="129" spans="1:131" s="191" customFormat="1" ht="26.25" customHeight="1">
      <c r="A129" s="749" t="s">
        <v>86</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751" t="s">
        <v>448</v>
      </c>
      <c r="X129" s="752"/>
      <c r="Y129" s="752"/>
      <c r="Z129" s="753"/>
      <c r="AA129" s="754">
        <v>949248023</v>
      </c>
      <c r="AB129" s="755"/>
      <c r="AC129" s="755"/>
      <c r="AD129" s="755"/>
      <c r="AE129" s="756"/>
      <c r="AF129" s="757">
        <v>982964142</v>
      </c>
      <c r="AG129" s="755"/>
      <c r="AH129" s="755"/>
      <c r="AI129" s="755"/>
      <c r="AJ129" s="756"/>
      <c r="AK129" s="757">
        <v>983174820</v>
      </c>
      <c r="AL129" s="755"/>
      <c r="AM129" s="755"/>
      <c r="AN129" s="755"/>
      <c r="AO129" s="756"/>
      <c r="AP129" s="758"/>
      <c r="AQ129" s="759"/>
      <c r="AR129" s="759"/>
      <c r="AS129" s="759"/>
      <c r="AT129" s="760"/>
      <c r="AU129" s="229"/>
      <c r="AV129" s="229"/>
      <c r="AW129" s="229"/>
      <c r="AX129" s="724" t="s">
        <v>449</v>
      </c>
      <c r="AY129" s="725"/>
      <c r="AZ129" s="725"/>
      <c r="BA129" s="725"/>
      <c r="BB129" s="725"/>
      <c r="BC129" s="725"/>
      <c r="BD129" s="725"/>
      <c r="BE129" s="726"/>
      <c r="BF129" s="744" t="s">
        <v>103</v>
      </c>
      <c r="BG129" s="745"/>
      <c r="BH129" s="745"/>
      <c r="BI129" s="745"/>
      <c r="BJ129" s="745"/>
      <c r="BK129" s="745"/>
      <c r="BL129" s="746"/>
      <c r="BM129" s="744">
        <v>8.75</v>
      </c>
      <c r="BN129" s="745"/>
      <c r="BO129" s="745"/>
      <c r="BP129" s="745"/>
      <c r="BQ129" s="745"/>
      <c r="BR129" s="745"/>
      <c r="BS129" s="746"/>
      <c r="BT129" s="744">
        <v>15</v>
      </c>
      <c r="BU129" s="747"/>
      <c r="BV129" s="747"/>
      <c r="BW129" s="747"/>
      <c r="BX129" s="747"/>
      <c r="BY129" s="747"/>
      <c r="BZ129" s="748"/>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749" t="s">
        <v>450</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751" t="s">
        <v>451</v>
      </c>
      <c r="X130" s="752"/>
      <c r="Y130" s="752"/>
      <c r="Z130" s="753"/>
      <c r="AA130" s="754">
        <v>119695309</v>
      </c>
      <c r="AB130" s="755"/>
      <c r="AC130" s="755"/>
      <c r="AD130" s="755"/>
      <c r="AE130" s="756"/>
      <c r="AF130" s="757">
        <v>123509550</v>
      </c>
      <c r="AG130" s="755"/>
      <c r="AH130" s="755"/>
      <c r="AI130" s="755"/>
      <c r="AJ130" s="756"/>
      <c r="AK130" s="757">
        <v>126507374</v>
      </c>
      <c r="AL130" s="755"/>
      <c r="AM130" s="755"/>
      <c r="AN130" s="755"/>
      <c r="AO130" s="756"/>
      <c r="AP130" s="758"/>
      <c r="AQ130" s="759"/>
      <c r="AR130" s="759"/>
      <c r="AS130" s="759"/>
      <c r="AT130" s="760"/>
      <c r="AU130" s="229"/>
      <c r="AV130" s="229"/>
      <c r="AW130" s="229"/>
      <c r="AX130" s="724" t="s">
        <v>452</v>
      </c>
      <c r="AY130" s="725"/>
      <c r="AZ130" s="725"/>
      <c r="BA130" s="725"/>
      <c r="BB130" s="725"/>
      <c r="BC130" s="725"/>
      <c r="BD130" s="725"/>
      <c r="BE130" s="726"/>
      <c r="BF130" s="727">
        <v>12.1</v>
      </c>
      <c r="BG130" s="728"/>
      <c r="BH130" s="728"/>
      <c r="BI130" s="728"/>
      <c r="BJ130" s="728"/>
      <c r="BK130" s="728"/>
      <c r="BL130" s="729"/>
      <c r="BM130" s="727">
        <v>25</v>
      </c>
      <c r="BN130" s="728"/>
      <c r="BO130" s="728"/>
      <c r="BP130" s="728"/>
      <c r="BQ130" s="728"/>
      <c r="BR130" s="728"/>
      <c r="BS130" s="729"/>
      <c r="BT130" s="727">
        <v>35</v>
      </c>
      <c r="BU130" s="730"/>
      <c r="BV130" s="730"/>
      <c r="BW130" s="730"/>
      <c r="BX130" s="730"/>
      <c r="BY130" s="730"/>
      <c r="BZ130" s="731"/>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453</v>
      </c>
      <c r="X131" s="735"/>
      <c r="Y131" s="735"/>
      <c r="Z131" s="736"/>
      <c r="AA131" s="737">
        <v>829552714</v>
      </c>
      <c r="AB131" s="738"/>
      <c r="AC131" s="738"/>
      <c r="AD131" s="738"/>
      <c r="AE131" s="739"/>
      <c r="AF131" s="740">
        <v>859454592</v>
      </c>
      <c r="AG131" s="738"/>
      <c r="AH131" s="738"/>
      <c r="AI131" s="738"/>
      <c r="AJ131" s="739"/>
      <c r="AK131" s="740">
        <v>856667446</v>
      </c>
      <c r="AL131" s="738"/>
      <c r="AM131" s="738"/>
      <c r="AN131" s="738"/>
      <c r="AO131" s="739"/>
      <c r="AP131" s="741"/>
      <c r="AQ131" s="742"/>
      <c r="AR131" s="742"/>
      <c r="AS131" s="742"/>
      <c r="AT131" s="743"/>
      <c r="AU131" s="229"/>
      <c r="AV131" s="229"/>
      <c r="AW131" s="229"/>
      <c r="AX131" s="702" t="s">
        <v>454</v>
      </c>
      <c r="AY131" s="703"/>
      <c r="AZ131" s="703"/>
      <c r="BA131" s="703"/>
      <c r="BB131" s="703"/>
      <c r="BC131" s="703"/>
      <c r="BD131" s="703"/>
      <c r="BE131" s="704"/>
      <c r="BF131" s="705">
        <v>243.8</v>
      </c>
      <c r="BG131" s="706"/>
      <c r="BH131" s="706"/>
      <c r="BI131" s="706"/>
      <c r="BJ131" s="706"/>
      <c r="BK131" s="706"/>
      <c r="BL131" s="707"/>
      <c r="BM131" s="705">
        <v>400</v>
      </c>
      <c r="BN131" s="706"/>
      <c r="BO131" s="706"/>
      <c r="BP131" s="706"/>
      <c r="BQ131" s="706"/>
      <c r="BR131" s="706"/>
      <c r="BS131" s="707"/>
      <c r="BT131" s="708"/>
      <c r="BU131" s="709"/>
      <c r="BV131" s="709"/>
      <c r="BW131" s="709"/>
      <c r="BX131" s="709"/>
      <c r="BY131" s="709"/>
      <c r="BZ131" s="71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711" t="s">
        <v>455</v>
      </c>
      <c r="B132" s="712"/>
      <c r="C132" s="712"/>
      <c r="D132" s="712"/>
      <c r="E132" s="712"/>
      <c r="F132" s="712"/>
      <c r="G132" s="712"/>
      <c r="H132" s="712"/>
      <c r="I132" s="712"/>
      <c r="J132" s="712"/>
      <c r="K132" s="712"/>
      <c r="L132" s="712"/>
      <c r="M132" s="712"/>
      <c r="N132" s="712"/>
      <c r="O132" s="712"/>
      <c r="P132" s="712"/>
      <c r="Q132" s="712"/>
      <c r="R132" s="712"/>
      <c r="S132" s="712"/>
      <c r="T132" s="712"/>
      <c r="U132" s="712"/>
      <c r="V132" s="715" t="s">
        <v>456</v>
      </c>
      <c r="W132" s="715"/>
      <c r="X132" s="715"/>
      <c r="Y132" s="715"/>
      <c r="Z132" s="716"/>
      <c r="AA132" s="717">
        <v>13.00213201</v>
      </c>
      <c r="AB132" s="718"/>
      <c r="AC132" s="718"/>
      <c r="AD132" s="718"/>
      <c r="AE132" s="719"/>
      <c r="AF132" s="720">
        <v>11.84285487</v>
      </c>
      <c r="AG132" s="718"/>
      <c r="AH132" s="718"/>
      <c r="AI132" s="718"/>
      <c r="AJ132" s="719"/>
      <c r="AK132" s="720">
        <v>11.50078218</v>
      </c>
      <c r="AL132" s="718"/>
      <c r="AM132" s="718"/>
      <c r="AN132" s="718"/>
      <c r="AO132" s="719"/>
      <c r="AP132" s="721"/>
      <c r="AQ132" s="722"/>
      <c r="AR132" s="722"/>
      <c r="AS132" s="722"/>
      <c r="AT132" s="72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713"/>
      <c r="B133" s="714"/>
      <c r="C133" s="714"/>
      <c r="D133" s="714"/>
      <c r="E133" s="714"/>
      <c r="F133" s="714"/>
      <c r="G133" s="714"/>
      <c r="H133" s="714"/>
      <c r="I133" s="714"/>
      <c r="J133" s="714"/>
      <c r="K133" s="714"/>
      <c r="L133" s="714"/>
      <c r="M133" s="714"/>
      <c r="N133" s="714"/>
      <c r="O133" s="714"/>
      <c r="P133" s="714"/>
      <c r="Q133" s="714"/>
      <c r="R133" s="714"/>
      <c r="S133" s="714"/>
      <c r="T133" s="714"/>
      <c r="U133" s="714"/>
      <c r="V133" s="694" t="s">
        <v>457</v>
      </c>
      <c r="W133" s="694"/>
      <c r="X133" s="694"/>
      <c r="Y133" s="694"/>
      <c r="Z133" s="695"/>
      <c r="AA133" s="696">
        <v>14.2</v>
      </c>
      <c r="AB133" s="697"/>
      <c r="AC133" s="697"/>
      <c r="AD133" s="697"/>
      <c r="AE133" s="698"/>
      <c r="AF133" s="696">
        <v>13.1</v>
      </c>
      <c r="AG133" s="697"/>
      <c r="AH133" s="697"/>
      <c r="AI133" s="697"/>
      <c r="AJ133" s="698"/>
      <c r="AK133" s="696">
        <v>12.1</v>
      </c>
      <c r="AL133" s="697"/>
      <c r="AM133" s="697"/>
      <c r="AN133" s="697"/>
      <c r="AO133" s="698"/>
      <c r="AP133" s="699"/>
      <c r="AQ133" s="700"/>
      <c r="AR133" s="700"/>
      <c r="AS133" s="700"/>
      <c r="AT133" s="701"/>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458</v>
      </c>
      <c r="B5" s="240"/>
      <c r="C5" s="240"/>
      <c r="D5" s="240"/>
      <c r="E5" s="240"/>
      <c r="F5" s="240"/>
      <c r="G5" s="240"/>
      <c r="H5" s="240"/>
      <c r="I5" s="240"/>
      <c r="J5" s="240"/>
      <c r="K5" s="240"/>
      <c r="L5" s="240"/>
      <c r="M5" s="240"/>
      <c r="N5" s="240"/>
      <c r="O5" s="241"/>
    </row>
    <row r="6" spans="1:16" ht="13.2">
      <c r="A6" s="242"/>
      <c r="B6" s="238"/>
      <c r="C6" s="238"/>
      <c r="D6" s="238"/>
      <c r="E6" s="238"/>
      <c r="F6" s="238"/>
      <c r="G6" s="243" t="s">
        <v>459</v>
      </c>
      <c r="H6" s="243"/>
      <c r="I6" s="243"/>
      <c r="J6" s="243"/>
      <c r="K6" s="238"/>
      <c r="L6" s="238"/>
      <c r="M6" s="238"/>
      <c r="N6" s="238"/>
    </row>
    <row r="7" spans="1:16" ht="13.2">
      <c r="A7" s="242"/>
      <c r="B7" s="238"/>
      <c r="C7" s="238"/>
      <c r="D7" s="238"/>
      <c r="E7" s="238"/>
      <c r="F7" s="238"/>
      <c r="G7" s="245"/>
      <c r="H7" s="246"/>
      <c r="I7" s="246"/>
      <c r="J7" s="247"/>
      <c r="K7" s="1141" t="s">
        <v>460</v>
      </c>
      <c r="L7" s="248"/>
      <c r="M7" s="249" t="s">
        <v>461</v>
      </c>
      <c r="N7" s="250"/>
    </row>
    <row r="8" spans="1:16" ht="13.2">
      <c r="A8" s="242"/>
      <c r="B8" s="238"/>
      <c r="C8" s="238"/>
      <c r="D8" s="238"/>
      <c r="E8" s="238"/>
      <c r="F8" s="238"/>
      <c r="G8" s="251"/>
      <c r="H8" s="252"/>
      <c r="I8" s="252"/>
      <c r="J8" s="253"/>
      <c r="K8" s="1142"/>
      <c r="L8" s="254" t="s">
        <v>462</v>
      </c>
      <c r="M8" s="255" t="s">
        <v>463</v>
      </c>
      <c r="N8" s="256" t="s">
        <v>464</v>
      </c>
    </row>
    <row r="9" spans="1:16" ht="13.2">
      <c r="A9" s="242"/>
      <c r="B9" s="238"/>
      <c r="C9" s="238"/>
      <c r="D9" s="238"/>
      <c r="E9" s="238"/>
      <c r="F9" s="238"/>
      <c r="G9" s="1135" t="s">
        <v>465</v>
      </c>
      <c r="H9" s="1136"/>
      <c r="I9" s="1136"/>
      <c r="J9" s="1137"/>
      <c r="K9" s="257">
        <v>492860285</v>
      </c>
      <c r="L9" s="258">
        <v>96142</v>
      </c>
      <c r="M9" s="259">
        <v>96663</v>
      </c>
      <c r="N9" s="260">
        <v>-0.5</v>
      </c>
    </row>
    <row r="10" spans="1:16" ht="13.2">
      <c r="A10" s="242"/>
      <c r="B10" s="238"/>
      <c r="C10" s="238"/>
      <c r="D10" s="238"/>
      <c r="E10" s="238"/>
      <c r="F10" s="238"/>
      <c r="G10" s="1135" t="s">
        <v>466</v>
      </c>
      <c r="H10" s="1136"/>
      <c r="I10" s="1136"/>
      <c r="J10" s="1137"/>
      <c r="K10" s="257">
        <v>1133413</v>
      </c>
      <c r="L10" s="258">
        <v>221</v>
      </c>
      <c r="M10" s="259">
        <v>172</v>
      </c>
      <c r="N10" s="260">
        <v>28.5</v>
      </c>
    </row>
    <row r="11" spans="1:16" ht="13.5" customHeight="1">
      <c r="A11" s="242"/>
      <c r="B11" s="238"/>
      <c r="C11" s="238"/>
      <c r="D11" s="238"/>
      <c r="E11" s="238"/>
      <c r="F11" s="238"/>
      <c r="G11" s="1135" t="s">
        <v>467</v>
      </c>
      <c r="H11" s="1136"/>
      <c r="I11" s="1136"/>
      <c r="J11" s="1137"/>
      <c r="K11" s="257" t="s">
        <v>468</v>
      </c>
      <c r="L11" s="258" t="s">
        <v>468</v>
      </c>
      <c r="M11" s="259">
        <v>495</v>
      </c>
      <c r="N11" s="260" t="s">
        <v>468</v>
      </c>
    </row>
    <row r="12" spans="1:16" ht="13.5" customHeight="1">
      <c r="A12" s="242"/>
      <c r="B12" s="238"/>
      <c r="C12" s="238"/>
      <c r="D12" s="238"/>
      <c r="E12" s="238"/>
      <c r="F12" s="238"/>
      <c r="G12" s="1135" t="s">
        <v>469</v>
      </c>
      <c r="H12" s="1136"/>
      <c r="I12" s="1136"/>
      <c r="J12" s="1137"/>
      <c r="K12" s="257" t="s">
        <v>468</v>
      </c>
      <c r="L12" s="258" t="s">
        <v>468</v>
      </c>
      <c r="M12" s="259" t="s">
        <v>468</v>
      </c>
      <c r="N12" s="260" t="s">
        <v>468</v>
      </c>
    </row>
    <row r="13" spans="1:16" ht="13.5" customHeight="1">
      <c r="A13" s="242"/>
      <c r="B13" s="238"/>
      <c r="C13" s="238"/>
      <c r="D13" s="238"/>
      <c r="E13" s="238"/>
      <c r="F13" s="238"/>
      <c r="G13" s="1135" t="s">
        <v>470</v>
      </c>
      <c r="H13" s="1136"/>
      <c r="I13" s="1136"/>
      <c r="J13" s="1137"/>
      <c r="K13" s="257">
        <v>12</v>
      </c>
      <c r="L13" s="258">
        <v>0</v>
      </c>
      <c r="M13" s="259">
        <v>36</v>
      </c>
      <c r="N13" s="260">
        <v>-100</v>
      </c>
    </row>
    <row r="14" spans="1:16" ht="13.5" customHeight="1">
      <c r="A14" s="242"/>
      <c r="B14" s="238"/>
      <c r="C14" s="238"/>
      <c r="D14" s="238"/>
      <c r="E14" s="238"/>
      <c r="F14" s="238"/>
      <c r="G14" s="1135" t="s">
        <v>471</v>
      </c>
      <c r="H14" s="1136"/>
      <c r="I14" s="1136"/>
      <c r="J14" s="1137"/>
      <c r="K14" s="257">
        <v>9150072</v>
      </c>
      <c r="L14" s="258">
        <v>1785</v>
      </c>
      <c r="M14" s="259">
        <v>919</v>
      </c>
      <c r="N14" s="260">
        <v>94.2</v>
      </c>
    </row>
    <row r="15" spans="1:16" ht="13.2">
      <c r="A15" s="242"/>
      <c r="B15" s="238"/>
      <c r="C15" s="238"/>
      <c r="D15" s="238"/>
      <c r="E15" s="238"/>
      <c r="F15" s="238"/>
      <c r="G15" s="1135" t="s">
        <v>472</v>
      </c>
      <c r="H15" s="1136"/>
      <c r="I15" s="1136"/>
      <c r="J15" s="1137"/>
      <c r="K15" s="257">
        <v>-48609979</v>
      </c>
      <c r="L15" s="258">
        <v>-9482</v>
      </c>
      <c r="M15" s="259">
        <v>-8688</v>
      </c>
      <c r="N15" s="260">
        <v>9.1</v>
      </c>
    </row>
    <row r="16" spans="1:16" ht="13.2">
      <c r="A16" s="242"/>
      <c r="B16" s="238"/>
      <c r="C16" s="238"/>
      <c r="D16" s="238"/>
      <c r="E16" s="238"/>
      <c r="F16" s="238"/>
      <c r="G16" s="1127" t="s">
        <v>140</v>
      </c>
      <c r="H16" s="1128"/>
      <c r="I16" s="1128"/>
      <c r="J16" s="1129"/>
      <c r="K16" s="258">
        <v>454533803</v>
      </c>
      <c r="L16" s="258">
        <v>88665</v>
      </c>
      <c r="M16" s="259">
        <v>89598</v>
      </c>
      <c r="N16" s="260">
        <v>-1</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473</v>
      </c>
      <c r="H19" s="238"/>
      <c r="I19" s="238"/>
      <c r="J19" s="238"/>
      <c r="K19" s="238"/>
      <c r="L19" s="238"/>
      <c r="M19" s="238"/>
      <c r="N19" s="238"/>
    </row>
    <row r="20" spans="1:16" ht="13.2">
      <c r="A20" s="242"/>
      <c r="B20" s="238"/>
      <c r="C20" s="238"/>
      <c r="D20" s="238"/>
      <c r="E20" s="238"/>
      <c r="F20" s="238"/>
      <c r="G20" s="265"/>
      <c r="H20" s="266"/>
      <c r="I20" s="266"/>
      <c r="J20" s="267"/>
      <c r="K20" s="268" t="s">
        <v>474</v>
      </c>
      <c r="L20" s="269" t="s">
        <v>475</v>
      </c>
      <c r="M20" s="270" t="s">
        <v>476</v>
      </c>
      <c r="N20" s="271"/>
    </row>
    <row r="21" spans="1:16" s="277" customFormat="1" ht="13.2">
      <c r="A21" s="272"/>
      <c r="B21" s="243"/>
      <c r="C21" s="243"/>
      <c r="D21" s="243"/>
      <c r="E21" s="243"/>
      <c r="F21" s="243"/>
      <c r="G21" s="1138" t="s">
        <v>477</v>
      </c>
      <c r="H21" s="1139"/>
      <c r="I21" s="1139"/>
      <c r="J21" s="1140"/>
      <c r="K21" s="273">
        <v>774.81</v>
      </c>
      <c r="L21" s="274">
        <v>858.82</v>
      </c>
      <c r="M21" s="275">
        <v>-84.01</v>
      </c>
      <c r="N21" s="243"/>
      <c r="O21" s="276"/>
      <c r="P21" s="272"/>
    </row>
    <row r="22" spans="1:16" s="277" customFormat="1" ht="13.2">
      <c r="A22" s="272"/>
      <c r="B22" s="243"/>
      <c r="C22" s="243"/>
      <c r="D22" s="243"/>
      <c r="E22" s="243"/>
      <c r="F22" s="243"/>
      <c r="G22" s="1138" t="s">
        <v>478</v>
      </c>
      <c r="H22" s="1139"/>
      <c r="I22" s="1139"/>
      <c r="J22" s="1140"/>
      <c r="K22" s="278">
        <v>101.4</v>
      </c>
      <c r="L22" s="279">
        <v>101</v>
      </c>
      <c r="M22" s="280">
        <v>0.4</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479</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480</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481</v>
      </c>
      <c r="H29" s="243"/>
      <c r="I29" s="243"/>
      <c r="J29" s="243"/>
      <c r="K29" s="238"/>
      <c r="L29" s="238"/>
      <c r="M29" s="238"/>
      <c r="N29" s="238"/>
      <c r="O29" s="286"/>
    </row>
    <row r="30" spans="1:16" ht="13.2">
      <c r="A30" s="242"/>
      <c r="B30" s="238"/>
      <c r="C30" s="238"/>
      <c r="D30" s="238"/>
      <c r="E30" s="238"/>
      <c r="F30" s="238"/>
      <c r="G30" s="245"/>
      <c r="H30" s="246"/>
      <c r="I30" s="246"/>
      <c r="J30" s="247"/>
      <c r="K30" s="1141" t="s">
        <v>460</v>
      </c>
      <c r="L30" s="248"/>
      <c r="M30" s="249" t="s">
        <v>461</v>
      </c>
      <c r="N30" s="250"/>
    </row>
    <row r="31" spans="1:16" ht="13.2">
      <c r="A31" s="242"/>
      <c r="B31" s="238"/>
      <c r="C31" s="238"/>
      <c r="D31" s="238"/>
      <c r="E31" s="238"/>
      <c r="F31" s="238"/>
      <c r="G31" s="251"/>
      <c r="H31" s="252"/>
      <c r="I31" s="252"/>
      <c r="J31" s="253"/>
      <c r="K31" s="1142"/>
      <c r="L31" s="254" t="s">
        <v>462</v>
      </c>
      <c r="M31" s="255" t="s">
        <v>463</v>
      </c>
      <c r="N31" s="256" t="s">
        <v>464</v>
      </c>
    </row>
    <row r="32" spans="1:16" ht="27" customHeight="1">
      <c r="A32" s="242"/>
      <c r="B32" s="238"/>
      <c r="C32" s="238"/>
      <c r="D32" s="238"/>
      <c r="E32" s="238"/>
      <c r="F32" s="238"/>
      <c r="G32" s="1124" t="s">
        <v>482</v>
      </c>
      <c r="H32" s="1125"/>
      <c r="I32" s="1125"/>
      <c r="J32" s="1126"/>
      <c r="K32" s="258">
        <v>116514119</v>
      </c>
      <c r="L32" s="258">
        <v>22728</v>
      </c>
      <c r="M32" s="259">
        <v>27098</v>
      </c>
      <c r="N32" s="260">
        <v>-16.100000000000001</v>
      </c>
    </row>
    <row r="33" spans="1:16" ht="13.5" customHeight="1">
      <c r="A33" s="242"/>
      <c r="B33" s="238"/>
      <c r="C33" s="238"/>
      <c r="D33" s="238"/>
      <c r="E33" s="238"/>
      <c r="F33" s="238"/>
      <c r="G33" s="1124" t="s">
        <v>483</v>
      </c>
      <c r="H33" s="1125"/>
      <c r="I33" s="1125"/>
      <c r="J33" s="1126"/>
      <c r="K33" s="258">
        <v>15155981</v>
      </c>
      <c r="L33" s="258">
        <v>2956</v>
      </c>
      <c r="M33" s="259">
        <v>3150</v>
      </c>
      <c r="N33" s="260">
        <v>-6.2</v>
      </c>
    </row>
    <row r="34" spans="1:16" ht="27" customHeight="1">
      <c r="A34" s="242"/>
      <c r="B34" s="238"/>
      <c r="C34" s="238"/>
      <c r="D34" s="238"/>
      <c r="E34" s="238"/>
      <c r="F34" s="238"/>
      <c r="G34" s="1124" t="s">
        <v>484</v>
      </c>
      <c r="H34" s="1125"/>
      <c r="I34" s="1125"/>
      <c r="J34" s="1126"/>
      <c r="K34" s="258">
        <v>99670475</v>
      </c>
      <c r="L34" s="258">
        <v>19443</v>
      </c>
      <c r="M34" s="259">
        <v>17943</v>
      </c>
      <c r="N34" s="260">
        <v>8.4</v>
      </c>
    </row>
    <row r="35" spans="1:16" ht="27" customHeight="1">
      <c r="A35" s="242"/>
      <c r="B35" s="238"/>
      <c r="C35" s="238"/>
      <c r="D35" s="238"/>
      <c r="E35" s="238"/>
      <c r="F35" s="238"/>
      <c r="G35" s="1124" t="s">
        <v>485</v>
      </c>
      <c r="H35" s="1125"/>
      <c r="I35" s="1125"/>
      <c r="J35" s="1126"/>
      <c r="K35" s="258">
        <v>2398020</v>
      </c>
      <c r="L35" s="258">
        <v>468</v>
      </c>
      <c r="M35" s="259">
        <v>933</v>
      </c>
      <c r="N35" s="260">
        <v>-49.8</v>
      </c>
    </row>
    <row r="36" spans="1:16" ht="27" customHeight="1">
      <c r="A36" s="242"/>
      <c r="B36" s="238"/>
      <c r="C36" s="238"/>
      <c r="D36" s="238"/>
      <c r="E36" s="238"/>
      <c r="F36" s="238"/>
      <c r="G36" s="1124" t="s">
        <v>486</v>
      </c>
      <c r="H36" s="1125"/>
      <c r="I36" s="1125"/>
      <c r="J36" s="1126"/>
      <c r="K36" s="258" t="s">
        <v>468</v>
      </c>
      <c r="L36" s="258" t="s">
        <v>468</v>
      </c>
      <c r="M36" s="259">
        <v>73</v>
      </c>
      <c r="N36" s="260" t="s">
        <v>468</v>
      </c>
    </row>
    <row r="37" spans="1:16" ht="13.5" customHeight="1">
      <c r="A37" s="242"/>
      <c r="B37" s="238"/>
      <c r="C37" s="238"/>
      <c r="D37" s="238"/>
      <c r="E37" s="238"/>
      <c r="F37" s="238"/>
      <c r="G37" s="1124" t="s">
        <v>487</v>
      </c>
      <c r="H37" s="1125"/>
      <c r="I37" s="1125"/>
      <c r="J37" s="1126"/>
      <c r="K37" s="258">
        <v>1888233</v>
      </c>
      <c r="L37" s="258">
        <v>368</v>
      </c>
      <c r="M37" s="259">
        <v>636</v>
      </c>
      <c r="N37" s="260">
        <v>-42.1</v>
      </c>
    </row>
    <row r="38" spans="1:16" ht="27" customHeight="1">
      <c r="A38" s="242"/>
      <c r="B38" s="238"/>
      <c r="C38" s="238"/>
      <c r="D38" s="238"/>
      <c r="E38" s="238"/>
      <c r="F38" s="238"/>
      <c r="G38" s="1121" t="s">
        <v>488</v>
      </c>
      <c r="H38" s="1122"/>
      <c r="I38" s="1122"/>
      <c r="J38" s="1123"/>
      <c r="K38" s="287">
        <v>3153</v>
      </c>
      <c r="L38" s="287">
        <v>1</v>
      </c>
      <c r="M38" s="288">
        <v>0</v>
      </c>
      <c r="N38" s="289">
        <v>0</v>
      </c>
      <c r="O38" s="286"/>
    </row>
    <row r="39" spans="1:16" ht="13.2">
      <c r="A39" s="242"/>
      <c r="B39" s="238"/>
      <c r="C39" s="238"/>
      <c r="D39" s="238"/>
      <c r="E39" s="238"/>
      <c r="F39" s="238"/>
      <c r="G39" s="1121" t="s">
        <v>489</v>
      </c>
      <c r="H39" s="1122"/>
      <c r="I39" s="1122"/>
      <c r="J39" s="1123"/>
      <c r="K39" s="257">
        <v>-10599150</v>
      </c>
      <c r="L39" s="257">
        <v>-2068</v>
      </c>
      <c r="M39" s="290">
        <v>-1999</v>
      </c>
      <c r="N39" s="291">
        <v>3.5</v>
      </c>
      <c r="O39" s="286"/>
    </row>
    <row r="40" spans="1:16" ht="27" customHeight="1">
      <c r="A40" s="242"/>
      <c r="B40" s="238"/>
      <c r="C40" s="238"/>
      <c r="D40" s="238"/>
      <c r="E40" s="238"/>
      <c r="F40" s="238"/>
      <c r="G40" s="1124" t="s">
        <v>490</v>
      </c>
      <c r="H40" s="1125"/>
      <c r="I40" s="1125"/>
      <c r="J40" s="1126"/>
      <c r="K40" s="257">
        <v>-126507374</v>
      </c>
      <c r="L40" s="257">
        <v>-24678</v>
      </c>
      <c r="M40" s="290">
        <v>-26952</v>
      </c>
      <c r="N40" s="291">
        <v>-8.4</v>
      </c>
      <c r="O40" s="286"/>
    </row>
    <row r="41" spans="1:16" ht="13.2">
      <c r="A41" s="242"/>
      <c r="B41" s="238"/>
      <c r="C41" s="238"/>
      <c r="D41" s="238"/>
      <c r="E41" s="238"/>
      <c r="F41" s="238"/>
      <c r="G41" s="1127" t="s">
        <v>491</v>
      </c>
      <c r="H41" s="1128"/>
      <c r="I41" s="1128"/>
      <c r="J41" s="1129"/>
      <c r="K41" s="258">
        <v>98523457</v>
      </c>
      <c r="L41" s="257">
        <v>19219</v>
      </c>
      <c r="M41" s="290">
        <v>20882</v>
      </c>
      <c r="N41" s="291">
        <v>-8</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492</v>
      </c>
      <c r="B47" s="238"/>
      <c r="C47" s="238"/>
      <c r="D47" s="238"/>
      <c r="E47" s="238"/>
      <c r="F47" s="238"/>
      <c r="G47" s="238"/>
      <c r="H47" s="238"/>
      <c r="I47" s="238"/>
      <c r="J47" s="238"/>
      <c r="K47" s="238"/>
      <c r="L47" s="238"/>
      <c r="M47" s="238"/>
      <c r="N47" s="238"/>
    </row>
    <row r="48" spans="1:16" ht="13.2">
      <c r="A48" s="242"/>
      <c r="B48" s="238"/>
      <c r="C48" s="238"/>
      <c r="D48" s="238"/>
      <c r="E48" s="238"/>
      <c r="F48" s="238"/>
      <c r="G48" s="296" t="s">
        <v>493</v>
      </c>
      <c r="H48" s="296"/>
      <c r="I48" s="296"/>
      <c r="J48" s="296"/>
      <c r="K48" s="296"/>
      <c r="L48" s="296"/>
      <c r="M48" s="297"/>
      <c r="N48" s="296"/>
    </row>
    <row r="49" spans="1:14" ht="13.5" customHeight="1">
      <c r="A49" s="242"/>
      <c r="B49" s="238"/>
      <c r="C49" s="238"/>
      <c r="D49" s="238"/>
      <c r="E49" s="238"/>
      <c r="F49" s="238"/>
      <c r="G49" s="298"/>
      <c r="H49" s="299"/>
      <c r="I49" s="1130" t="s">
        <v>460</v>
      </c>
      <c r="J49" s="1132" t="s">
        <v>494</v>
      </c>
      <c r="K49" s="1133"/>
      <c r="L49" s="1133"/>
      <c r="M49" s="1133"/>
      <c r="N49" s="1134"/>
    </row>
    <row r="50" spans="1:14" ht="13.2">
      <c r="A50" s="242"/>
      <c r="B50" s="238"/>
      <c r="C50" s="238"/>
      <c r="D50" s="238"/>
      <c r="E50" s="238"/>
      <c r="F50" s="238"/>
      <c r="G50" s="300"/>
      <c r="H50" s="301"/>
      <c r="I50" s="1131"/>
      <c r="J50" s="302" t="s">
        <v>495</v>
      </c>
      <c r="K50" s="303" t="s">
        <v>496</v>
      </c>
      <c r="L50" s="304" t="s">
        <v>497</v>
      </c>
      <c r="M50" s="305" t="s">
        <v>498</v>
      </c>
      <c r="N50" s="306" t="s">
        <v>499</v>
      </c>
    </row>
    <row r="51" spans="1:14" ht="13.2">
      <c r="A51" s="242"/>
      <c r="B51" s="238"/>
      <c r="C51" s="238"/>
      <c r="D51" s="238"/>
      <c r="E51" s="238"/>
      <c r="F51" s="238"/>
      <c r="G51" s="298" t="s">
        <v>500</v>
      </c>
      <c r="H51" s="299"/>
      <c r="I51" s="307">
        <v>208534235</v>
      </c>
      <c r="J51" s="308">
        <v>40846</v>
      </c>
      <c r="K51" s="309">
        <v>-1.5</v>
      </c>
      <c r="L51" s="310">
        <v>31502</v>
      </c>
      <c r="M51" s="311">
        <v>-6.9</v>
      </c>
      <c r="N51" s="312">
        <v>5.4</v>
      </c>
    </row>
    <row r="52" spans="1:14" ht="13.2">
      <c r="A52" s="242"/>
      <c r="B52" s="238"/>
      <c r="C52" s="238"/>
      <c r="D52" s="238"/>
      <c r="E52" s="238"/>
      <c r="F52" s="238"/>
      <c r="G52" s="313"/>
      <c r="H52" s="314" t="s">
        <v>501</v>
      </c>
      <c r="I52" s="315">
        <v>74770264</v>
      </c>
      <c r="J52" s="316">
        <v>14645</v>
      </c>
      <c r="K52" s="317">
        <v>-11</v>
      </c>
      <c r="L52" s="318">
        <v>11020</v>
      </c>
      <c r="M52" s="319">
        <v>-11.8</v>
      </c>
      <c r="N52" s="320">
        <v>0.8</v>
      </c>
    </row>
    <row r="53" spans="1:14" ht="13.2">
      <c r="A53" s="242"/>
      <c r="B53" s="238"/>
      <c r="C53" s="238"/>
      <c r="D53" s="238"/>
      <c r="E53" s="238"/>
      <c r="F53" s="238"/>
      <c r="G53" s="298" t="s">
        <v>502</v>
      </c>
      <c r="H53" s="299"/>
      <c r="I53" s="307">
        <v>249848568</v>
      </c>
      <c r="J53" s="308">
        <v>48810</v>
      </c>
      <c r="K53" s="309">
        <v>19.5</v>
      </c>
      <c r="L53" s="310">
        <v>34374</v>
      </c>
      <c r="M53" s="311">
        <v>9.1</v>
      </c>
      <c r="N53" s="312">
        <v>10.4</v>
      </c>
    </row>
    <row r="54" spans="1:14" ht="13.2">
      <c r="A54" s="242"/>
      <c r="B54" s="238"/>
      <c r="C54" s="238"/>
      <c r="D54" s="238"/>
      <c r="E54" s="238"/>
      <c r="F54" s="238"/>
      <c r="G54" s="313"/>
      <c r="H54" s="314" t="s">
        <v>501</v>
      </c>
      <c r="I54" s="315">
        <v>71273049</v>
      </c>
      <c r="J54" s="316">
        <v>13924</v>
      </c>
      <c r="K54" s="317">
        <v>-4.9000000000000004</v>
      </c>
      <c r="L54" s="318">
        <v>10917</v>
      </c>
      <c r="M54" s="319">
        <v>-0.9</v>
      </c>
      <c r="N54" s="320">
        <v>-4</v>
      </c>
    </row>
    <row r="55" spans="1:14" ht="13.2">
      <c r="A55" s="242"/>
      <c r="B55" s="238"/>
      <c r="C55" s="238"/>
      <c r="D55" s="238"/>
      <c r="E55" s="238"/>
      <c r="F55" s="238"/>
      <c r="G55" s="298" t="s">
        <v>503</v>
      </c>
      <c r="H55" s="299"/>
      <c r="I55" s="307">
        <v>236468589</v>
      </c>
      <c r="J55" s="308">
        <v>46183</v>
      </c>
      <c r="K55" s="309">
        <v>-5.4</v>
      </c>
      <c r="L55" s="310">
        <v>35216</v>
      </c>
      <c r="M55" s="311">
        <v>2.4</v>
      </c>
      <c r="N55" s="312">
        <v>-7.8</v>
      </c>
    </row>
    <row r="56" spans="1:14" ht="13.2">
      <c r="A56" s="242"/>
      <c r="B56" s="238"/>
      <c r="C56" s="238"/>
      <c r="D56" s="238"/>
      <c r="E56" s="238"/>
      <c r="F56" s="238"/>
      <c r="G56" s="313"/>
      <c r="H56" s="314" t="s">
        <v>501</v>
      </c>
      <c r="I56" s="315">
        <v>64787223</v>
      </c>
      <c r="J56" s="316">
        <v>12653</v>
      </c>
      <c r="K56" s="317">
        <v>-9.1</v>
      </c>
      <c r="L56" s="318">
        <v>12644</v>
      </c>
      <c r="M56" s="319">
        <v>15.8</v>
      </c>
      <c r="N56" s="320">
        <v>-24.9</v>
      </c>
    </row>
    <row r="57" spans="1:14" ht="13.2">
      <c r="A57" s="242"/>
      <c r="B57" s="238"/>
      <c r="C57" s="238"/>
      <c r="D57" s="238"/>
      <c r="E57" s="238"/>
      <c r="F57" s="238"/>
      <c r="G57" s="298" t="s">
        <v>504</v>
      </c>
      <c r="H57" s="299"/>
      <c r="I57" s="307">
        <v>226873163</v>
      </c>
      <c r="J57" s="308">
        <v>44290</v>
      </c>
      <c r="K57" s="309">
        <v>-4.0999999999999996</v>
      </c>
      <c r="L57" s="310">
        <v>36736</v>
      </c>
      <c r="M57" s="311">
        <v>4.3</v>
      </c>
      <c r="N57" s="312">
        <v>-8.4</v>
      </c>
    </row>
    <row r="58" spans="1:14" ht="13.2">
      <c r="A58" s="242"/>
      <c r="B58" s="238"/>
      <c r="C58" s="238"/>
      <c r="D58" s="238"/>
      <c r="E58" s="238"/>
      <c r="F58" s="238"/>
      <c r="G58" s="313"/>
      <c r="H58" s="314" t="s">
        <v>501</v>
      </c>
      <c r="I58" s="315">
        <v>73422538</v>
      </c>
      <c r="J58" s="316">
        <v>14333</v>
      </c>
      <c r="K58" s="317">
        <v>13.3</v>
      </c>
      <c r="L58" s="318">
        <v>13410</v>
      </c>
      <c r="M58" s="319">
        <v>6.1</v>
      </c>
      <c r="N58" s="320">
        <v>7.2</v>
      </c>
    </row>
    <row r="59" spans="1:14" ht="13.2">
      <c r="A59" s="242"/>
      <c r="B59" s="238"/>
      <c r="C59" s="238"/>
      <c r="D59" s="238"/>
      <c r="E59" s="238"/>
      <c r="F59" s="238"/>
      <c r="G59" s="298" t="s">
        <v>505</v>
      </c>
      <c r="H59" s="299"/>
      <c r="I59" s="307">
        <v>222523325</v>
      </c>
      <c r="J59" s="308">
        <v>43407</v>
      </c>
      <c r="K59" s="309">
        <v>-2</v>
      </c>
      <c r="L59" s="310">
        <v>38259</v>
      </c>
      <c r="M59" s="311">
        <v>4.0999999999999996</v>
      </c>
      <c r="N59" s="312">
        <v>-6.1</v>
      </c>
    </row>
    <row r="60" spans="1:14" ht="13.2">
      <c r="A60" s="242"/>
      <c r="B60" s="238"/>
      <c r="C60" s="238"/>
      <c r="D60" s="238"/>
      <c r="E60" s="238"/>
      <c r="F60" s="238"/>
      <c r="G60" s="313"/>
      <c r="H60" s="314" t="s">
        <v>501</v>
      </c>
      <c r="I60" s="321">
        <v>72497136</v>
      </c>
      <c r="J60" s="316">
        <v>14142</v>
      </c>
      <c r="K60" s="317">
        <v>-1.3</v>
      </c>
      <c r="L60" s="318">
        <v>13379</v>
      </c>
      <c r="M60" s="319">
        <v>-0.2</v>
      </c>
      <c r="N60" s="320">
        <v>-1.1000000000000001</v>
      </c>
    </row>
    <row r="61" spans="1:14" ht="13.2">
      <c r="A61" s="242"/>
      <c r="B61" s="238"/>
      <c r="C61" s="238"/>
      <c r="D61" s="238"/>
      <c r="E61" s="238"/>
      <c r="F61" s="238"/>
      <c r="G61" s="298" t="s">
        <v>506</v>
      </c>
      <c r="H61" s="322"/>
      <c r="I61" s="323">
        <v>228849576</v>
      </c>
      <c r="J61" s="324">
        <v>44707</v>
      </c>
      <c r="K61" s="325">
        <v>1.3</v>
      </c>
      <c r="L61" s="326">
        <v>35217</v>
      </c>
      <c r="M61" s="327">
        <v>2.6</v>
      </c>
      <c r="N61" s="312">
        <v>-1.3</v>
      </c>
    </row>
    <row r="62" spans="1:14" ht="13.2">
      <c r="A62" s="242"/>
      <c r="B62" s="238"/>
      <c r="C62" s="238"/>
      <c r="D62" s="238"/>
      <c r="E62" s="238"/>
      <c r="F62" s="238"/>
      <c r="G62" s="313"/>
      <c r="H62" s="314" t="s">
        <v>501</v>
      </c>
      <c r="I62" s="315">
        <v>71350042</v>
      </c>
      <c r="J62" s="316">
        <v>13939</v>
      </c>
      <c r="K62" s="317">
        <v>-2.6</v>
      </c>
      <c r="L62" s="318">
        <v>12274</v>
      </c>
      <c r="M62" s="319">
        <v>1.8</v>
      </c>
      <c r="N62" s="320">
        <v>-4.4000000000000004</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507</v>
      </c>
      <c r="G46" s="331" t="s">
        <v>508</v>
      </c>
      <c r="H46" s="331" t="s">
        <v>509</v>
      </c>
      <c r="I46" s="331" t="s">
        <v>510</v>
      </c>
      <c r="J46" s="332" t="s">
        <v>511</v>
      </c>
    </row>
    <row r="47" spans="2:10" ht="57.75" customHeight="1">
      <c r="B47" s="7"/>
      <c r="C47" s="1143" t="s">
        <v>3</v>
      </c>
      <c r="D47" s="1143"/>
      <c r="E47" s="1144"/>
      <c r="F47" s="333">
        <v>0.81</v>
      </c>
      <c r="G47" s="334">
        <v>0.92</v>
      </c>
      <c r="H47" s="334">
        <v>1.01</v>
      </c>
      <c r="I47" s="334">
        <v>0.98</v>
      </c>
      <c r="J47" s="335">
        <v>1.2</v>
      </c>
    </row>
    <row r="48" spans="2:10" ht="57.75" customHeight="1">
      <c r="B48" s="8"/>
      <c r="C48" s="1145" t="s">
        <v>4</v>
      </c>
      <c r="D48" s="1145"/>
      <c r="E48" s="1146"/>
      <c r="F48" s="336">
        <v>0.21</v>
      </c>
      <c r="G48" s="337">
        <v>0.21</v>
      </c>
      <c r="H48" s="337">
        <v>0.44</v>
      </c>
      <c r="I48" s="337">
        <v>0.42</v>
      </c>
      <c r="J48" s="338">
        <v>0.34</v>
      </c>
    </row>
    <row r="49" spans="2:10" ht="57.75" customHeight="1" thickBot="1">
      <c r="B49" s="9"/>
      <c r="C49" s="1147" t="s">
        <v>5</v>
      </c>
      <c r="D49" s="1147"/>
      <c r="E49" s="1148"/>
      <c r="F49" s="339">
        <v>0</v>
      </c>
      <c r="G49" s="340">
        <v>0</v>
      </c>
      <c r="H49" s="340">
        <v>0.24</v>
      </c>
      <c r="I49" s="340" t="s">
        <v>512</v>
      </c>
      <c r="J49" s="341" t="s">
        <v>513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2018-11-28T08:47:13Z</dcterms:modified>
</cp:coreProperties>
</file>