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23040" windowHeight="9408" tabRatio="80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A30" i="11" l="1"/>
  <c r="AA29" i="11"/>
  <c r="AA28" i="11"/>
  <c r="BG32" i="9" l="1"/>
  <c r="BG31"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AM33" i="9"/>
  <c r="U33" i="9"/>
  <c r="BW32" i="9"/>
  <c r="AM32" i="9"/>
  <c r="U32" i="9"/>
  <c r="CO31" i="9"/>
  <c r="CO32" i="9" s="1"/>
  <c r="CO33" i="9" s="1"/>
  <c r="CO34" i="9" s="1"/>
  <c r="CO35" i="9" s="1"/>
  <c r="CO36" i="9" s="1"/>
  <c r="CO37" i="9" s="1"/>
  <c r="CO38" i="9" s="1"/>
  <c r="CO39" i="9" s="1"/>
  <c r="CO40" i="9" s="1"/>
  <c r="BW31" i="9"/>
  <c r="U31" i="9"/>
  <c r="C31" i="9"/>
  <c r="C32" i="9" s="1"/>
  <c r="AM31" i="9" l="1"/>
  <c r="BE31" i="9" s="1"/>
  <c r="BE32" i="9" s="1"/>
  <c r="C33" i="9"/>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<sst xmlns="http://schemas.openxmlformats.org/spreadsheetml/2006/main" count="1232" uniqueCount="582">
  <si>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</si>
  <si>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</si>
  <si>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</si>
  <si>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</si>
  <si>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</si>
  <si>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</si>
  <si>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</si>
  <si>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</si>
  <si>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</si>
  <si>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</si>
  <si>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</si>
  <si>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</si>
  <si>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</si>
  <si>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</si>
  <si>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</si>
  <si>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</si>
  <si>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</si>
  <si>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</si>
  <si>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</si>
  <si>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</si>
  <si>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</si>
  <si>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</si>
  <si>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</si>
  <si>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</si>
  <si>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</si>
  <si>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</si>
  <si>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</si>
  <si>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</si>
  <si>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</si>
  <si>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</si>
  <si>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</si>
  <si>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</si>
  <si>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</si>
  <si>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</si>
  <si>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</si>
  <si>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</si>
  <si>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</si>
  <si>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</si>
  <si>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</si>
  <si>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</si>
  <si>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</si>
  <si>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</si>
  <si>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</si>
  <si>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</si>
  <si>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</si>
  <si>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</si>
  <si>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</si>
  <si>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</si>
  <si>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</si>
  <si>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</si>
  <si>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</si>
  <si>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</si>
  <si>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</si>
  <si>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</si>
  <si>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</si>
  <si>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</si>
  <si>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</si>
  <si>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</si>
  <si>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</si>
  <si>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</si>
  <si>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</si>
  <si>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</si>
  <si>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</si>
  <si>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</si>
  <si>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</si>
  <si>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佐賀県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</si>
  <si>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</si>
  <si>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</si>
  <si>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</si>
  <si>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</si>
  <si>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</si>
  <si>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</si>
  <si>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</si>
  <si>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</si>
  <si>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</si>
  <si>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</si>
  <si>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</si>
  <si>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</si>
  <si>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</si>
  <si>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</si>
  <si>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</si>
  <si>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</si>
  <si>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</si>
  <si>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</si>
  <si>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</si>
  <si>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</si>
  <si>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</si>
  <si>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</si>
  <si>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</si>
  <si>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</si>
  <si>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</si>
  <si>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</si>
  <si>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</si>
  <si>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</si>
  <si>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</si>
  <si>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</si>
  <si>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</si>
  <si>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</si>
  <si>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</si>
  <si>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</si>
  <si>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</si>
  <si>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</si>
  <si>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</si>
  <si>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</si>
  <si>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</si>
  <si>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</si>
  <si>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</si>
  <si>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</si>
  <si>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</si>
  <si>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</si>
  <si>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</si>
  <si>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</si>
  <si>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</si>
  <si>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</si>
  <si>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</si>
  <si>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</si>
  <si>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</si>
  <si>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</si>
  <si>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</si>
  <si>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</si>
  <si>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</si>
  <si>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</si>
  <si>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</si>
  <si>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</si>
  <si>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</si>
  <si>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</si>
  <si>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</si>
  <si>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</si>
  <si>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</si>
  <si>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</si>
  <si>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</si>
  <si>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</si>
  <si>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</si>
  <si>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</si>
  <si>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</si>
  <si>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</si>
  <si>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</si>
  <si>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</si>
  <si>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</si>
  <si>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</si>
  <si>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</si>
  <si>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</si>
  <si>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</si>
  <si>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</si>
  <si>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</si>
  <si>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</si>
  <si>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</si>
  <si>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</si>
  <si>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</si>
  <si>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</si>
  <si>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</si>
  <si>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</si>
  <si>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</si>
  <si>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</si>
  <si>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</si>
  <si>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</si>
  <si>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</si>
  <si>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</si>
  <si>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</si>
  <si>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</si>
  <si>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</si>
  <si>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</si>
  <si>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</si>
  <si>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</si>
  <si>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</si>
  <si>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</si>
  <si>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</si>
  <si>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佐賀県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</si>
  <si>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</si>
  <si>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</si>
  <si>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</si>
  <si>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</si>
  <si>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</si>
  <si>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</si>
  <si>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</si>
  <si>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</si>
  <si>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</si>
  <si>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</si>
  <si>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</si>
  <si>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</si>
  <si>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</si>
  <si>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</si>
  <si>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</si>
  <si>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</si>
  <si>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</si>
  <si>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</si>
  <si>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</si>
  <si>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</si>
  <si>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</si>
  <si>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</si>
  <si>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</si>
  <si>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</si>
  <si>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</si>
  <si>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</si>
  <si>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</si>
  <si>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</si>
  <si>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</si>
  <si>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</si>
  <si>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</si>
  <si>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</si>
  <si>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</si>
  <si>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</si>
  <si>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</si>
  <si>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</si>
  <si>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</si>
  <si>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</si>
  <si>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</si>
  <si>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</si>
  <si>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</si>
  <si>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</si>
  <si>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</si>
  <si>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</si>
  <si>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</si>
  <si>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</si>
  <si>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</si>
  <si>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</si>
  <si>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</si>
  <si>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</si>
  <si>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</si>
  <si>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</si>
  <si>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</si>
  <si>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</si>
  <si>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</si>
  <si>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</si>
  <si>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</si>
  <si>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</si>
  <si>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</si>
  <si>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</si>
  <si>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</si>
  <si>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</si>
  <si>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</si>
  <si>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</si>
  <si>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</si>
  <si>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</si>
  <si>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</si>
  <si>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</si>
  <si>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</si>
  <si>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</si>
  <si>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</si>
  <si>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</si>
  <si>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</si>
  <si>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</si>
  <si>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</si>
  <si>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</si>
  <si>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</si>
  <si>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</si>
  <si>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</si>
  <si>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</si>
  <si>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</si>
  <si>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</si>
  <si>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</si>
  <si>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</si>
  <si>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</si>
  <si>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</si>
  <si>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</si>
  <si>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</si>
  <si>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</si>
  <si>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</si>
  <si>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</si>
  <si>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</si>
  <si>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</si>
  <si>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</si>
  <si>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</si>
  <si>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</si>
  <si>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</si>
  <si>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</si>
  <si>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</si>
  <si>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</si>
  <si>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</si>
  <si>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</si>
  <si>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</si>
  <si>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</si>
  <si>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</si>
  <si>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</si>
  <si>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</si>
  <si>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</si>
  <si>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</si>
  <si>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</si>
  <si>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</si>
  <si>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</si>
  <si>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</si>
  <si>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</si>
  <si>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</si>
  <si>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</si>
  <si>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</si>
  <si>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</si>
  <si>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</si>
  <si>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</si>
  <si>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</si>
  <si>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</si>
  <si>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</si>
  <si>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</si>
  <si>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</si>
  <si>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</si>
  <si>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</si>
  <si>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</si>
  <si>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</si>
  <si>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</si>
  <si>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</si>
  <si>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</si>
  <si>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</si>
  <si>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</si>
  <si>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</si>
  <si>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</si>
  <si>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</si>
  <si>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</si>
  <si>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</si>
  <si>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</si>
  <si>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</si>
  <si>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</si>
  <si>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</si>
  <si>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</si>
  <si>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佐賀県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</si>
  <si>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</si>
  <si>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</si>
  <si>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</si>
  <si>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</si>
  <si>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</si>
  <si>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</si>
  <si>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</si>
  <si>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</si>
  <si>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</si>
  <si>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</si>
  <si>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</si>
  <si>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</si>
  <si>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</si>
  <si>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</si>
  <si>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</si>
  <si>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</si>
  <si>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</si>
  <si>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</si>
  <si>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</si>
  <si>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</si>
  <si>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災害救助基金特別会計</t>
    <phoneticPr fontId="5"/>
  </si>
  <si>
    <t>母子父子寡婦福祉資金特別会計</t>
    <phoneticPr fontId="5"/>
  </si>
  <si>
    <t>就農支援資金特別会計</t>
    <phoneticPr fontId="5"/>
  </si>
  <si>
    <t>小規模企業者等設備導入等事業支援特別会計</t>
    <phoneticPr fontId="5"/>
  </si>
  <si>
    <t>財政調整積立金特別会計</t>
    <phoneticPr fontId="5"/>
  </si>
  <si>
    <t>証紙特別会計</t>
    <phoneticPr fontId="5"/>
  </si>
  <si>
    <t>土地取得特別会計</t>
    <phoneticPr fontId="5"/>
  </si>
  <si>
    <t>林業改善資金特別会計</t>
    <phoneticPr fontId="5"/>
  </si>
  <si>
    <t>沿岸漁業改善資金特別会計</t>
    <phoneticPr fontId="5"/>
  </si>
  <si>
    <t>公債管理特別会計</t>
    <phoneticPr fontId="5"/>
  </si>
  <si>
    <t>育英資金特別会計</t>
    <phoneticPr fontId="5"/>
  </si>
  <si>
    <t>地方独立行政法人佐賀県医療センター好生館貸付金特別会計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</si>
  <si>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</si>
  <si>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</si>
  <si>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</si>
  <si>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</si>
  <si>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</si>
  <si>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</si>
  <si>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</si>
  <si>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</si>
  <si>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</si>
  <si>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</si>
  <si>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</si>
  <si>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</si>
  <si>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</si>
  <si>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</si>
  <si>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佐賀県工業用水道事業会計</t>
    <phoneticPr fontId="5"/>
  </si>
  <si>
    <t>法適用企業</t>
    <phoneticPr fontId="5"/>
  </si>
  <si>
    <t>佐賀県港湾整備事業特別会計</t>
    <phoneticPr fontId="5"/>
  </si>
  <si>
    <t>法非適用企業</t>
    <phoneticPr fontId="5"/>
  </si>
  <si>
    <t>佐賀県産業用地造成事業特別会計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</si>
  <si>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</si>
  <si>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</si>
  <si>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</si>
  <si>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</si>
  <si>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</si>
  <si>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</si>
  <si>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</si>
  <si>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</si>
  <si>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</si>
  <si>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</si>
  <si>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</si>
  <si>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</si>
  <si>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</si>
  <si>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</si>
  <si>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</si>
  <si>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</si>
  <si>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</si>
  <si>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</si>
  <si>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</si>
  <si>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</si>
  <si>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</si>
  <si>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</si>
  <si>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</si>
  <si>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</si>
  <si>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</si>
  <si>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</si>
  <si>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</si>
  <si>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</si>
  <si>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</si>
  <si>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</si>
  <si>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</si>
  <si>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</si>
  <si>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</si>
  <si>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</si>
  <si>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</si>
  <si>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</si>
  <si>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</si>
  <si>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</si>
  <si>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</si>
  <si>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</si>
  <si>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</si>
  <si>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</si>
  <si>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</si>
  <si>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</si>
  <si>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</si>
  <si>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</si>
  <si>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</si>
  <si>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</si>
  <si>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</si>
  <si>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</si>
  <si>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</si>
  <si>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</si>
  <si>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</si>
  <si>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</si>
  <si>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</si>
  <si>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</si>
  <si>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</si>
  <si>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</si>
  <si>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</si>
  <si>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佐賀県港湾整備事業特別会計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</si>
  <si>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</si>
  <si>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</si>
  <si>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</si>
  <si>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</si>
  <si>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</si>
  <si>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</si>
  <si>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</si>
  <si>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</si>
  <si>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</si>
  <si>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</si>
  <si>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</si>
  <si>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</si>
  <si>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</si>
  <si>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</si>
  <si>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</si>
  <si>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</si>
  <si>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</si>
  <si>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</si>
  <si>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</si>
  <si>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</si>
  <si>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</si>
  <si>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</si>
  <si>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</si>
  <si>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</si>
  <si>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</si>
  <si>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</si>
  <si>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</si>
  <si>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</si>
  <si>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</si>
  <si>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</si>
  <si>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</si>
  <si>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</si>
  <si>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</si>
  <si>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</si>
  <si>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</si>
  <si>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</si>
  <si>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</si>
  <si>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</si>
  <si>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</si>
  <si>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</si>
  <si>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</si>
  <si>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</si>
  <si>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</si>
  <si>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</si>
  <si>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</si>
  <si>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</si>
  <si>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</si>
  <si>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</si>
  <si>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</si>
  <si>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</si>
  <si>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</si>
  <si>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</si>
  <si>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</si>
  <si>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</si>
  <si>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</si>
  <si>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</si>
  <si>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</si>
  <si>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</si>
  <si>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</si>
  <si>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</si>
  <si>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</si>
  <si>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</si>
  <si>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</si>
  <si>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</si>
  <si>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</si>
  <si>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</si>
  <si>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</si>
  <si>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</si>
  <si>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</si>
  <si>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</si>
  <si>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</si>
  <si>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</si>
  <si>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</si>
  <si>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</si>
  <si>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</si>
  <si>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</si>
  <si>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</si>
  <si>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</si>
  <si>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</si>
  <si>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</si>
  <si>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</si>
  <si>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 0.85</t>
  </si>
  <si>
    <t>▲ 0.64</t>
  </si>
  <si>
    <t>▲ 0.59</t>
  </si>
  <si>
    <t>一般会計</t>
  </si>
  <si>
    <t>佐賀県工業用水道事業会計</t>
  </si>
  <si>
    <t>佐賀県港湾整備事業特別会計</t>
  </si>
  <si>
    <t>佐賀県産業用地造成事業特別会計</t>
  </si>
  <si>
    <t>証紙特別会計</t>
  </si>
  <si>
    <t>災害救助基金特別会計</t>
  </si>
  <si>
    <t>母子父子寡婦福祉資金特別会計</t>
  </si>
  <si>
    <t>就農支援資金特別会計</t>
  </si>
  <si>
    <t>その他会計（赤字）</t>
  </si>
  <si>
    <t>その他会計（黒字）</t>
  </si>
  <si>
    <t>佐賀県国際交流協会</t>
  </si>
  <si>
    <t>佐賀県女性と生涯学習財団</t>
  </si>
  <si>
    <t>佐賀県地域福祉振興基金</t>
  </si>
  <si>
    <t>佐賀県長寿社会振興財団</t>
  </si>
  <si>
    <t>佐賀県臓器バンク</t>
  </si>
  <si>
    <t>佐賀県食鳥肉衛生協会</t>
  </si>
  <si>
    <t>佐賀県芸術文化協会</t>
  </si>
  <si>
    <t>佐賀県地域産業支援センター</t>
  </si>
  <si>
    <t>佐賀県農業公社</t>
  </si>
  <si>
    <t>佐賀県森林整備担い手育成基金</t>
  </si>
  <si>
    <t>嘉瀬川水辺環境整備センター</t>
  </si>
  <si>
    <t>佐賀県教育文化振興財団</t>
  </si>
  <si>
    <t>佐賀県アイバンク協会</t>
  </si>
  <si>
    <t>佐賀県総合保健協会</t>
  </si>
  <si>
    <t>佐賀県生活衛生営業指導センター</t>
  </si>
  <si>
    <t>佐賀県環境クリーン財団</t>
  </si>
  <si>
    <t>佐賀県園芸農業振興基金協会</t>
  </si>
  <si>
    <t>佐賀県畜産公社</t>
  </si>
  <si>
    <t>佐賀県畜産協会</t>
  </si>
  <si>
    <t>佐賀県玄海栽培漁業協会</t>
  </si>
  <si>
    <t>さが緑の基金</t>
  </si>
  <si>
    <t>佐賀県暴力追放運動推進センター</t>
  </si>
  <si>
    <t>佐賀県環境科学検査協会</t>
  </si>
  <si>
    <t>佐賀県建設技術支援機構</t>
  </si>
  <si>
    <t>唐津湾漁業被害救済等基金</t>
  </si>
  <si>
    <t>佐賀県防犯協会</t>
  </si>
  <si>
    <t>佐賀ターミナルビル</t>
  </si>
  <si>
    <t>九州高速道路ターミナル</t>
  </si>
  <si>
    <t>佐賀県土地開発公社</t>
  </si>
  <si>
    <t>佐賀県道路公社</t>
  </si>
  <si>
    <t>佐賀県体育協会</t>
  </si>
  <si>
    <t>サガンドリームス</t>
  </si>
  <si>
    <t>佐賀国際重粒子線がん治療財団</t>
  </si>
  <si>
    <t>佐賀県医療センター好生館</t>
  </si>
  <si>
    <t>○</t>
    <phoneticPr fontId="2"/>
  </si>
  <si>
    <t>○</t>
    <phoneticPr fontId="2"/>
  </si>
  <si>
    <t>-</t>
    <phoneticPr fontId="2"/>
  </si>
  <si>
    <t>-</t>
    <phoneticPr fontId="2"/>
  </si>
  <si>
    <t>-</t>
    <phoneticPr fontId="2"/>
  </si>
  <si>
    <t>-</t>
    <phoneticPr fontId="2"/>
  </si>
  <si>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</si>
  <si>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</si>
  <si>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</si>
  <si>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</si>
  <si>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</si>
  <si>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</si>
  <si>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</si>
  <si>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H24</t>
    <phoneticPr fontId="5"/>
  </si>
  <si>
    <t>H25</t>
    <phoneticPr fontId="5"/>
  </si>
  <si>
    <t>H26</t>
    <phoneticPr fontId="5"/>
  </si>
  <si>
    <t>H27</t>
    <phoneticPr fontId="5"/>
  </si>
  <si>
    <t>H28</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</si>
  <si>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</si>
  <si>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</si>
  <si>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</si>
  <si>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</si>
  <si>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</si>
  <si>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</si>
  <si>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将来負担比率及び実質公債費比率ともに減少傾向にあり、グループ内平均と比較しても低くなっている。
　これは、収支不足を改善するために平成23年度及び平成27年度に策定した行財政運営計画において投資的経費の抑制を行っていることや、債務負担行為に基づく国営土地改良事業負担金が減少していること、更に公債費の償還を基本20年として起債運営を行っていることなどが主な要因と考えている。</t>
    <rPh sb="19" eb="21">
      <t>ゲンショウ</t>
    </rPh>
    <rPh sb="21" eb="23">
      <t>ケイコウ</t>
    </rPh>
    <phoneticPr fontId="5"/>
  </si>
  <si>
    <t>（　参考　）</t>
    <rPh sb="2" eb="4">
      <t>サンコウ</t>
    </rPh>
    <phoneticPr fontId="5"/>
  </si>
  <si>
    <t>H27</t>
    <phoneticPr fontId="5"/>
  </si>
  <si>
    <t>H28</t>
    <phoneticPr fontId="5"/>
  </si>
  <si>
    <t>実質公債費比率</t>
    <rPh sb="0" eb="2">
      <t>ジッシツ</t>
    </rPh>
    <rPh sb="2" eb="5">
      <t>コウサイヒ</t>
    </rPh>
    <rPh sb="5" eb="7">
      <t>ヒリツ</t>
    </rPh>
    <phoneticPr fontId="5"/>
  </si>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</sst>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2" fillId="0" borderId="0">
      <alignment vertical="center"/>
    </xf>
  </cellStyleXfs>
  <cellXfs count="121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0" fillId="5" borderId="0" xfId="6" applyFont="1" applyFill="1" applyAlignment="1">
      <alignment vertical="center"/>
    </xf>
    <xf numFmtId="0" fontId="9" fillId="5" borderId="0" xfId="6"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9" fillId="5" borderId="0" xfId="6" applyFont="1" applyFill="1" applyAlignment="1">
      <alignment vertical="center"/>
    </xf>
    <xf numFmtId="0" fontId="9" fillId="5" borderId="0" xfId="6" applyFont="1" applyFill="1"/>
    <xf numFmtId="0" fontId="9" fillId="5" borderId="0" xfId="6" applyFont="1" applyFill="1" applyProtection="1">
      <protection hidden="1"/>
    </xf>
    <xf numFmtId="0" fontId="9" fillId="5" borderId="0" xfId="6"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6"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8" fillId="0" borderId="0" xfId="33" applyNumberFormat="1" applyFont="1" applyFill="1" applyBorder="1">
      <alignment vertical="center"/>
    </xf>
    <xf numFmtId="0" fontId="31" fillId="0" borderId="0" xfId="33" applyFont="1" applyFill="1">
      <alignment vertical="center"/>
    </xf>
    <xf numFmtId="178" fontId="31" fillId="0" borderId="0" xfId="33" applyNumberFormat="1" applyFont="1" applyFill="1" applyBorder="1">
      <alignment vertical="center"/>
    </xf>
    <xf numFmtId="0" fontId="31" fillId="0" borderId="0" xfId="33" applyFont="1" applyFill="1" applyBorder="1">
      <alignment vertical="center"/>
    </xf>
    <xf numFmtId="179" fontId="31" fillId="5" borderId="0" xfId="34" applyNumberFormat="1" applyFont="1" applyFill="1" applyBorder="1" applyAlignment="1">
      <alignment vertical="center" wrapText="1"/>
    </xf>
    <xf numFmtId="49" fontId="31" fillId="5" borderId="34" xfId="34" applyNumberFormat="1" applyFont="1" applyFill="1" applyBorder="1" applyAlignment="1">
      <alignment horizontal="center" vertical="center" wrapText="1"/>
    </xf>
    <xf numFmtId="49" fontId="31" fillId="5" borderId="34" xfId="34" applyNumberFormat="1" applyFont="1" applyFill="1" applyBorder="1" applyAlignment="1">
      <alignment horizontal="center"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2"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9" fillId="0" borderId="0" xfId="35" applyNumberFormat="1" applyFont="1" applyBorder="1" applyAlignment="1">
      <alignment vertical="center"/>
    </xf>
    <xf numFmtId="177" fontId="9" fillId="0" borderId="0" xfId="36" applyNumberFormat="1" applyFont="1" applyFill="1" applyBorder="1" applyAlignment="1">
      <alignment horizontal="right" vertical="center"/>
    </xf>
    <xf numFmtId="189" fontId="9" fillId="0" borderId="0" xfId="36" applyNumberFormat="1" applyFont="1" applyFill="1" applyBorder="1" applyAlignment="1">
      <alignment horizontal="right" vertical="center"/>
    </xf>
    <xf numFmtId="189" fontId="9"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0" fontId="33" fillId="0" borderId="0" xfId="37" applyFont="1" applyAlignment="1">
      <alignment vertical="center"/>
    </xf>
    <xf numFmtId="180" fontId="1" fillId="0" borderId="0" xfId="33"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63"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178" fontId="14" fillId="0" borderId="38" xfId="28" applyNumberFormat="1" applyFont="1" applyFill="1" applyBorder="1" applyAlignment="1">
      <alignment horizontal="right" vertical="center"/>
    </xf>
    <xf numFmtId="0" fontId="9" fillId="0" borderId="0" xfId="6"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6" fontId="25" fillId="5" borderId="46"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4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28" xfId="29" applyNumberFormat="1" applyFont="1" applyFill="1" applyBorder="1" applyAlignment="1" applyProtection="1">
      <alignment horizontal="right" vertical="center" shrinkToFit="1"/>
      <protection locked="0"/>
    </xf>
    <xf numFmtId="177" fontId="25" fillId="7" borderId="182" xfId="29"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31" fillId="0" borderId="34" xfId="33" applyFont="1" applyFill="1" applyBorder="1" applyAlignment="1" applyProtection="1">
      <alignment horizontal="left" vertical="top" wrapText="1"/>
      <protection locked="0"/>
    </xf>
    <xf numFmtId="0" fontId="31" fillId="0" borderId="34" xfId="33" applyFont="1" applyFill="1" applyBorder="1" applyAlignment="1">
      <alignment horizontal="center" vertical="center"/>
    </xf>
    <xf numFmtId="179" fontId="1" fillId="5" borderId="34" xfId="34" applyNumberFormat="1" applyFont="1" applyFill="1" applyBorder="1" applyAlignment="1">
      <alignment horizontal="center" vertical="center" wrapText="1"/>
    </xf>
    <xf numFmtId="179" fontId="1" fillId="0" borderId="34" xfId="34" applyNumberFormat="1" applyFont="1" applyFill="1" applyBorder="1" applyAlignment="1">
      <alignment horizontal="center" vertical="center" wrapText="1"/>
    </xf>
    <xf numFmtId="189" fontId="1" fillId="5" borderId="185"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0" fontId="1" fillId="0" borderId="34" xfId="33" applyFont="1" applyFill="1" applyBorder="1" applyAlignment="1">
      <alignment horizontal="center" vertical="center"/>
    </xf>
    <xf numFmtId="189" fontId="1" fillId="5" borderId="186"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78" fontId="9" fillId="0" borderId="34" xfId="33"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18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78803</c:v>
                </c:pt>
                <c:pt idx="1">
                  <c:v>88620</c:v>
                </c:pt>
                <c:pt idx="2">
                  <c:v>94715</c:v>
                </c:pt>
                <c:pt idx="3">
                  <c:v>97161</c:v>
                </c:pt>
                <c:pt idx="4">
                  <c:v>101731</c:v>
                </c:pt>
              </c:numCache>
            </c:numRef>
          </c:val>
          <c:smooth val="0"/>
          <c:extLst xmlns:c16r2="http://schemas.microsoft.com/office/drawing/2015/06/chart">
            <c:ext xmlns:c16="http://schemas.microsoft.com/office/drawing/2014/chart" uri="{C3380CC4-5D6E-409C-BE32-E72D297353CC}">
              <c16:uniqueId val="{00000000-A493-4833-A135-205C1D4476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99804</c:v>
                </c:pt>
                <c:pt idx="1">
                  <c:v>112211</c:v>
                </c:pt>
                <c:pt idx="2">
                  <c:v>117272</c:v>
                </c:pt>
                <c:pt idx="3">
                  <c:v>106978</c:v>
                </c:pt>
                <c:pt idx="4">
                  <c:v>102663</c:v>
                </c:pt>
              </c:numCache>
            </c:numRef>
          </c:val>
          <c:smooth val="0"/>
          <c:extLst xmlns:c16r2="http://schemas.microsoft.com/office/drawing/2015/06/chart">
            <c:ext xmlns:c16="http://schemas.microsoft.com/office/drawing/2014/chart" uri="{C3380CC4-5D6E-409C-BE32-E72D297353CC}">
              <c16:uniqueId val="{00000001-A493-4833-A135-205C1D447651}"/>
            </c:ext>
          </c:extLst>
        </c:ser>
        <c:dLbls>
          <c:showLegendKey val="0"/>
          <c:showVal val="0"/>
          <c:showCatName val="0"/>
          <c:showSerName val="0"/>
          <c:showPercent val="0"/>
          <c:showBubbleSize val="0"/>
        </c:dLbls>
        <c:marker val="1"/>
        <c:smooth val="0"/>
        <c:axId val="90863184"/>
        <c:axId val="90863576"/>
      </c:lineChart>
      <c:catAx>
        <c:axId val="90863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863576"/>
        <c:crosses val="autoZero"/>
        <c:auto val="1"/>
        <c:lblAlgn val="ctr"/>
        <c:lblOffset val="100"/>
        <c:tickLblSkip val="1"/>
        <c:tickMarkSkip val="1"/>
        <c:noMultiLvlLbl val="0"/>
      </c:catAx>
      <c:valAx>
        <c:axId val="908635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863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1.64</c:v>
                </c:pt>
                <c:pt idx="1">
                  <c:v>1.61</c:v>
                </c:pt>
                <c:pt idx="2">
                  <c:v>2.08</c:v>
                </c:pt>
                <c:pt idx="3">
                  <c:v>2.14</c:v>
                </c:pt>
                <c:pt idx="4">
                  <c:v>1.55</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7.04</c:v>
                </c:pt>
                <c:pt idx="1">
                  <c:v>6.47</c:v>
                </c:pt>
                <c:pt idx="2">
                  <c:v>6.38</c:v>
                </c:pt>
                <c:pt idx="3">
                  <c:v>5.58</c:v>
                </c:pt>
                <c:pt idx="4">
                  <c:v>6.72</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90865144"/>
        <c:axId val="90865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-0.85</c:v>
                </c:pt>
                <c:pt idx="1">
                  <c:v>-0.64</c:v>
                </c:pt>
                <c:pt idx="2">
                  <c:v>0.47</c:v>
                </c:pt>
                <c:pt idx="3">
                  <c:v>-0.59</c:v>
                </c:pt>
                <c:pt idx="4">
                  <c:v>0.45</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90865144"/>
        <c:axId val="90865536"/>
      </c:lineChart>
      <c:catAx>
        <c:axId val="90865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865536"/>
        <c:crosses val="autoZero"/>
        <c:auto val="1"/>
        <c:lblAlgn val="ctr"/>
        <c:lblOffset val="100"/>
        <c:tickLblSkip val="1"/>
        <c:tickMarkSkip val="1"/>
        <c:noMultiLvlLbl val="0"/>
      </c:catAx>
      <c:valAx>
        <c:axId val="90865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65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就農支援資金特別会計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母子父子寡婦福祉資金特別会計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災害救助基金特別会計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証紙特別会計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佐賀県産業用地造成事業特別会計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1.58</c:v>
                </c:pt>
                <c:pt idx="2">
                  <c:v>#N/A</c:v>
                </c:pt>
                <c:pt idx="3">
                  <c:v>1.05</c:v>
                </c:pt>
                <c:pt idx="4">
                  <c:v>#N/A</c:v>
                </c:pt>
                <c:pt idx="5">
                  <c:v>0.17</c:v>
                </c:pt>
                <c:pt idx="6">
                  <c:v>#N/A</c:v>
                </c:pt>
                <c:pt idx="7">
                  <c:v>0.02</c:v>
                </c:pt>
                <c:pt idx="8">
                  <c:v>#N/A</c:v>
                </c:pt>
                <c:pt idx="9">
                  <c:v>0.23</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佐賀県港湾整備事業特別会計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0.09</c:v>
                </c:pt>
                <c:pt idx="2">
                  <c:v>#N/A</c:v>
                </c:pt>
                <c:pt idx="3">
                  <c:v>0.15</c:v>
                </c:pt>
                <c:pt idx="4">
                  <c:v>#N/A</c:v>
                </c:pt>
                <c:pt idx="5">
                  <c:v>0.21</c:v>
                </c:pt>
                <c:pt idx="6">
                  <c:v>#N/A</c:v>
                </c:pt>
                <c:pt idx="7">
                  <c:v>0.25</c:v>
                </c:pt>
                <c:pt idx="8">
                  <c:v>#N/A</c:v>
                </c:pt>
                <c:pt idx="9">
                  <c:v>0.28999999999999998</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佐賀県工業用水道事業会計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0.74</c:v>
                </c:pt>
                <c:pt idx="2">
                  <c:v>#N/A</c:v>
                </c:pt>
                <c:pt idx="3">
                  <c:v>0.65</c:v>
                </c:pt>
                <c:pt idx="4">
                  <c:v>#N/A</c:v>
                </c:pt>
                <c:pt idx="5">
                  <c:v>0.67</c:v>
                </c:pt>
                <c:pt idx="6">
                  <c:v>#N/A</c:v>
                </c:pt>
                <c:pt idx="7">
                  <c:v>0.71</c:v>
                </c:pt>
                <c:pt idx="8">
                  <c:v>#N/A</c:v>
                </c:pt>
                <c:pt idx="9">
                  <c:v>0.77</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1.61</c:v>
                </c:pt>
                <c:pt idx="2">
                  <c:v>#N/A</c:v>
                </c:pt>
                <c:pt idx="3">
                  <c:v>1.57</c:v>
                </c:pt>
                <c:pt idx="4">
                  <c:v>#N/A</c:v>
                </c:pt>
                <c:pt idx="5">
                  <c:v>2.04</c:v>
                </c:pt>
                <c:pt idx="6">
                  <c:v>#N/A</c:v>
                </c:pt>
                <c:pt idx="7">
                  <c:v>2.11</c:v>
                </c:pt>
                <c:pt idx="8">
                  <c:v>#N/A</c:v>
                </c:pt>
                <c:pt idx="9">
                  <c:v>1.52</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90866320"/>
        <c:axId val="90866712"/>
      </c:barChart>
      <c:catAx>
        <c:axId val="9086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866712"/>
        <c:crosses val="autoZero"/>
        <c:auto val="1"/>
        <c:lblAlgn val="ctr"/>
        <c:lblOffset val="100"/>
        <c:tickLblSkip val="1"/>
        <c:tickMarkSkip val="1"/>
        <c:noMultiLvlLbl val="0"/>
      </c:catAx>
      <c:valAx>
        <c:axId val="90866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66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42143</c:v>
                </c:pt>
                <c:pt idx="5">
                  <c:v>43754</c:v>
                </c:pt>
                <c:pt idx="8">
                  <c:v>46046</c:v>
                </c:pt>
                <c:pt idx="11">
                  <c:v>46749</c:v>
                </c:pt>
                <c:pt idx="14">
                  <c:v>47350</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13</c:v>
                </c:pt>
                <c:pt idx="3">
                  <c:v>14</c:v>
                </c:pt>
                <c:pt idx="6">
                  <c:v>8</c:v>
                </c:pt>
                <c:pt idx="9">
                  <c:v>9</c:v>
                </c:pt>
                <c:pt idx="12">
                  <c:v>4</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4165</c:v>
                </c:pt>
                <c:pt idx="3">
                  <c:v>3492</c:v>
                </c:pt>
                <c:pt idx="6">
                  <c:v>2987</c:v>
                </c:pt>
                <c:pt idx="9">
                  <c:v>2108</c:v>
                </c:pt>
                <c:pt idx="12">
                  <c:v>1788</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33</c:v>
                </c:pt>
                <c:pt idx="3">
                  <c:v>17</c:v>
                </c:pt>
                <c:pt idx="6">
                  <c:v>333</c:v>
                </c:pt>
                <c:pt idx="9">
                  <c:v>667</c:v>
                </c:pt>
                <c:pt idx="12">
                  <c:v>1000</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65398</c:v>
                </c:pt>
                <c:pt idx="3">
                  <c:v>67157</c:v>
                </c:pt>
                <c:pt idx="6">
                  <c:v>66499</c:v>
                </c:pt>
                <c:pt idx="9">
                  <c:v>65279</c:v>
                </c:pt>
                <c:pt idx="12">
                  <c:v>64534</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90867496"/>
        <c:axId val="90145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27466</c:v>
                </c:pt>
                <c:pt idx="2">
                  <c:v>#N/A</c:v>
                </c:pt>
                <c:pt idx="3">
                  <c:v>#N/A</c:v>
                </c:pt>
                <c:pt idx="4">
                  <c:v>26926</c:v>
                </c:pt>
                <c:pt idx="5">
                  <c:v>#N/A</c:v>
                </c:pt>
                <c:pt idx="6">
                  <c:v>#N/A</c:v>
                </c:pt>
                <c:pt idx="7">
                  <c:v>23781</c:v>
                </c:pt>
                <c:pt idx="8">
                  <c:v>#N/A</c:v>
                </c:pt>
                <c:pt idx="9">
                  <c:v>#N/A</c:v>
                </c:pt>
                <c:pt idx="10">
                  <c:v>21314</c:v>
                </c:pt>
                <c:pt idx="11">
                  <c:v>#N/A</c:v>
                </c:pt>
                <c:pt idx="12">
                  <c:v>#N/A</c:v>
                </c:pt>
                <c:pt idx="13">
                  <c:v>19976</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90867496"/>
        <c:axId val="90145984"/>
      </c:lineChart>
      <c:catAx>
        <c:axId val="90867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145984"/>
        <c:crosses val="autoZero"/>
        <c:auto val="1"/>
        <c:lblAlgn val="ctr"/>
        <c:lblOffset val="100"/>
        <c:tickLblSkip val="1"/>
        <c:tickMarkSkip val="1"/>
        <c:noMultiLvlLbl val="0"/>
      </c:catAx>
      <c:valAx>
        <c:axId val="9014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67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533659</c:v>
                </c:pt>
                <c:pt idx="5">
                  <c:v>542872</c:v>
                </c:pt>
                <c:pt idx="8">
                  <c:v>542179</c:v>
                </c:pt>
                <c:pt idx="11">
                  <c:v>536033</c:v>
                </c:pt>
                <c:pt idx="14">
                  <c:v>525119</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19608</c:v>
                </c:pt>
                <c:pt idx="5">
                  <c:v>18348</c:v>
                </c:pt>
                <c:pt idx="8">
                  <c:v>17075</c:v>
                </c:pt>
                <c:pt idx="11">
                  <c:v>16108</c:v>
                </c:pt>
                <c:pt idx="14">
                  <c:v>15258</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58127</c:v>
                </c:pt>
                <c:pt idx="5">
                  <c:v>59430</c:v>
                </c:pt>
                <c:pt idx="8">
                  <c:v>59041</c:v>
                </c:pt>
                <c:pt idx="11">
                  <c:v>60804</c:v>
                </c:pt>
                <c:pt idx="14">
                  <c:v>62932</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242</c:v>
                </c:pt>
                <c:pt idx="3">
                  <c:v>62</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2341</c:v>
                </c:pt>
                <c:pt idx="3">
                  <c:v>2380</c:v>
                </c:pt>
                <c:pt idx="6">
                  <c:v>1805</c:v>
                </c:pt>
                <c:pt idx="9">
                  <c:v>1205</c:v>
                </c:pt>
                <c:pt idx="12">
                  <c:v>768</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135783</c:v>
                </c:pt>
                <c:pt idx="3">
                  <c:v>124162</c:v>
                </c:pt>
                <c:pt idx="6">
                  <c:v>115465</c:v>
                </c:pt>
                <c:pt idx="9">
                  <c:v>118202</c:v>
                </c:pt>
                <c:pt idx="12">
                  <c:v>113726</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16839</c:v>
                </c:pt>
                <c:pt idx="3">
                  <c:v>12987</c:v>
                </c:pt>
                <c:pt idx="6">
                  <c:v>10019</c:v>
                </c:pt>
                <c:pt idx="9">
                  <c:v>7964</c:v>
                </c:pt>
                <c:pt idx="12">
                  <c:v>6183</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722050</c:v>
                </c:pt>
                <c:pt idx="3">
                  <c:v>723672</c:v>
                </c:pt>
                <c:pt idx="6">
                  <c:v>722305</c:v>
                </c:pt>
                <c:pt idx="9">
                  <c:v>717553</c:v>
                </c:pt>
                <c:pt idx="12">
                  <c:v>711667</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446522936"/>
        <c:axId val="446523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265860</c:v>
                </c:pt>
                <c:pt idx="2">
                  <c:v>#N/A</c:v>
                </c:pt>
                <c:pt idx="3">
                  <c:v>#N/A</c:v>
                </c:pt>
                <c:pt idx="4">
                  <c:v>242614</c:v>
                </c:pt>
                <c:pt idx="5">
                  <c:v>#N/A</c:v>
                </c:pt>
                <c:pt idx="6">
                  <c:v>#N/A</c:v>
                </c:pt>
                <c:pt idx="7">
                  <c:v>231300</c:v>
                </c:pt>
                <c:pt idx="8">
                  <c:v>#N/A</c:v>
                </c:pt>
                <c:pt idx="9">
                  <c:v>#N/A</c:v>
                </c:pt>
                <c:pt idx="10">
                  <c:v>231979</c:v>
                </c:pt>
                <c:pt idx="11">
                  <c:v>#N/A</c:v>
                </c:pt>
                <c:pt idx="12">
                  <c:v>#N/A</c:v>
                </c:pt>
                <c:pt idx="13">
                  <c:v>229034</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446522936"/>
        <c:axId val="446523328"/>
      </c:lineChart>
      <c:catAx>
        <c:axId val="446522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6523328"/>
        <c:crosses val="autoZero"/>
        <c:auto val="1"/>
        <c:lblAlgn val="ctr"/>
        <c:lblOffset val="100"/>
        <c:tickLblSkip val="1"/>
        <c:tickMarkSkip val="1"/>
        <c:noMultiLvlLbl val="0"/>
      </c:catAx>
      <c:valAx>
        <c:axId val="44652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522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6FB-4B12-A4B7-F90EDF4A140D}"/>
                </c:ext>
                <c:ext xmlns:c15="http://schemas.microsoft.com/office/drawing/2012/chart" uri="{CE6537A1-D6FC-4f65-9D91-7224C49458BB}">
                  <c15:dlblFieldTable>
                    <c15:dlblFTEntry>
                      <c15:txfldGUID>{43421480-1B41-47DA-BE72-B029680C7083}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6FB-4B12-A4B7-F90EDF4A140D}"/>
                </c:ext>
                <c:ext xmlns:c15="http://schemas.microsoft.com/office/drawing/2012/chart" uri="{CE6537A1-D6FC-4f65-9D91-7224C49458BB}">
                  <c15:dlblFieldTable>
                    <c15:dlblFTEntry>
                      <c15:txfldGUID>{6FC78314-0861-4946-93B3-6BF2F58B3DE9}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6FB-4B12-A4B7-F90EDF4A140D}"/>
                </c:ext>
                <c:ext xmlns:c15="http://schemas.microsoft.com/office/drawing/2012/chart" uri="{CE6537A1-D6FC-4f65-9D91-7224C49458BB}">
                  <c15:dlblFieldTable>
                    <c15:dlblFTEntry>
                      <c15:txfldGUID>{E5C7E693-07FC-40E6-8226-B6472A7A85DC}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6FB-4B12-A4B7-F90EDF4A140D}"/>
                </c:ext>
                <c:ext xmlns:c15="http://schemas.microsoft.com/office/drawing/2012/chart" uri="{CE6537A1-D6FC-4f65-9D91-7224C49458BB}">
                  <c15:dlblFieldTable>
                    <c15:dlblFTEntry>
                      <c15:txfldGUID>{B0DB5850-741D-441A-B021-A0DCFAA75CDC}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6FB-4B12-A4B7-F90EDF4A140D}"/>
                </c:ext>
                <c:ext xmlns:c15="http://schemas.microsoft.com/office/drawing/2012/chart" uri="{CE6537A1-D6FC-4f65-9D91-7224C49458BB}">
                  <c15:dlblFieldTable>
                    <c15:dlblFTEntry>
                      <c15:txfldGUID>{1AE82C0A-BEAD-44FF-A421-7B20D12616F7}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26FB-4B12-A4B7-F90EDF4A140D}"/>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26FB-4B12-A4B7-F90EDF4A140D}"/>
                </c:ext>
                <c:ext xmlns:c15="http://schemas.microsoft.com/office/drawing/2012/chart" uri="{CE6537A1-D6FC-4f65-9D91-7224C49458BB}">
                  <c15:dlblFieldTable>
                    <c15:dlblFTEntry>
                      <c15:txfldGUID>{7AFA8DEC-E0CA-4013-AE6A-EA210EFFED87}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26FB-4B12-A4B7-F90EDF4A140D}"/>
                </c:ext>
                <c:ext xmlns:c15="http://schemas.microsoft.com/office/drawing/2012/chart" uri="{CE6537A1-D6FC-4f65-9D91-7224C49458BB}">
                  <c15:dlblFieldTable>
                    <c15:dlblFTEntry>
                      <c15:txfldGUID>{A1C89EB5-F4BE-45D0-A307-9B9A14145439}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26FB-4B12-A4B7-F90EDF4A140D}"/>
                </c:ext>
                <c:ext xmlns:c15="http://schemas.microsoft.com/office/drawing/2012/chart" uri="{CE6537A1-D6FC-4f65-9D91-7224C49458BB}">
                  <c15:dlblFieldTable>
                    <c15:dlblFTEntry>
                      <c15:txfldGUID>{7AD2B2A8-C31C-4697-B5A6-31EC588ED010}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26FB-4B12-A4B7-F90EDF4A140D}"/>
                </c:ext>
                <c:ext xmlns:c15="http://schemas.microsoft.com/office/drawing/2012/chart" uri="{CE6537A1-D6FC-4f65-9D91-7224C49458BB}">
                  <c15:dlblFieldTable>
                    <c15:dlblFTEntry>
                      <c15:txfldGUID>{D6B9CBD7-5EEC-4331-8614-639AD29612D4}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6FB-4B12-A4B7-F90EDF4A140D}"/>
                </c:ext>
                <c:ext xmlns:c15="http://schemas.microsoft.com/office/drawing/2012/chart" uri="{CE6537A1-D6FC-4f65-9D91-7224C49458BB}">
                  <c15:dlblFieldTable>
                    <c15:dlblFTEntry>
                      <c15:txfldGUID>{73EF282F-EADF-447A-8647-6D0237B99A3D}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26FB-4B12-A4B7-F90EDF4A140D}"/>
            </c:ext>
          </c:extLst>
        </c:ser>
        <c:dLbls>
          <c:showLegendKey val="0"/>
          <c:showVal val="1"/>
          <c:showCatName val="0"/>
          <c:showSerName val="0"/>
          <c:showPercent val="0"/>
          <c:showBubbleSize val="0"/>
        </c:dLbls>
        <c:axId val="446522544"/>
        <c:axId val="446522152"/>
      </c:scatterChart>
      <c:valAx>
        <c:axId val="4465225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6522152"/>
        <c:crosses val="autoZero"/>
        <c:crossBetween val="midCat"/>
      </c:valAx>
      <c:valAx>
        <c:axId val="4465221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6522544"/>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835-493B-89ED-7BC9AE89A9CD}"/>
                </c:ext>
                <c:ext xmlns:c15="http://schemas.microsoft.com/office/drawing/2012/chart" uri="{CE6537A1-D6FC-4f65-9D91-7224C49458BB}">
                  <c15:dlblFieldTable>
                    <c15:dlblFTEntry>
                      <c15:txfldGUID>{30BADD87-39D5-4D35-B7C0-B7C44731F742}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835-493B-89ED-7BC9AE89A9CD}"/>
                </c:ext>
                <c:ext xmlns:c15="http://schemas.microsoft.com/office/drawing/2012/chart" uri="{CE6537A1-D6FC-4f65-9D91-7224C49458BB}">
                  <c15:dlblFieldTable>
                    <c15:dlblFTEntry>
                      <c15:txfldGUID>{7F9CF8CB-5A34-4749-9DCF-5F33B4E93802}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835-493B-89ED-7BC9AE89A9CD}"/>
                </c:ext>
                <c:ext xmlns:c15="http://schemas.microsoft.com/office/drawing/2012/chart" uri="{CE6537A1-D6FC-4f65-9D91-7224C49458BB}">
                  <c15:dlblFieldTable>
                    <c15:dlblFTEntry>
                      <c15:txfldGUID>{BB2D53D4-4B10-4EFA-8218-95B4A67AF4AD}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835-493B-89ED-7BC9AE89A9CD}"/>
                </c:ext>
                <c:ext xmlns:c15="http://schemas.microsoft.com/office/drawing/2012/chart" uri="{CE6537A1-D6FC-4f65-9D91-7224C49458BB}">
                  <c15:dlblFieldTable>
                    <c15:dlblFTEntry>
                      <c15:txfldGUID>{7D94022D-01E7-4E21-B140-26365657D794}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835-493B-89ED-7BC9AE89A9CD}"/>
                </c:ext>
                <c:ext xmlns:c15="http://schemas.microsoft.com/office/drawing/2012/chart" uri="{CE6537A1-D6FC-4f65-9D91-7224C49458BB}">
                  <c15:dlblFieldTable>
                    <c15:dlblFTEntry>
                      <c15:txfldGUID>{F670B746-7A0F-407F-A0BB-9D9B44AC1E4C}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c:v>
                </c:pt>
                <c:pt idx="1">
                  <c:v>13.3</c:v>
                </c:pt>
                <c:pt idx="2">
                  <c:v>12.1</c:v>
                </c:pt>
                <c:pt idx="3">
                  <c:v>11.2</c:v>
                </c:pt>
                <c:pt idx="4">
                  <c:v>10</c:v>
                </c:pt>
              </c:numCache>
            </c:numRef>
          </c:xVal>
          <c:yVal>
            <c:numRef>
              <c:f>公会計指標分析・財政指標組合せ分析表!$K$73:$O$73</c:f>
              <c:numCache>
                <c:formatCode>#,##0.0;"▲ "#,##0.0</c:formatCode>
                <c:ptCount val="5"/>
                <c:pt idx="0">
                  <c:v>123.5</c:v>
                </c:pt>
                <c:pt idx="1">
                  <c:v>114.1</c:v>
                </c:pt>
                <c:pt idx="2">
                  <c:v>108.2</c:v>
                </c:pt>
                <c:pt idx="3">
                  <c:v>106.6</c:v>
                </c:pt>
                <c:pt idx="4">
                  <c:v>107.1</c:v>
                </c:pt>
              </c:numCache>
            </c:numRef>
          </c:yVal>
          <c:smooth val="0"/>
          <c:extLst xmlns:c16r2="http://schemas.microsoft.com/office/drawing/2015/06/chart">
            <c:ext xmlns:c16="http://schemas.microsoft.com/office/drawing/2014/chart" uri="{C3380CC4-5D6E-409C-BE32-E72D297353CC}">
              <c16:uniqueId val="{00000005-A835-493B-89ED-7BC9AE89A9CD}"/>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57138344406767E-2"/>
                  <c:y val="-6.2416647087793951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A835-493B-89ED-7BC9AE89A9CD}"/>
                </c:ext>
                <c:ext xmlns:c15="http://schemas.microsoft.com/office/drawing/2012/chart" uri="{CE6537A1-D6FC-4f65-9D91-7224C49458BB}">
                  <c15:dlblFieldTable>
                    <c15:dlblFTEntry>
                      <c15:txfldGUID>{6E60C135-570F-41F3-8034-1DBD3CAD0847}</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3.4824599794153595E-2"/>
                  <c:y val="-6.2416647087793951E-2"/>
                </c:manualLayout>
              </c:layout>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A835-493B-89ED-7BC9AE89A9CD}"/>
                </c:ext>
                <c:ext xmlns:c15="http://schemas.microsoft.com/office/drawing/2012/chart" uri="{CE6537A1-D6FC-4f65-9D91-7224C49458BB}">
                  <c15:dlblFieldTable>
                    <c15:dlblFTEntry>
                      <c15:txfldGUID>{F5AE745B-CAB4-4F3A-855F-82284758D35F}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A835-493B-89ED-7BC9AE89A9CD}"/>
                </c:ext>
                <c:ext xmlns:c15="http://schemas.microsoft.com/office/drawing/2012/chart" uri="{CE6537A1-D6FC-4f65-9D91-7224C49458BB}">
                  <c15:dlblFieldTable>
                    <c15:dlblFTEntry>
                      <c15:txfldGUID>{86A10844-3E92-4BDF-BA0A-A7936315360F}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A835-493B-89ED-7BC9AE89A9CD}"/>
                </c:ext>
                <c:ext xmlns:c15="http://schemas.microsoft.com/office/drawing/2012/chart" uri="{CE6537A1-D6FC-4f65-9D91-7224C49458BB}">
                  <c15:dlblFieldTable>
                    <c15:dlblFTEntry>
                      <c15:txfldGUID>{E674F81F-3CBB-45E2-8DE9-EBDC04CC98C0}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835-493B-89ED-7BC9AE89A9CD}"/>
                </c:ext>
                <c:ext xmlns:c15="http://schemas.microsoft.com/office/drawing/2012/chart" uri="{CE6537A1-D6FC-4f65-9D91-7224C49458BB}">
                  <c15:dlblFieldTable>
                    <c15:dlblFTEntry>
                      <c15:txfldGUID>{D88538D7-DE47-4322-85DF-2E749667842E}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17.100000000000001</c:v>
                </c:pt>
                <c:pt idx="1">
                  <c:v>16.899999999999999</c:v>
                </c:pt>
                <c:pt idx="2">
                  <c:v>16.2</c:v>
                </c:pt>
                <c:pt idx="3">
                  <c:v>14.1</c:v>
                </c:pt>
                <c:pt idx="4">
                  <c:v>13.1</c:v>
                </c:pt>
              </c:numCache>
            </c:numRef>
          </c:xVal>
          <c:yVal>
            <c:numRef>
              <c:f>公会計指標分析・財政指標組合せ分析表!$K$77:$O$77</c:f>
              <c:numCache>
                <c:formatCode>#,##0.0;"▲ "#,##0.0</c:formatCode>
                <c:ptCount val="5"/>
                <c:pt idx="0">
                  <c:v>239.7</c:v>
                </c:pt>
                <c:pt idx="1">
                  <c:v>233.9</c:v>
                </c:pt>
                <c:pt idx="2">
                  <c:v>216</c:v>
                </c:pt>
                <c:pt idx="3">
                  <c:v>169.1</c:v>
                </c:pt>
                <c:pt idx="4">
                  <c:v>174.6</c:v>
                </c:pt>
              </c:numCache>
            </c:numRef>
          </c:yVal>
          <c:smooth val="0"/>
          <c:extLst xmlns:c16r2="http://schemas.microsoft.com/office/drawing/2015/06/chart">
            <c:ext xmlns:c16="http://schemas.microsoft.com/office/drawing/2014/chart" uri="{C3380CC4-5D6E-409C-BE32-E72D297353CC}">
              <c16:uniqueId val="{0000000B-A835-493B-89ED-7BC9AE89A9CD}"/>
            </c:ext>
          </c:extLst>
        </c:ser>
        <c:dLbls>
          <c:showLegendKey val="0"/>
          <c:showVal val="1"/>
          <c:showCatName val="0"/>
          <c:showSerName val="0"/>
          <c:showPercent val="0"/>
          <c:showBubbleSize val="0"/>
        </c:dLbls>
        <c:axId val="446521368"/>
        <c:axId val="446524504"/>
      </c:scatterChart>
      <c:valAx>
        <c:axId val="446521368"/>
        <c:scaling>
          <c:orientation val="minMax"/>
          <c:max val="17.700000000000003"/>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6524504"/>
        <c:crosses val="autoZero"/>
        <c:crossBetween val="midCat"/>
      </c:valAx>
      <c:valAx>
        <c:axId val="446524504"/>
        <c:scaling>
          <c:orientation val="minMax"/>
          <c:max val="270"/>
          <c:min val="9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6521368"/>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元利償還金等が減少し、算入公債費等が増加したことから、実質公債費比率の分子は減少している。</a:t>
          </a:r>
        </a:p>
        <a:p>
          <a:r>
            <a:rPr kumimoji="1" lang="ja-JP" altLang="en-US" sz="1400">
              <a:latin typeface="ＭＳ ゴシック" pitchFamily="49" charset="-128"/>
              <a:ea typeface="ＭＳ ゴシック" pitchFamily="49" charset="-128"/>
            </a:rPr>
            <a:t>　元利償還金等の減少は、主に債務負担行為に基づく支出額の減少が要因である。これは、国営土地改良事業の減少による国営土地改良事業負担金の減少によるものである。</a:t>
          </a:r>
        </a:p>
        <a:p>
          <a:r>
            <a:rPr kumimoji="1" lang="ja-JP" altLang="en-US" sz="1400">
              <a:latin typeface="ＭＳ ゴシック" pitchFamily="49" charset="-128"/>
              <a:ea typeface="ＭＳ ゴシック" pitchFamily="49" charset="-128"/>
            </a:rPr>
            <a:t>　今後も将来の県債残高の動向に留意しながら、借換債を前提として償還期間の長期化等、公債費負担の平準化を図るとともに、地方交付税により後年度に財源措置のある地方債を活用することにより、実質公債費比率の上昇を抑え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一般会計等に係る地方債の現在高の減少、債務負担行為に基づく支出予定額等の減少、充当可能基金の増加など、個別項目の増減はあるが、将来負担比率の分子はほぼ横ばいとなっている。</a:t>
          </a:r>
        </a:p>
        <a:p>
          <a:r>
            <a:rPr kumimoji="1" lang="ja-JP" altLang="en-US" sz="1300">
              <a:latin typeface="ＭＳ ゴシック" pitchFamily="49" charset="-128"/>
              <a:ea typeface="ＭＳ ゴシック" pitchFamily="49" charset="-128"/>
            </a:rPr>
            <a:t>　一般会計等に係る地方債の現在高の減少は、公共事業等債の減少によるもの。</a:t>
          </a:r>
        </a:p>
        <a:p>
          <a:r>
            <a:rPr kumimoji="1" lang="ja-JP" altLang="en-US" sz="1300">
              <a:latin typeface="ＭＳ ゴシック" pitchFamily="49" charset="-128"/>
              <a:ea typeface="ＭＳ ゴシック" pitchFamily="49" charset="-128"/>
            </a:rPr>
            <a:t>　債務負担行為に基づく支出予定額の減少は、国営土地改良事業費負担金等の減少によるもの。</a:t>
          </a:r>
        </a:p>
        <a:p>
          <a:r>
            <a:rPr kumimoji="1" lang="ja-JP" altLang="en-US" sz="1300">
              <a:latin typeface="ＭＳ ゴシック" pitchFamily="49" charset="-128"/>
              <a:ea typeface="ＭＳ ゴシック" pitchFamily="49" charset="-128"/>
            </a:rPr>
            <a:t>　充当可能基金の増加は、佐賀県国民体育大会・全国障害者スポーツ大会運営基金の積立額の増加によるもの。</a:t>
          </a:r>
        </a:p>
        <a:p>
          <a:r>
            <a:rPr kumimoji="1" lang="ja-JP" altLang="en-US" sz="1300">
              <a:latin typeface="ＭＳ ゴシック" pitchFamily="49" charset="-128"/>
              <a:ea typeface="ＭＳ ゴシック" pitchFamily="49" charset="-128"/>
            </a:rPr>
            <a:t>　今後も地方交付税により後年度に財源措置のある地方債を活用すること等により、県がコントロールできる県債残高を安定的に低下させるなど、将来の健全な財政構造を見据えた財政運営を行っていくことにより、財政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a16="http://schemas.microsoft.com/office/drawing/2014/main" xmlns="" id="{C0BF8B4E-C2E9-4792-8B5D-BDB6F62A34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a16="http://schemas.microsoft.com/office/drawing/2014/main" xmlns="" id="{5A395B74-8B16-4CDB-A410-557E71E90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xmlns="" id="{48808FE3-313C-4E41-8C18-825826DEDEA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a:extLst>
            <a:ext uri="{FF2B5EF4-FFF2-40B4-BE49-F238E27FC236}">
              <a16:creationId xmlns:a16="http://schemas.microsoft.com/office/drawing/2014/main" xmlns="" id="{EA80151C-3F4D-4905-B2F3-027698C2DE4D}"/>
            </a:ext>
          </a:extLst>
        </xdr:cNvPr>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a:extLst>
            <a:ext uri="{FF2B5EF4-FFF2-40B4-BE49-F238E27FC236}">
              <a16:creationId xmlns:a16="http://schemas.microsoft.com/office/drawing/2014/main" xmlns="" id="{207AA2D9-85B2-4144-8DE2-10AE41DA6CE3}"/>
            </a:ext>
          </a:extLst>
        </xdr:cNvPr>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a:extLst>
            <a:ext uri="{FF2B5EF4-FFF2-40B4-BE49-F238E27FC236}">
              <a16:creationId xmlns:a16="http://schemas.microsoft.com/office/drawing/2014/main" xmlns="" id="{2BB6CC8C-3496-4609-A2FB-3F6A14271333}"/>
            </a:ext>
          </a:extLst>
        </xdr:cNvPr>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a:extLst>
            <a:ext uri="{FF2B5EF4-FFF2-40B4-BE49-F238E27FC236}">
              <a16:creationId xmlns:a16="http://schemas.microsoft.com/office/drawing/2014/main" xmlns="" id="{E82C2891-91A2-4E4A-8522-4464A8035CCD}"/>
            </a:ext>
          </a:extLst>
        </xdr:cNvPr>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a:extLst>
            <a:ext uri="{FF2B5EF4-FFF2-40B4-BE49-F238E27FC236}">
              <a16:creationId xmlns:a16="http://schemas.microsoft.com/office/drawing/2014/main" xmlns="" id="{F5B96ADC-FE8F-4E2E-B2B6-3C2DA32985FF}"/>
            </a:ext>
          </a:extLst>
        </xdr:cNvPr>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a:extLst>
            <a:ext uri="{FF2B5EF4-FFF2-40B4-BE49-F238E27FC236}">
              <a16:creationId xmlns:a16="http://schemas.microsoft.com/office/drawing/2014/main" xmlns="" id="{C738B7A5-67BE-45AB-A350-9C58F2CA65F8}"/>
            </a:ext>
          </a:extLst>
        </xdr:cNvPr>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xmlns="" id="{D303C53A-07D1-48F8-ABEC-88657D70E4B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xmlns="" id="{6206A8B4-459A-4746-B1FB-9248D400A32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xmlns="" id="{7F5C7272-C757-4B56-84ED-9E352F1D9E5F}"/>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837,977
832,834
2,440.68
435,430,115
425,523,444
4,026,501
259,855,981
710,696,229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xmlns="" id="{0001FF8F-FBB4-43CA-B2C0-115B1BADC26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xmlns="" id="{5FD0A6A5-A941-401E-AD0B-2A595A0B71C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xmlns="" id="{91A7DCC1-DB75-437A-B84B-5D36101B429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107.1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xmlns="" id="{4F247D34-5E86-477B-BF8A-1482F0D55A2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xmlns="" id="{6B42064B-4610-4759-B8D7-80626E29121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a:extLst>
            <a:ext uri="{FF2B5EF4-FFF2-40B4-BE49-F238E27FC236}">
              <a16:creationId xmlns:a16="http://schemas.microsoft.com/office/drawing/2014/main" xmlns="" id="{23F4BF80-B9CE-4354-B151-CBE8C9403BDA}"/>
            </a:ext>
          </a:extLst>
        </xdr:cNvPr>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xmlns="" id="{D9A5BDE4-6BE9-466F-BA28-6F198DA6E8C1}"/>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xmlns="" id="{0B72A1B9-4D61-49DC-9A6F-F21045D0A0A3}"/>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xmlns="" id="{E1F04A4D-F9F1-4072-91B8-D4D5343DE8F1}"/>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xmlns="" id="{FE5284ED-E243-4F6C-A4C4-9ED5A2D3597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xmlns="" id="{FC542EC3-942A-4C50-9AF4-CE6AD646D8B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xmlns="" id="{AA791F29-E0A6-4007-95BF-198F1EC96AF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a:extLst>
            <a:ext uri="{FF2B5EF4-FFF2-40B4-BE49-F238E27FC236}">
              <a16:creationId xmlns:a16="http://schemas.microsoft.com/office/drawing/2014/main" xmlns="" id="{50DA5A61-AA71-4F8D-B8F6-A8594F796E2E}"/>
            </a:ext>
          </a:extLst>
        </xdr:cNvPr>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a:extLst>
            <a:ext uri="{FF2B5EF4-FFF2-40B4-BE49-F238E27FC236}">
              <a16:creationId xmlns:a16="http://schemas.microsoft.com/office/drawing/2014/main" xmlns="" id="{6E9EE676-C1AF-43DF-90B8-703343E4619E}"/>
            </a:ext>
          </a:extLst>
        </xdr:cNvPr>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a:extLst>
            <a:ext uri="{FF2B5EF4-FFF2-40B4-BE49-F238E27FC236}">
              <a16:creationId xmlns:a16="http://schemas.microsoft.com/office/drawing/2014/main" xmlns="" id="{3687ACA6-B0F0-4AA3-80E2-9F2E74B803A9}"/>
            </a:ext>
          </a:extLst>
        </xdr:cNvPr>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a:extLst>
            <a:ext uri="{FF2B5EF4-FFF2-40B4-BE49-F238E27FC236}">
              <a16:creationId xmlns:a16="http://schemas.microsoft.com/office/drawing/2014/main" xmlns="" id="{DA19BA5F-CECE-4BA7-A76C-845089FCAB1D}"/>
            </a:ext>
          </a:extLst>
        </xdr:cNvPr>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a:extLst>
            <a:ext uri="{FF2B5EF4-FFF2-40B4-BE49-F238E27FC236}">
              <a16:creationId xmlns:a16="http://schemas.microsoft.com/office/drawing/2014/main" xmlns="" id="{64844B32-CD53-4E56-A81D-A90BCA2C4752}"/>
            </a:ext>
          </a:extLst>
        </xdr:cNvPr>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1" name="テキスト ボックス 30">
          <a:extLst>
            <a:ext uri="{FF2B5EF4-FFF2-40B4-BE49-F238E27FC236}">
              <a16:creationId xmlns:a16="http://schemas.microsoft.com/office/drawing/2014/main" xmlns="" id="{549271BA-4B2A-432A-840D-AA44BDC1FD30}"/>
            </a:ext>
          </a:extLst>
        </xdr:cNvPr>
        <xdr:cNvSpPr txBox="1"/>
      </xdr:nvSpPr>
      <xdr:spPr>
        <a:xfrm>
          <a:off x="419100" y="27432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a:extLst>
            <a:ext uri="{FF2B5EF4-FFF2-40B4-BE49-F238E27FC236}">
              <a16:creationId xmlns:a16="http://schemas.microsoft.com/office/drawing/2014/main" xmlns="" id="{7E211500-597D-4C56-8C60-6CAD93B6770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a:extLst>
            <a:ext uri="{FF2B5EF4-FFF2-40B4-BE49-F238E27FC236}">
              <a16:creationId xmlns:a16="http://schemas.microsoft.com/office/drawing/2014/main" xmlns="" id="{1AD3CCA2-BC7C-4026-BABF-462EB60E1A3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a:extLst>
            <a:ext uri="{FF2B5EF4-FFF2-40B4-BE49-F238E27FC236}">
              <a16:creationId xmlns:a16="http://schemas.microsoft.com/office/drawing/2014/main" xmlns="" id="{05E3F427-8E83-4738-8701-8D19729BDF06}"/>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a:extLst>
            <a:ext uri="{FF2B5EF4-FFF2-40B4-BE49-F238E27FC236}">
              <a16:creationId xmlns:a16="http://schemas.microsoft.com/office/drawing/2014/main" xmlns="" id="{B8FCE889-E058-45B2-870F-D9A347A2D3B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a:extLst>
            <a:ext uri="{FF2B5EF4-FFF2-40B4-BE49-F238E27FC236}">
              <a16:creationId xmlns:a16="http://schemas.microsoft.com/office/drawing/2014/main" xmlns="" id="{13D4B6BB-78A4-4AB9-91ED-039CE624E6F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a:extLst>
            <a:ext uri="{FF2B5EF4-FFF2-40B4-BE49-F238E27FC236}">
              <a16:creationId xmlns:a16="http://schemas.microsoft.com/office/drawing/2014/main" xmlns="" id="{7A90B8D5-C066-4AA9-BD0B-0C7742F4A797}"/>
            </a:ext>
          </a:extLst>
        </xdr:cNvPr>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a:extLst>
            <a:ext uri="{FF2B5EF4-FFF2-40B4-BE49-F238E27FC236}">
              <a16:creationId xmlns:a16="http://schemas.microsoft.com/office/drawing/2014/main" xmlns="" id="{590B2FB8-A8ED-4E22-B72C-9764E9098E15}"/>
            </a:ext>
          </a:extLst>
        </xdr:cNvPr>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a:extLst>
            <a:ext uri="{FF2B5EF4-FFF2-40B4-BE49-F238E27FC236}">
              <a16:creationId xmlns:a16="http://schemas.microsoft.com/office/drawing/2014/main" xmlns="" id="{391714B0-E3A1-4BE6-8DD2-240D6D4765C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40" name="正方形/長方形 39">
          <a:extLst>
            <a:ext uri="{FF2B5EF4-FFF2-40B4-BE49-F238E27FC236}">
              <a16:creationId xmlns:a16="http://schemas.microsoft.com/office/drawing/2014/main" xmlns="" id="{577210B5-9C86-43BC-8F82-5DC10D6ECFC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a:extLst>
            <a:ext uri="{FF2B5EF4-FFF2-40B4-BE49-F238E27FC236}">
              <a16:creationId xmlns:a16="http://schemas.microsoft.com/office/drawing/2014/main" xmlns="" id="{1F9F4D9F-53CB-445E-8F0C-0231707ACEB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2" name="テキスト ボックス 41">
          <a:extLst>
            <a:ext uri="{FF2B5EF4-FFF2-40B4-BE49-F238E27FC236}">
              <a16:creationId xmlns:a16="http://schemas.microsoft.com/office/drawing/2014/main" xmlns="" id="{B50F4D2E-2AAC-4988-8B4E-D4EE03AC9255}"/>
            </a:ext>
          </a:extLst>
        </xdr:cNvPr>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a:extLst>
            <a:ext uri="{FF2B5EF4-FFF2-40B4-BE49-F238E27FC236}">
              <a16:creationId xmlns:a16="http://schemas.microsoft.com/office/drawing/2014/main" xmlns="" id="{B9F2C775-AA8C-462D-B85F-F30E8850B00B}"/>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a:extLst>
            <a:ext uri="{FF2B5EF4-FFF2-40B4-BE49-F238E27FC236}">
              <a16:creationId xmlns:a16="http://schemas.microsoft.com/office/drawing/2014/main" xmlns="" id="{A1920C0F-23FE-4F69-8300-2CAD9F1FCE8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a:extLst>
            <a:ext uri="{FF2B5EF4-FFF2-40B4-BE49-F238E27FC236}">
              <a16:creationId xmlns:a16="http://schemas.microsoft.com/office/drawing/2014/main" xmlns="" id="{CFB3C154-2B58-488E-ACA5-B910F7B70128}"/>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a:extLst>
            <a:ext uri="{FF2B5EF4-FFF2-40B4-BE49-F238E27FC236}">
              <a16:creationId xmlns:a16="http://schemas.microsoft.com/office/drawing/2014/main" xmlns="" id="{C4239578-0EC6-4CA1-8E98-EA8C73C81873}"/>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a:extLst>
            <a:ext uri="{FF2B5EF4-FFF2-40B4-BE49-F238E27FC236}">
              <a16:creationId xmlns:a16="http://schemas.microsoft.com/office/drawing/2014/main" xmlns="" id="{133E60C7-B4F4-4827-AD90-781C9EEFC1B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48" name="正方形/長方形 47">
          <a:extLst>
            <a:ext uri="{FF2B5EF4-FFF2-40B4-BE49-F238E27FC236}">
              <a16:creationId xmlns:a16="http://schemas.microsoft.com/office/drawing/2014/main" xmlns="" id="{0E99F0E7-6043-4E4E-BCDF-2DA5115F5CA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a:extLst>
            <a:ext uri="{FF2B5EF4-FFF2-40B4-BE49-F238E27FC236}">
              <a16:creationId xmlns:a16="http://schemas.microsoft.com/office/drawing/2014/main" xmlns="" id="{B03B24F7-2FAD-4B41-BBE9-DEC605065D6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50" name="テキスト ボックス 49">
          <a:extLst>
            <a:ext uri="{FF2B5EF4-FFF2-40B4-BE49-F238E27FC236}">
              <a16:creationId xmlns:a16="http://schemas.microsoft.com/office/drawing/2014/main" xmlns="" id="{130396AA-06CD-4E22-9A77-0D38FB1AFA9A}"/>
            </a:ext>
          </a:extLst>
        </xdr:cNvPr>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a:extLst>
            <a:ext uri="{FF2B5EF4-FFF2-40B4-BE49-F238E27FC236}">
              <a16:creationId xmlns:a16="http://schemas.microsoft.com/office/drawing/2014/main" xmlns="" id="{08AEC7F1-B95D-4D0C-A9E6-ACFE7EE54695}"/>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a:extLst>
            <a:ext uri="{FF2B5EF4-FFF2-40B4-BE49-F238E27FC236}">
              <a16:creationId xmlns:a16="http://schemas.microsoft.com/office/drawing/2014/main" xmlns="" id="{2619048D-F2FE-4020-9BFC-16CD144DB4B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a:extLst>
            <a:ext uri="{FF2B5EF4-FFF2-40B4-BE49-F238E27FC236}">
              <a16:creationId xmlns:a16="http://schemas.microsoft.com/office/drawing/2014/main" xmlns="" id="{08F00EFE-141A-4D4C-95B5-FC78A2E9671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a:extLst>
            <a:ext uri="{FF2B5EF4-FFF2-40B4-BE49-F238E27FC236}">
              <a16:creationId xmlns:a16="http://schemas.microsoft.com/office/drawing/2014/main" xmlns="" id="{1D6DEB65-F2CC-47BE-A49C-60A0A28EFBE3}"/>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a:extLst>
            <a:ext uri="{FF2B5EF4-FFF2-40B4-BE49-F238E27FC236}">
              <a16:creationId xmlns:a16="http://schemas.microsoft.com/office/drawing/2014/main" xmlns="" id="{A142FF9C-D6AD-4606-BB34-C084143FC06B}"/>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a:extLst>
            <a:ext uri="{FF2B5EF4-FFF2-40B4-BE49-F238E27FC236}">
              <a16:creationId xmlns:a16="http://schemas.microsoft.com/office/drawing/2014/main" xmlns="" id="{5CE63AAA-94CA-4579-BEEE-695533556C8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a:extLst>
            <a:ext uri="{FF2B5EF4-FFF2-40B4-BE49-F238E27FC236}">
              <a16:creationId xmlns:a16="http://schemas.microsoft.com/office/drawing/2014/main" xmlns="" id="{FC09059F-D3CC-4B03-A187-D0ED9FAF31D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AB27818-4F61-4AC0-A507-FC00EB78240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C1C51805-B5F9-460A-AD70-4B044AAF999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7E12342E-2C49-47D8-BE17-8A05C796337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7FF05CE1-0F29-41A6-A7E8-849AFF570CC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FFFD12D5-DDF4-42A7-A948-31C7C1C525D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2888395E-2BC9-4471-97A5-D22BF62CEDD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6EC9EA0B-29E9-4046-9E99-5821477127B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39B98C7-53AD-464A-8375-107F9A8AA41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F508AF8F-D850-4BC7-BDF8-BCAD5E9A6BC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2837D1A4-BF16-4E40-83AA-BBDDAB101E06}"/>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837,977
832,834
2,440.68
435,430,115
425,523,444
4,026,501
259,855,981
710,696,229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AD13E0B3-86DA-4691-AEE9-582729EC743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ED52C9FD-35C3-407A-A948-3983D2196DF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43EF9186-764C-4E6B-9234-D8A751DC3DD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107.1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31164D4C-2A88-49B1-B546-9FECFBB426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61A89381-371E-4A02-947D-0F7F252D95D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63DAFF5C-9B27-4C46-A13A-BCF7044DD05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xmlns="" id="{7679E91E-B41D-4620-B072-9D55120D9012}"/>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a:extLst>
            <a:ext uri="{FF2B5EF4-FFF2-40B4-BE49-F238E27FC236}">
              <a16:creationId xmlns:a16="http://schemas.microsoft.com/office/drawing/2014/main" xmlns="" id="{9202842F-46E6-4E59-ADD5-48D8CB425762}"/>
            </a:ext>
          </a:extLst>
        </xdr:cNvPr>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a:extLst>
            <a:ext uri="{FF2B5EF4-FFF2-40B4-BE49-F238E27FC236}">
              <a16:creationId xmlns:a16="http://schemas.microsoft.com/office/drawing/2014/main" xmlns="" id="{2962E4C2-A630-410E-85FA-81DF584FD91E}"/>
            </a:ext>
          </a:extLst>
        </xdr:cNvPr>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a:extLst>
            <a:ext uri="{FF2B5EF4-FFF2-40B4-BE49-F238E27FC236}">
              <a16:creationId xmlns:a16="http://schemas.microsoft.com/office/drawing/2014/main" xmlns="" id="{1508C9EE-3034-4370-ADCB-B49389F57C0F}"/>
            </a:ext>
          </a:extLst>
        </xdr:cNvPr>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a:extLst>
            <a:ext uri="{FF2B5EF4-FFF2-40B4-BE49-F238E27FC236}">
              <a16:creationId xmlns:a16="http://schemas.microsoft.com/office/drawing/2014/main" xmlns="" id="{DA712B97-1D66-4A73-AD31-562DCF96B667}"/>
            </a:ext>
          </a:extLst>
        </xdr:cNvPr>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a:extLst>
            <a:ext uri="{FF2B5EF4-FFF2-40B4-BE49-F238E27FC236}">
              <a16:creationId xmlns:a16="http://schemas.microsoft.com/office/drawing/2014/main" xmlns="" id="{8B2101AA-67EB-4A9B-A7B7-1E396280E830}"/>
            </a:ext>
          </a:extLst>
        </xdr:cNvPr>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a:extLst>
            <a:ext uri="{FF2B5EF4-FFF2-40B4-BE49-F238E27FC236}">
              <a16:creationId xmlns:a16="http://schemas.microsoft.com/office/drawing/2014/main" xmlns="" id="{03C2F986-4A43-4042-BDE0-62488AA2FDCC}"/>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a:extLst>
            <a:ext uri="{FF2B5EF4-FFF2-40B4-BE49-F238E27FC236}">
              <a16:creationId xmlns:a16="http://schemas.microsoft.com/office/drawing/2014/main" xmlns="" id="{59357D87-F540-440E-BA7E-DF2373A71D3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a:extLst>
            <a:ext uri="{FF2B5EF4-FFF2-40B4-BE49-F238E27FC236}">
              <a16:creationId xmlns:a16="http://schemas.microsoft.com/office/drawing/2014/main" xmlns="" id="{06E4F556-8CAC-4FC7-AA41-0CDEDF0F28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a:extLst>
            <a:ext uri="{FF2B5EF4-FFF2-40B4-BE49-F238E27FC236}">
              <a16:creationId xmlns:a16="http://schemas.microsoft.com/office/drawing/2014/main" xmlns="" id="{6D47465D-0544-4BEE-BDFB-553A6D5B525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F7FA5A7A-8C36-4583-A2A5-1AF4C5F97FE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F7A07698-EFE6-46AA-A977-077A1B35DEB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765143DA-4BDB-4CC3-9FC7-3C7631919B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6823764C-E65A-467C-A955-5D81E134D3F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5B55C6-CCF7-4BC5-B8B0-E322D889211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71F2461E-F1B9-4F4F-BA44-1115BABD439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2715C6A4-3081-4128-869C-23EAE3F539B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D854C71B-41B5-4A8D-83C8-2E79BEF165F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79F277B2-0EFB-4710-8CB4-6098D61F9D6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4BF55D4A-3D28-4123-9203-0D0D2D819BCA}"/>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837,977
832,834
2,440.68
435,430,115
425,523,444
4,026,501
259,855,981
710,696,229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699005DE-EADF-404A-81DA-B6CF6728DF9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431B4827-8106-4EA0-AC66-FF3CF1DB073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279B2C80-2AB1-4C93-8036-B20521E79C5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107.1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D47B5414-C436-482A-B94C-4E115112C08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27DEAAA8-F9FB-44AE-BCAA-B6A75DC3A86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37BF80C0-8688-482E-8113-AAA7D0B8957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xmlns="" id="{22EC62A8-7C9B-4624-A9A9-0A3EF25FC32F}"/>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a:extLst>
            <a:ext uri="{FF2B5EF4-FFF2-40B4-BE49-F238E27FC236}">
              <a16:creationId xmlns:a16="http://schemas.microsoft.com/office/drawing/2014/main" xmlns="" id="{E2679970-1EAC-4E16-96DE-8D83C0611D7B}"/>
            </a:ext>
          </a:extLst>
        </xdr:cNvPr>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a:extLst>
            <a:ext uri="{FF2B5EF4-FFF2-40B4-BE49-F238E27FC236}">
              <a16:creationId xmlns:a16="http://schemas.microsoft.com/office/drawing/2014/main" xmlns="" id="{EB3515F6-9FAB-46F3-AB61-82DA3BE6EFFE}"/>
            </a:ext>
          </a:extLst>
        </xdr:cNvPr>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a:extLst>
            <a:ext uri="{FF2B5EF4-FFF2-40B4-BE49-F238E27FC236}">
              <a16:creationId xmlns:a16="http://schemas.microsoft.com/office/drawing/2014/main" xmlns="" id="{571DA150-F5E7-40AE-BFAB-C86F3737EDA6}"/>
            </a:ext>
          </a:extLst>
        </xdr:cNvPr>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a:extLst>
            <a:ext uri="{FF2B5EF4-FFF2-40B4-BE49-F238E27FC236}">
              <a16:creationId xmlns:a16="http://schemas.microsoft.com/office/drawing/2014/main" xmlns="" id="{DF0A9B74-9D30-4B08-97EB-2F84EDFCD9CB}"/>
            </a:ext>
          </a:extLst>
        </xdr:cNvPr>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a:extLst>
            <a:ext uri="{FF2B5EF4-FFF2-40B4-BE49-F238E27FC236}">
              <a16:creationId xmlns:a16="http://schemas.microsoft.com/office/drawing/2014/main" xmlns="" id="{50587612-9C2A-4DBB-8FD3-8D5FF4EA8B1D}"/>
            </a:ext>
          </a:extLst>
        </xdr:cNvPr>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a:extLst>
            <a:ext uri="{FF2B5EF4-FFF2-40B4-BE49-F238E27FC236}">
              <a16:creationId xmlns:a16="http://schemas.microsoft.com/office/drawing/2014/main" xmlns="" id="{C6A64063-2506-401A-B247-E474F6D6D2A1}"/>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a:extLst>
            <a:ext uri="{FF2B5EF4-FFF2-40B4-BE49-F238E27FC236}">
              <a16:creationId xmlns:a16="http://schemas.microsoft.com/office/drawing/2014/main" xmlns="" id="{F55004E7-826D-4D66-9B0F-06A00966ACE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a:extLst>
            <a:ext uri="{FF2B5EF4-FFF2-40B4-BE49-F238E27FC236}">
              <a16:creationId xmlns:a16="http://schemas.microsoft.com/office/drawing/2014/main" xmlns="" id="{7461CB84-2783-44E6-8D8B-7EEC57B7511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a:extLst>
            <a:ext uri="{FF2B5EF4-FFF2-40B4-BE49-F238E27FC236}">
              <a16:creationId xmlns:a16="http://schemas.microsoft.com/office/drawing/2014/main" xmlns="" id="{DB48DBC2-DB24-4FF3-B5F5-5C10A1C7A60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837,977
832,834
2,440.68
435,430,115
425,523,444
4,026,501
259,855,981
710,696,229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107.1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a:extLst>
            <a:ext uri="{FF2B5EF4-FFF2-40B4-BE49-F238E27FC236}">
              <a16:creationId xmlns:a16="http://schemas.microsoft.com/office/drawing/2014/main" xmlns="" id="{00000000-0008-0000-0300-00001F000000}"/>
            </a:ext>
          </a:extLst>
        </xdr:cNvPr>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a:extLst>
            <a:ext uri="{FF2B5EF4-FFF2-40B4-BE49-F238E27FC236}">
              <a16:creationId xmlns:a16="http://schemas.microsoft.com/office/drawing/2014/main" xmlns="" id="{00000000-0008-0000-0300-00002D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依然としてグループ平均を下回っており、また、普通交付税の算定においても、社会保障関係経費の増加等による基準財政需要額の増、法人関係税の減少等による基準財政収入額の減と厳しい状況の中、近年は増加傾向にあり、今年度も</a:t>
          </a:r>
          <a:r>
            <a:rPr kumimoji="1" lang="en-US" altLang="ja-JP" sz="1300">
              <a:latin typeface="ＭＳ Ｐゴシック"/>
            </a:rPr>
            <a:t>0.01</a:t>
          </a:r>
          <a:r>
            <a:rPr kumimoji="1" lang="ja-JP" altLang="en-US" sz="1300">
              <a:latin typeface="ＭＳ Ｐゴシック"/>
            </a:rPr>
            <a:t>ポイント増加している。</a:t>
          </a:r>
        </a:p>
        <a:p>
          <a:r>
            <a:rPr kumimoji="1" lang="ja-JP" altLang="en-US" sz="1300">
              <a:latin typeface="ＭＳ Ｐゴシック"/>
            </a:rPr>
            <a:t>　今後も平成</a:t>
          </a:r>
          <a:r>
            <a:rPr kumimoji="1" lang="en-US" altLang="ja-JP" sz="1300">
              <a:latin typeface="ＭＳ Ｐゴシック"/>
            </a:rPr>
            <a:t>27</a:t>
          </a:r>
          <a:r>
            <a:rPr kumimoji="1" lang="ja-JP" altLang="en-US" sz="1300">
              <a:latin typeface="ＭＳ Ｐゴシック"/>
            </a:rPr>
            <a:t>年度に策定した「佐賀県行財政運営計画</a:t>
          </a:r>
          <a:r>
            <a:rPr kumimoji="1" lang="en-US" altLang="ja-JP" sz="1300">
              <a:latin typeface="ＭＳ Ｐゴシック"/>
            </a:rPr>
            <a:t>2015</a:t>
          </a:r>
          <a:r>
            <a:rPr kumimoji="1" lang="ja-JP" altLang="en-US" sz="1300">
              <a:latin typeface="ＭＳ Ｐゴシック"/>
            </a:rPr>
            <a:t>」に掲げる取組項目を着実に実施していくなど、将来にわたり安定的な財政運営の確立に努めていく。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a:extLst>
            <a:ext uri="{FF2B5EF4-FFF2-40B4-BE49-F238E27FC236}">
              <a16:creationId xmlns:a16="http://schemas.microsoft.com/office/drawing/2014/main" xmlns="" id="{00000000-0008-0000-0300-00002E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a:extLst>
            <a:ext uri="{FF2B5EF4-FFF2-40B4-BE49-F238E27FC236}">
              <a16:creationId xmlns:a16="http://schemas.microsoft.com/office/drawing/2014/main" xmlns="" id="{00000000-0008-0000-0300-000031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105128</xdr:rowOff>
    </xdr:from>
    <xdr:to>
      <xdr:col>7</xdr:col>
      <xdr:colOff>152400</xdr:colOff>
      <xdr:row>44</xdr:row>
      <xdr:rowOff>111478</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448778"/>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83555</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62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0.31</a:t>
          </a:r>
          <a:endParaRPr kumimoji="1" lang="ja-JP" altLang="en-US" sz="1000" b="1">
            <a:latin typeface="ＭＳ Ｐゴシック"/>
          </a:endParaRPr>
        </a:p>
      </xdr:txBody>
    </xdr:sp>
    <xdr:clientData/>
  </xdr:oneCellAnchor>
  <xdr:twoCellAnchor>
    <xdr:from>
      <xdr:col>7</xdr:col>
      <xdr:colOff>63500</xdr:colOff>
      <xdr:row>44</xdr:row>
      <xdr:rowOff>111478</xdr:rowOff>
    </xdr:from>
    <xdr:to>
      <xdr:col>7</xdr:col>
      <xdr:colOff>241300</xdr:colOff>
      <xdr:row>44</xdr:row>
      <xdr:rowOff>111478</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65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20055</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61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105128</xdr:rowOff>
    </xdr:from>
    <xdr:to>
      <xdr:col>7</xdr:col>
      <xdr:colOff>241300</xdr:colOff>
      <xdr:row>37</xdr:row>
      <xdr:rowOff>105128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44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43</xdr:row>
      <xdr:rowOff>14817</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114800" y="7253111"/>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55332</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38805</xdr:rowOff>
    </xdr:from>
    <xdr:to>
      <xdr:col>7</xdr:col>
      <xdr:colOff>203200</xdr:colOff>
      <xdr:row>41</xdr:row>
      <xdr:rowOff>140405</xdr:rowOff>
    </xdr:to>
    <xdr:sp macro="" textlink="">
      <xdr:nvSpPr>
        <xdr:cNvPr id="68" name="フローチャート : 判断 67">
          <a:extLst>
            <a:ext uri="{FF2B5EF4-FFF2-40B4-BE49-F238E27FC236}">
              <a16:creationId xmlns:a16="http://schemas.microsoft.com/office/drawing/2014/main" xmlns="" id="{00000000-0008-0000-0300-000044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44</xdr:row>
      <xdr:rowOff>111478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3225800" y="7387167"/>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1411</xdr:rowOff>
    </xdr:from>
    <xdr:to>
      <xdr:col>6</xdr:col>
      <xdr:colOff>50800</xdr:colOff>
      <xdr:row>42</xdr:row>
      <xdr:rowOff>103011</xdr:rowOff>
    </xdr:to>
    <xdr:sp macro="" textlink="">
      <xdr:nvSpPr>
        <xdr:cNvPr id="70" name="フローチャート : 判断 69">
          <a:extLst>
            <a:ext uri="{FF2B5EF4-FFF2-40B4-BE49-F238E27FC236}">
              <a16:creationId xmlns:a16="http://schemas.microsoft.com/office/drawing/2014/main" xmlns="" id="{00000000-0008-0000-0300-000046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113188</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111478</xdr:rowOff>
    </xdr:from>
    <xdr:to>
      <xdr:col>4</xdr:col>
      <xdr:colOff>482600</xdr:colOff>
      <xdr:row>44</xdr:row>
      <xdr:rowOff>111478</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2336800" y="7655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111478</xdr:rowOff>
    </xdr:from>
    <xdr:to>
      <xdr:col>3</xdr:col>
      <xdr:colOff>279400</xdr:colOff>
      <xdr:row>45</xdr:row>
      <xdr:rowOff>74083</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1447800" y="765527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a:extLst>
            <a:ext uri="{FF2B5EF4-FFF2-40B4-BE49-F238E27FC236}">
              <a16:creationId xmlns:a16="http://schemas.microsoft.com/office/drawing/2014/main" xmlns="" id="{00000000-0008-0000-0300-00004C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38805</xdr:rowOff>
    </xdr:from>
    <xdr:to>
      <xdr:col>2</xdr:col>
      <xdr:colOff>127000</xdr:colOff>
      <xdr:row>41</xdr:row>
      <xdr:rowOff>140405</xdr:rowOff>
    </xdr:to>
    <xdr:sp macro="" textlink="">
      <xdr:nvSpPr>
        <xdr:cNvPr id="78" name="フローチャート : 判断 77">
          <a:extLst>
            <a:ext uri="{FF2B5EF4-FFF2-40B4-BE49-F238E27FC236}">
              <a16:creationId xmlns:a16="http://schemas.microsoft.com/office/drawing/2014/main" xmlns="" id="{00000000-0008-0000-0300-00004E000000}"/>
            </a:ext>
          </a:extLst>
        </xdr:cNvPr>
        <xdr:cNvSpPr/>
      </xdr:nvSpPr>
      <xdr:spPr>
        <a:xfrm>
          <a:off x="1397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150582</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85" name="円/楕円 84">
          <a:extLst>
            <a:ext uri="{FF2B5EF4-FFF2-40B4-BE49-F238E27FC236}">
              <a16:creationId xmlns:a16="http://schemas.microsoft.com/office/drawing/2014/main" xmlns="" id="{00000000-0008-0000-0300-000055000000}"/>
            </a:ext>
          </a:extLst>
        </xdr:cNvPr>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144938</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7" name="円/楕円 86">
          <a:extLst>
            <a:ext uri="{FF2B5EF4-FFF2-40B4-BE49-F238E27FC236}">
              <a16:creationId xmlns:a16="http://schemas.microsoft.com/office/drawing/2014/main" xmlns="" id="{00000000-0008-0000-0300-000057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60678</xdr:rowOff>
    </xdr:from>
    <xdr:to>
      <xdr:col>4</xdr:col>
      <xdr:colOff>533400</xdr:colOff>
      <xdr:row>44</xdr:row>
      <xdr:rowOff>162278</xdr:rowOff>
    </xdr:to>
    <xdr:sp macro="" textlink="">
      <xdr:nvSpPr>
        <xdr:cNvPr id="89" name="円/楕円 88">
          <a:extLst>
            <a:ext uri="{FF2B5EF4-FFF2-40B4-BE49-F238E27FC236}">
              <a16:creationId xmlns:a16="http://schemas.microsoft.com/office/drawing/2014/main" xmlns="" id="{00000000-0008-0000-0300-000059000000}"/>
            </a:ext>
          </a:extLst>
        </xdr:cNvPr>
        <xdr:cNvSpPr/>
      </xdr:nvSpPr>
      <xdr:spPr>
        <a:xfrm>
          <a:off x="3175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147055</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60678</xdr:rowOff>
    </xdr:from>
    <xdr:to>
      <xdr:col>3</xdr:col>
      <xdr:colOff>330200</xdr:colOff>
      <xdr:row>44</xdr:row>
      <xdr:rowOff>162278</xdr:rowOff>
    </xdr:to>
    <xdr:sp macro="" textlink="">
      <xdr:nvSpPr>
        <xdr:cNvPr id="91" name="円/楕円 90">
          <a:extLst>
            <a:ext uri="{FF2B5EF4-FFF2-40B4-BE49-F238E27FC236}">
              <a16:creationId xmlns:a16="http://schemas.microsoft.com/office/drawing/2014/main" xmlns="" id="{00000000-0008-0000-0300-00005B000000}"/>
            </a:ext>
          </a:extLst>
        </xdr:cNvPr>
        <xdr:cNvSpPr/>
      </xdr:nvSpPr>
      <xdr:spPr>
        <a:xfrm>
          <a:off x="2286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147055</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23283</xdr:rowOff>
    </xdr:from>
    <xdr:to>
      <xdr:col>2</xdr:col>
      <xdr:colOff>127000</xdr:colOff>
      <xdr:row>45</xdr:row>
      <xdr:rowOff>124883</xdr:rowOff>
    </xdr:to>
    <xdr:sp macro="" textlink="">
      <xdr:nvSpPr>
        <xdr:cNvPr id="93" name="円/楕円 92">
          <a:extLst>
            <a:ext uri="{FF2B5EF4-FFF2-40B4-BE49-F238E27FC236}">
              <a16:creationId xmlns:a16="http://schemas.microsoft.com/office/drawing/2014/main" xmlns="" id="{00000000-0008-0000-0300-00005D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109660</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a:extLst>
            <a:ext uri="{FF2B5EF4-FFF2-40B4-BE49-F238E27FC236}">
              <a16:creationId xmlns:a16="http://schemas.microsoft.com/office/drawing/2014/main" xmlns=""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経常収支比率は、都道府県平均、グループ内平均に比べると良好な数字であるが、</a:t>
          </a:r>
          <a:r>
            <a:rPr kumimoji="1" lang="en-US" altLang="ja-JP" sz="1300">
              <a:solidFill>
                <a:sysClr val="windowText" lastClr="000000"/>
              </a:solidFill>
              <a:latin typeface="ＭＳ Ｐゴシック"/>
            </a:rPr>
            <a:t>H28</a:t>
          </a:r>
          <a:r>
            <a:rPr kumimoji="1" lang="ja-JP" altLang="en-US" sz="1300">
              <a:solidFill>
                <a:sysClr val="windowText" lastClr="000000"/>
              </a:solidFill>
              <a:latin typeface="ＭＳ Ｐゴシック"/>
            </a:rPr>
            <a:t>年度は、歳入となる地方譲与税が減少する一方で、歳出では補助費等（主に社会保障関係経費）が増加したことにより、</a:t>
          </a:r>
          <a:r>
            <a:rPr kumimoji="1" lang="en-US" altLang="ja-JP" sz="1300">
              <a:solidFill>
                <a:sysClr val="windowText" lastClr="000000"/>
              </a:solidFill>
              <a:latin typeface="ＭＳ Ｐゴシック"/>
            </a:rPr>
            <a:t>1.2</a:t>
          </a:r>
          <a:r>
            <a:rPr kumimoji="1" lang="ja-JP" altLang="en-US" sz="1300">
              <a:solidFill>
                <a:sysClr val="windowText" lastClr="000000"/>
              </a:solidFill>
              <a:latin typeface="ＭＳ Ｐゴシック"/>
            </a:rPr>
            <a:t>ポイント悪化しており、３年連続での悪化となった。</a:t>
          </a:r>
        </a:p>
        <a:p>
          <a:r>
            <a:rPr kumimoji="1" lang="ja-JP" altLang="en-US" sz="1300">
              <a:solidFill>
                <a:sysClr val="windowText" lastClr="000000"/>
              </a:solidFill>
              <a:latin typeface="ＭＳ Ｐゴシック"/>
            </a:rPr>
            <a:t>　今後も、高齢化の進行により社会保障関係経費が増加することや、公債費が引き続き高い水準で推移することが見込まれ、財政構造の硬直化が予想されることから、「佐賀県行財政運営計画</a:t>
          </a:r>
          <a:r>
            <a:rPr kumimoji="1" lang="en-US" altLang="ja-JP" sz="1300">
              <a:solidFill>
                <a:sysClr val="windowText" lastClr="000000"/>
              </a:solidFill>
              <a:latin typeface="ＭＳ Ｐゴシック"/>
            </a:rPr>
            <a:t>2015</a:t>
          </a:r>
          <a:r>
            <a:rPr kumimoji="1" lang="ja-JP" altLang="en-US" sz="1300">
              <a:solidFill>
                <a:sysClr val="windowText" lastClr="000000"/>
              </a:solidFill>
              <a:latin typeface="ＭＳ Ｐゴシック"/>
            </a:rPr>
            <a:t>」に基づき、財政健全化を図っていく。</a:t>
          </a:r>
        </a:p>
      </xdr:txBody>
    </xdr:sp>
    <xdr:clientData/>
  </xdr:twoCellAnchor>
  <xdr:oneCellAnchor>
    <xdr:from>
      <xdr:col>1</xdr:col>
      <xdr:colOff>38100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xmlns=""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a:extLst>
            <a:ext uri="{FF2B5EF4-FFF2-40B4-BE49-F238E27FC236}">
              <a16:creationId xmlns:a16="http://schemas.microsoft.com/office/drawing/2014/main" xmlns=""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a:extLst>
            <a:ext uri="{FF2B5EF4-FFF2-40B4-BE49-F238E27FC236}">
              <a16:creationId xmlns:a16="http://schemas.microsoft.com/office/drawing/2014/main" xmlns=""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146050</xdr:rowOff>
    </xdr:from>
    <xdr:to>
      <xdr:col>7</xdr:col>
      <xdr:colOff>152400</xdr:colOff>
      <xdr:row>67</xdr:row>
      <xdr:rowOff>92075</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flipV="1">
          <a:off x="4953000" y="10433050"/>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64152</xdr:rowOff>
    </xdr:from>
    <xdr:ext cx="762000" cy="259045"/>
    <xdr:sp macro="" textlink="">
      <xdr:nvSpPr>
        <xdr:cNvPr id="123" name="財政構造の弾力性最小値テキスト">
          <a:extLst>
            <a:ext uri="{FF2B5EF4-FFF2-40B4-BE49-F238E27FC236}">
              <a16:creationId xmlns:a16="http://schemas.microsoft.com/office/drawing/2014/main" xmlns="" id="{00000000-0008-0000-0300-00007B000000}"/>
            </a:ext>
          </a:extLst>
        </xdr:cNvPr>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7</xdr:col>
      <xdr:colOff>63500</xdr:colOff>
      <xdr:row>67</xdr:row>
      <xdr:rowOff>92075</xdr:rowOff>
    </xdr:from>
    <xdr:to>
      <xdr:col>7</xdr:col>
      <xdr:colOff>241300</xdr:colOff>
      <xdr:row>67</xdr:row>
      <xdr:rowOff>92075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60977</xdr:rowOff>
    </xdr:from>
    <xdr:ext cx="762000" cy="259045"/>
    <xdr:sp macro="" textlink="">
      <xdr:nvSpPr>
        <xdr:cNvPr id="125" name="財政構造の弾力性最大値テキスト">
          <a:extLst>
            <a:ext uri="{FF2B5EF4-FFF2-40B4-BE49-F238E27FC236}">
              <a16:creationId xmlns:a16="http://schemas.microsoft.com/office/drawing/2014/main" xmlns="" id="{00000000-0008-0000-0300-00007D000000}"/>
            </a:ext>
          </a:extLst>
        </xdr:cNvPr>
        <xdr:cNvSpPr txBox="1"/>
      </xdr:nvSpPr>
      <xdr:spPr>
        <a:xfrm>
          <a:off x="504190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60</xdr:row>
      <xdr:rowOff>146050</xdr:rowOff>
    </xdr:from>
    <xdr:to>
      <xdr:col>7</xdr:col>
      <xdr:colOff>241300</xdr:colOff>
      <xdr:row>60</xdr:row>
      <xdr:rowOff>146050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146050</xdr:rowOff>
    </xdr:from>
    <xdr:to>
      <xdr:col>7</xdr:col>
      <xdr:colOff>152400</xdr:colOff>
      <xdr:row>62</xdr:row>
      <xdr:rowOff>44450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114800" y="1043305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28" name="財政構造の弾力性平均値テキスト">
          <a:extLst>
            <a:ext uri="{FF2B5EF4-FFF2-40B4-BE49-F238E27FC236}">
              <a16:creationId xmlns:a16="http://schemas.microsoft.com/office/drawing/2014/main" xmlns="" id="{00000000-0008-0000-0300-000080000000}"/>
            </a:ext>
          </a:extLst>
        </xdr:cNvPr>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29" name="フローチャート : 判断 128">
          <a:extLst>
            <a:ext uri="{FF2B5EF4-FFF2-40B4-BE49-F238E27FC236}">
              <a16:creationId xmlns:a16="http://schemas.microsoft.com/office/drawing/2014/main" xmlns="" id="{00000000-0008-0000-0300-000081000000}"/>
            </a:ext>
          </a:extLst>
        </xdr:cNvPr>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25400</xdr:rowOff>
    </xdr:from>
    <xdr:to>
      <xdr:col>6</xdr:col>
      <xdr:colOff>0</xdr:colOff>
      <xdr:row>60</xdr:row>
      <xdr:rowOff>146050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3225800" y="103124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43392</xdr:rowOff>
    </xdr:from>
    <xdr:to>
      <xdr:col>6</xdr:col>
      <xdr:colOff>50800</xdr:colOff>
      <xdr:row>63</xdr:row>
      <xdr:rowOff>144992</xdr:rowOff>
    </xdr:to>
    <xdr:sp macro="" textlink="">
      <xdr:nvSpPr>
        <xdr:cNvPr id="131" name="フローチャート : 判断 130">
          <a:extLst>
            <a:ext uri="{FF2B5EF4-FFF2-40B4-BE49-F238E27FC236}">
              <a16:creationId xmlns:a16="http://schemas.microsoft.com/office/drawing/2014/main" xmlns="" id="{00000000-0008-0000-0300-000083000000}"/>
            </a:ext>
          </a:extLst>
        </xdr:cNvPr>
        <xdr:cNvSpPr/>
      </xdr:nvSpPr>
      <xdr:spPr>
        <a:xfrm>
          <a:off x="4064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129769</xdr:rowOff>
    </xdr:from>
    <xdr:ext cx="736600" cy="259045"/>
    <xdr:sp macro="" textlink="">
      <xdr:nvSpPr>
        <xdr:cNvPr id="132" name="テキスト ボックス 131">
          <a:extLst>
            <a:ext uri="{FF2B5EF4-FFF2-40B4-BE49-F238E27FC236}">
              <a16:creationId xmlns:a16="http://schemas.microsoft.com/office/drawing/2014/main" xmlns="" id="{00000000-0008-0000-0300-000084000000}"/>
            </a:ext>
          </a:extLst>
        </xdr:cNvPr>
        <xdr:cNvSpPr txBox="1"/>
      </xdr:nvSpPr>
      <xdr:spPr>
        <a:xfrm>
          <a:off x="3733800" y="1093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106892</xdr:rowOff>
    </xdr:from>
    <xdr:to>
      <xdr:col>4</xdr:col>
      <xdr:colOff>482600</xdr:colOff>
      <xdr:row>60</xdr:row>
      <xdr:rowOff>25400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2336800" y="10050992"/>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149877</xdr:rowOff>
    </xdr:from>
    <xdr:ext cx="7620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106892</xdr:rowOff>
    </xdr:from>
    <xdr:to>
      <xdr:col>3</xdr:col>
      <xdr:colOff>279400</xdr:colOff>
      <xdr:row>58</xdr:row>
      <xdr:rowOff>147108</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1447800" y="100509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144992</xdr:rowOff>
    </xdr:from>
    <xdr:to>
      <xdr:col>3</xdr:col>
      <xdr:colOff>330200</xdr:colOff>
      <xdr:row>62</xdr:row>
      <xdr:rowOff>75142</xdr:rowOff>
    </xdr:to>
    <xdr:sp macro="" textlink="">
      <xdr:nvSpPr>
        <xdr:cNvPr id="137" name="フローチャート : 判断 136">
          <a:extLst>
            <a:ext uri="{FF2B5EF4-FFF2-40B4-BE49-F238E27FC236}">
              <a16:creationId xmlns:a16="http://schemas.microsoft.com/office/drawing/2014/main" xmlns="" id="{00000000-0008-0000-0300-000089000000}"/>
            </a:ext>
          </a:extLst>
        </xdr:cNvPr>
        <xdr:cNvSpPr/>
      </xdr:nvSpPr>
      <xdr:spPr>
        <a:xfrm>
          <a:off x="2286000" y="1060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59919</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1955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94192</xdr:rowOff>
    </xdr:from>
    <xdr:to>
      <xdr:col>2</xdr:col>
      <xdr:colOff>127000</xdr:colOff>
      <xdr:row>63</xdr:row>
      <xdr:rowOff>24342</xdr:rowOff>
    </xdr:to>
    <xdr:sp macro="" textlink="">
      <xdr:nvSpPr>
        <xdr:cNvPr id="139" name="フローチャート : 判断 138">
          <a:extLst>
            <a:ext uri="{FF2B5EF4-FFF2-40B4-BE49-F238E27FC236}">
              <a16:creationId xmlns:a16="http://schemas.microsoft.com/office/drawing/2014/main" xmlns="" id="{00000000-0008-0000-0300-00008B000000}"/>
            </a:ext>
          </a:extLst>
        </xdr:cNvPr>
        <xdr:cNvSpPr/>
      </xdr:nvSpPr>
      <xdr:spPr>
        <a:xfrm>
          <a:off x="1397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9119</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066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46" name="円/楕円 145">
          <a:extLst>
            <a:ext uri="{FF2B5EF4-FFF2-40B4-BE49-F238E27FC236}">
              <a16:creationId xmlns:a16="http://schemas.microsoft.com/office/drawing/2014/main" xmlns="" id="{00000000-0008-0000-0300-00009200000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47" name="財政構造の弾力性該当値テキスト">
          <a:extLst>
            <a:ext uri="{FF2B5EF4-FFF2-40B4-BE49-F238E27FC236}">
              <a16:creationId xmlns:a16="http://schemas.microsoft.com/office/drawing/2014/main" xmlns="" id="{00000000-0008-0000-0300-000093000000}"/>
            </a:ext>
          </a:extLst>
        </xdr:cNvPr>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95250</xdr:rowOff>
    </xdr:from>
    <xdr:to>
      <xdr:col>6</xdr:col>
      <xdr:colOff>50800</xdr:colOff>
      <xdr:row>61</xdr:row>
      <xdr:rowOff>25400</xdr:rowOff>
    </xdr:to>
    <xdr:sp macro="" textlink="">
      <xdr:nvSpPr>
        <xdr:cNvPr id="148" name="円/楕円 147">
          <a:extLst>
            <a:ext uri="{FF2B5EF4-FFF2-40B4-BE49-F238E27FC236}">
              <a16:creationId xmlns:a16="http://schemas.microsoft.com/office/drawing/2014/main" xmlns="" id="{00000000-0008-0000-0300-000094000000}"/>
            </a:ext>
          </a:extLst>
        </xdr:cNvPr>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35577</xdr:rowOff>
    </xdr:from>
    <xdr:ext cx="7366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146050</xdr:rowOff>
    </xdr:from>
    <xdr:to>
      <xdr:col>4</xdr:col>
      <xdr:colOff>533400</xdr:colOff>
      <xdr:row>60</xdr:row>
      <xdr:rowOff>76200</xdr:rowOff>
    </xdr:to>
    <xdr:sp macro="" textlink="">
      <xdr:nvSpPr>
        <xdr:cNvPr id="150" name="円/楕円 149">
          <a:extLst>
            <a:ext uri="{FF2B5EF4-FFF2-40B4-BE49-F238E27FC236}">
              <a16:creationId xmlns:a16="http://schemas.microsoft.com/office/drawing/2014/main" xmlns="" id="{00000000-0008-0000-0300-000096000000}"/>
            </a:ext>
          </a:extLst>
        </xdr:cNvPr>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86377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56092</xdr:rowOff>
    </xdr:from>
    <xdr:to>
      <xdr:col>3</xdr:col>
      <xdr:colOff>330200</xdr:colOff>
      <xdr:row>58</xdr:row>
      <xdr:rowOff>157692</xdr:rowOff>
    </xdr:to>
    <xdr:sp macro="" textlink="">
      <xdr:nvSpPr>
        <xdr:cNvPr id="152" name="円/楕円 151">
          <a:extLst>
            <a:ext uri="{FF2B5EF4-FFF2-40B4-BE49-F238E27FC236}">
              <a16:creationId xmlns:a16="http://schemas.microsoft.com/office/drawing/2014/main" xmlns="" id="{00000000-0008-0000-0300-000098000000}"/>
            </a:ext>
          </a:extLst>
        </xdr:cNvPr>
        <xdr:cNvSpPr/>
      </xdr:nvSpPr>
      <xdr:spPr>
        <a:xfrm>
          <a:off x="2286000" y="1000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167869</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955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96308</xdr:rowOff>
    </xdr:from>
    <xdr:to>
      <xdr:col>2</xdr:col>
      <xdr:colOff>127000</xdr:colOff>
      <xdr:row>59</xdr:row>
      <xdr:rowOff>26458</xdr:rowOff>
    </xdr:to>
    <xdr:sp macro="" textlink="">
      <xdr:nvSpPr>
        <xdr:cNvPr id="154" name="円/楕円 153">
          <a:extLst>
            <a:ext uri="{FF2B5EF4-FFF2-40B4-BE49-F238E27FC236}">
              <a16:creationId xmlns:a16="http://schemas.microsoft.com/office/drawing/2014/main" xmlns="" id="{00000000-0008-0000-0300-00009A000000}"/>
            </a:ext>
          </a:extLst>
        </xdr:cNvPr>
        <xdr:cNvSpPr/>
      </xdr:nvSpPr>
      <xdr:spPr>
        <a:xfrm>
          <a:off x="1397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36635</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066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a:extLst>
            <a:ext uri="{FF2B5EF4-FFF2-40B4-BE49-F238E27FC236}">
              <a16:creationId xmlns:a16="http://schemas.microsoft.com/office/drawing/2014/main" xmlns=""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[157,967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en-US" altLang="ja-JP" sz="1300">
              <a:solidFill>
                <a:sysClr val="windowText" lastClr="000000"/>
              </a:solidFill>
              <a:latin typeface="ＭＳ Ｐゴシック"/>
            </a:rPr>
            <a:t>H23</a:t>
          </a:r>
          <a:r>
            <a:rPr kumimoji="1" lang="ja-JP" altLang="en-US" sz="1300">
              <a:solidFill>
                <a:sysClr val="windowText" lastClr="000000"/>
              </a:solidFill>
              <a:latin typeface="ＭＳ Ｐゴシック"/>
            </a:rPr>
            <a:t>年度から</a:t>
          </a:r>
          <a:r>
            <a:rPr kumimoji="1" lang="en-US" altLang="ja-JP" sz="1300">
              <a:solidFill>
                <a:sysClr val="windowText" lastClr="000000"/>
              </a:solidFill>
              <a:latin typeface="ＭＳ Ｐゴシック"/>
            </a:rPr>
            <a:t>155,000</a:t>
          </a:r>
          <a:r>
            <a:rPr kumimoji="1" lang="ja-JP" altLang="en-US" sz="1300">
              <a:solidFill>
                <a:sysClr val="windowText" lastClr="000000"/>
              </a:solidFill>
              <a:latin typeface="ＭＳ Ｐゴシック"/>
            </a:rPr>
            <a:t>円前後で推移している。グループ内平均と比較して高い水準となっているが、これは類似団体比較で人口</a:t>
          </a:r>
          <a:r>
            <a:rPr kumimoji="1" lang="en-US" altLang="ja-JP" sz="1300">
              <a:solidFill>
                <a:sysClr val="windowText" lastClr="000000"/>
              </a:solidFill>
              <a:latin typeface="ＭＳ Ｐゴシック"/>
            </a:rPr>
            <a:t>10</a:t>
          </a:r>
          <a:r>
            <a:rPr kumimoji="1" lang="ja-JP" altLang="en-US" sz="1300">
              <a:solidFill>
                <a:sysClr val="windowText" lastClr="000000"/>
              </a:solidFill>
              <a:latin typeface="ＭＳ Ｐゴシック"/>
            </a:rPr>
            <a:t>万人当たり職員数が多いことが主な要因である。</a:t>
          </a:r>
        </a:p>
        <a:p>
          <a:r>
            <a:rPr kumimoji="1" lang="ja-JP" altLang="en-US" sz="1300">
              <a:solidFill>
                <a:sysClr val="windowText" lastClr="000000"/>
              </a:solidFill>
              <a:latin typeface="ＭＳ Ｐゴシック"/>
            </a:rPr>
            <a:t>　引き続き、　「佐賀県行財政運営計画</a:t>
          </a:r>
          <a:r>
            <a:rPr kumimoji="1" lang="en-US" altLang="ja-JP" sz="1300">
              <a:solidFill>
                <a:sysClr val="windowText" lastClr="000000"/>
              </a:solidFill>
              <a:latin typeface="ＭＳ Ｐゴシック"/>
            </a:rPr>
            <a:t>2015</a:t>
          </a:r>
          <a:r>
            <a:rPr kumimoji="1" lang="ja-JP" altLang="en-US" sz="1300">
              <a:solidFill>
                <a:sysClr val="windowText" lastClr="000000"/>
              </a:solidFill>
              <a:latin typeface="ＭＳ Ｐゴシック"/>
            </a:rPr>
            <a:t>」の取組にある総人件費の適切な管理に基づき、効率的で機能的な人員配置により、限られた経営資源の効率的な活用を図り、職員給与等においては、国や他県の状況、社会情勢を踏まえ、必要に応じて適切な見直しを行う。</a:t>
          </a:r>
        </a:p>
      </xdr:txBody>
    </xdr:sp>
    <xdr:clientData/>
  </xdr:twoCellAnchor>
  <xdr:oneCellAnchor>
    <xdr:from>
      <xdr:col>1</xdr:col>
      <xdr:colOff>38100</xdr:colOff>
      <xdr:row>77</xdr:row>
      <xdr:rowOff>6350</xdr:rowOff>
    </xdr:from>
    <xdr:ext cx="349839" cy="225703"/>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a:extLst>
            <a:ext uri="{FF2B5EF4-FFF2-40B4-BE49-F238E27FC236}">
              <a16:creationId xmlns:a16="http://schemas.microsoft.com/office/drawing/2014/main" xmlns=""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a:extLst>
            <a:ext uri="{FF2B5EF4-FFF2-40B4-BE49-F238E27FC236}">
              <a16:creationId xmlns:a16="http://schemas.microsoft.com/office/drawing/2014/main" xmlns=""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xmlns=""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50109</xdr:rowOff>
    </xdr:from>
    <xdr:to>
      <xdr:col>7</xdr:col>
      <xdr:colOff>152400</xdr:colOff>
      <xdr:row>89</xdr:row>
      <xdr:rowOff>81271</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flipV="1">
          <a:off x="4953000" y="14109009"/>
          <a:ext cx="0" cy="1231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53348</xdr:rowOff>
    </xdr:from>
    <xdr:ext cx="762000" cy="259045"/>
    <xdr:sp macro="" textlink="">
      <xdr:nvSpPr>
        <xdr:cNvPr id="184" name="人件費・物件費等の状況最小値テキスト">
          <a:extLst>
            <a:ext uri="{FF2B5EF4-FFF2-40B4-BE49-F238E27FC236}">
              <a16:creationId xmlns:a16="http://schemas.microsoft.com/office/drawing/2014/main" xmlns="" id="{00000000-0008-0000-0300-0000B8000000}"/>
            </a:ext>
          </a:extLst>
        </xdr:cNvPr>
        <xdr:cNvSpPr txBox="1"/>
      </xdr:nvSpPr>
      <xdr:spPr>
        <a:xfrm>
          <a:off x="5041900" y="1531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168,284</a:t>
          </a:r>
          <a:endParaRPr kumimoji="1" lang="ja-JP" altLang="en-US" sz="1000" b="1">
            <a:latin typeface="ＭＳ Ｐゴシック"/>
          </a:endParaRPr>
        </a:p>
      </xdr:txBody>
    </xdr:sp>
    <xdr:clientData/>
  </xdr:oneCellAnchor>
  <xdr:twoCellAnchor>
    <xdr:from>
      <xdr:col>7</xdr:col>
      <xdr:colOff>63500</xdr:colOff>
      <xdr:row>89</xdr:row>
      <xdr:rowOff>81271</xdr:rowOff>
    </xdr:from>
    <xdr:to>
      <xdr:col>7</xdr:col>
      <xdr:colOff>241300</xdr:colOff>
      <xdr:row>89</xdr:row>
      <xdr:rowOff>81271</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4864100" y="1534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136486</xdr:rowOff>
    </xdr:from>
    <xdr:ext cx="762000" cy="259045"/>
    <xdr:sp macro="" textlink="">
      <xdr:nvSpPr>
        <xdr:cNvPr id="186" name="人件費・物件費等の状況最大値テキスト">
          <a:extLst>
            <a:ext uri="{FF2B5EF4-FFF2-40B4-BE49-F238E27FC236}">
              <a16:creationId xmlns:a16="http://schemas.microsoft.com/office/drawing/2014/main" xmlns="" id="{00000000-0008-0000-0300-0000BA000000}"/>
            </a:ext>
          </a:extLst>
        </xdr:cNvPr>
        <xdr:cNvSpPr txBox="1"/>
      </xdr:nvSpPr>
      <xdr:spPr>
        <a:xfrm>
          <a:off x="5041900" y="1385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137,667</a:t>
          </a:r>
          <a:endParaRPr kumimoji="1" lang="ja-JP" altLang="en-US" sz="1000" b="1">
            <a:latin typeface="ＭＳ Ｐゴシック"/>
          </a:endParaRPr>
        </a:p>
      </xdr:txBody>
    </xdr:sp>
    <xdr:clientData/>
  </xdr:oneCellAnchor>
  <xdr:twoCellAnchor>
    <xdr:from>
      <xdr:col>7</xdr:col>
      <xdr:colOff>63500</xdr:colOff>
      <xdr:row>82</xdr:row>
      <xdr:rowOff>50109</xdr:rowOff>
    </xdr:from>
    <xdr:to>
      <xdr:col>7</xdr:col>
      <xdr:colOff>241300</xdr:colOff>
      <xdr:row>82</xdr:row>
      <xdr:rowOff>50109</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4864100" y="1410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95848</xdr:rowOff>
    </xdr:from>
    <xdr:to>
      <xdr:col>7</xdr:col>
      <xdr:colOff>152400</xdr:colOff>
      <xdr:row>87</xdr:row>
      <xdr:rowOff>9257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114800" y="14840548"/>
          <a:ext cx="838200" cy="8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167882</xdr:rowOff>
    </xdr:from>
    <xdr:ext cx="762000" cy="259045"/>
    <xdr:sp macro="" textlink="">
      <xdr:nvSpPr>
        <xdr:cNvPr id="189" name="人件費・物件費等の状況平均値テキスト">
          <a:extLst>
            <a:ext uri="{FF2B5EF4-FFF2-40B4-BE49-F238E27FC236}">
              <a16:creationId xmlns:a16="http://schemas.microsoft.com/office/drawing/2014/main" xmlns="" id="{00000000-0008-0000-0300-0000BD000000}"/>
            </a:ext>
          </a:extLst>
        </xdr:cNvPr>
        <xdr:cNvSpPr txBox="1"/>
      </xdr:nvSpPr>
      <xdr:spPr>
        <a:xfrm>
          <a:off x="5041900" y="14398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149,974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151355</xdr:rowOff>
    </xdr:from>
    <xdr:to>
      <xdr:col>7</xdr:col>
      <xdr:colOff>203200</xdr:colOff>
      <xdr:row>85</xdr:row>
      <xdr:rowOff>81505</xdr:rowOff>
    </xdr:to>
    <xdr:sp macro="" textlink="">
      <xdr:nvSpPr>
        <xdr:cNvPr id="190" name="フローチャート : 判断 189">
          <a:extLst>
            <a:ext uri="{FF2B5EF4-FFF2-40B4-BE49-F238E27FC236}">
              <a16:creationId xmlns:a16="http://schemas.microsoft.com/office/drawing/2014/main" xmlns="" id="{00000000-0008-0000-0300-0000BE000000}"/>
            </a:ext>
          </a:extLst>
        </xdr:cNvPr>
        <xdr:cNvSpPr/>
      </xdr:nvSpPr>
      <xdr:spPr>
        <a:xfrm>
          <a:off x="4902200" y="145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41838</xdr:rowOff>
    </xdr:from>
    <xdr:to>
      <xdr:col>6</xdr:col>
      <xdr:colOff>0</xdr:colOff>
      <xdr:row>86</xdr:row>
      <xdr:rowOff>95848</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3225800" y="14786538"/>
          <a:ext cx="889000" cy="5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46349</xdr:rowOff>
    </xdr:from>
    <xdr:to>
      <xdr:col>6</xdr:col>
      <xdr:colOff>50800</xdr:colOff>
      <xdr:row>84</xdr:row>
      <xdr:rowOff>147949</xdr:rowOff>
    </xdr:to>
    <xdr:sp macro="" textlink="">
      <xdr:nvSpPr>
        <xdr:cNvPr id="192" name="フローチャート : 判断 191">
          <a:extLst>
            <a:ext uri="{FF2B5EF4-FFF2-40B4-BE49-F238E27FC236}">
              <a16:creationId xmlns:a16="http://schemas.microsoft.com/office/drawing/2014/main" xmlns="" id="{00000000-0008-0000-0300-0000C0000000}"/>
            </a:ext>
          </a:extLst>
        </xdr:cNvPr>
        <xdr:cNvSpPr/>
      </xdr:nvSpPr>
      <xdr:spPr>
        <a:xfrm>
          <a:off x="4064000" y="1444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158126</xdr:rowOff>
    </xdr:from>
    <xdr:ext cx="736600" cy="259045"/>
    <xdr:sp macro="" textlink="">
      <xdr:nvSpPr>
        <xdr:cNvPr id="193" name="テキスト ボックス 192">
          <a:extLst>
            <a:ext uri="{FF2B5EF4-FFF2-40B4-BE49-F238E27FC236}">
              <a16:creationId xmlns:a16="http://schemas.microsoft.com/office/drawing/2014/main" xmlns="" id="{00000000-0008-0000-0300-0000C1000000}"/>
            </a:ext>
          </a:extLst>
        </xdr:cNvPr>
        <xdr:cNvSpPr txBox="1"/>
      </xdr:nvSpPr>
      <xdr:spPr>
        <a:xfrm>
          <a:off x="3733800" y="14217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147,363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89026</xdr:rowOff>
    </xdr:from>
    <xdr:to>
      <xdr:col>4</xdr:col>
      <xdr:colOff>482600</xdr:colOff>
      <xdr:row>86</xdr:row>
      <xdr:rowOff>41838</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2336800" y="14490826"/>
          <a:ext cx="889000" cy="29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10127</xdr:rowOff>
    </xdr:from>
    <xdr:to>
      <xdr:col>4</xdr:col>
      <xdr:colOff>533400</xdr:colOff>
      <xdr:row>82</xdr:row>
      <xdr:rowOff>111727</xdr:rowOff>
    </xdr:to>
    <xdr:sp macro="" textlink="">
      <xdr:nvSpPr>
        <xdr:cNvPr id="195" name="フローチャート : 判断 194">
          <a:extLst>
            <a:ext uri="{FF2B5EF4-FFF2-40B4-BE49-F238E27FC236}">
              <a16:creationId xmlns:a16="http://schemas.microsoft.com/office/drawing/2014/main" xmlns="" id="{00000000-0008-0000-0300-0000C3000000}"/>
            </a:ext>
          </a:extLst>
        </xdr:cNvPr>
        <xdr:cNvSpPr/>
      </xdr:nvSpPr>
      <xdr:spPr>
        <a:xfrm>
          <a:off x="3175000" y="1406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121904</xdr:rowOff>
    </xdr:from>
    <xdr:ext cx="7620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2844800" y="1383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89026</xdr:rowOff>
    </xdr:from>
    <xdr:to>
      <xdr:col>3</xdr:col>
      <xdr:colOff>279400</xdr:colOff>
      <xdr:row>85</xdr:row>
      <xdr:rowOff>84555</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1447800" y="14490826"/>
          <a:ext cx="889000" cy="1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47259</xdr:rowOff>
    </xdr:from>
    <xdr:to>
      <xdr:col>3</xdr:col>
      <xdr:colOff>330200</xdr:colOff>
      <xdr:row>80</xdr:row>
      <xdr:rowOff>148859</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2286000" y="137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159036</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1955800" y="135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144463</xdr:rowOff>
    </xdr:from>
    <xdr:to>
      <xdr:col>2</xdr:col>
      <xdr:colOff>127000</xdr:colOff>
      <xdr:row>81</xdr:row>
      <xdr:rowOff>74613</xdr:rowOff>
    </xdr:to>
    <xdr:sp macro="" textlink="">
      <xdr:nvSpPr>
        <xdr:cNvPr id="200" name="フローチャート : 判断 199">
          <a:extLst>
            <a:ext uri="{FF2B5EF4-FFF2-40B4-BE49-F238E27FC236}">
              <a16:creationId xmlns:a16="http://schemas.microsoft.com/office/drawing/2014/main" xmlns="" id="{00000000-0008-0000-0300-0000C8000000}"/>
            </a:ext>
          </a:extLst>
        </xdr:cNvPr>
        <xdr:cNvSpPr/>
      </xdr:nvSpPr>
      <xdr:spPr>
        <a:xfrm>
          <a:off x="1397000" y="1386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84790</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1066800" y="1362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129907</xdr:rowOff>
    </xdr:from>
    <xdr:to>
      <xdr:col>7</xdr:col>
      <xdr:colOff>203200</xdr:colOff>
      <xdr:row>87</xdr:row>
      <xdr:rowOff>60057</xdr:rowOff>
    </xdr:to>
    <xdr:sp macro="" textlink="">
      <xdr:nvSpPr>
        <xdr:cNvPr id="207" name="円/楕円 206">
          <a:extLst>
            <a:ext uri="{FF2B5EF4-FFF2-40B4-BE49-F238E27FC236}">
              <a16:creationId xmlns:a16="http://schemas.microsoft.com/office/drawing/2014/main" xmlns="" id="{00000000-0008-0000-0300-0000CF000000}"/>
            </a:ext>
          </a:extLst>
        </xdr:cNvPr>
        <xdr:cNvSpPr/>
      </xdr:nvSpPr>
      <xdr:spPr>
        <a:xfrm>
          <a:off x="4902200" y="148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101984</xdr:rowOff>
    </xdr:from>
    <xdr:ext cx="762000" cy="259045"/>
    <xdr:sp macro="" textlink="">
      <xdr:nvSpPr>
        <xdr:cNvPr id="208" name="人件費・物件費等の状況該当値テキスト">
          <a:extLst>
            <a:ext uri="{FF2B5EF4-FFF2-40B4-BE49-F238E27FC236}">
              <a16:creationId xmlns:a16="http://schemas.microsoft.com/office/drawing/2014/main" xmlns="" id="{00000000-0008-0000-0300-0000D0000000}"/>
            </a:ext>
          </a:extLst>
        </xdr:cNvPr>
        <xdr:cNvSpPr txBox="1"/>
      </xdr:nvSpPr>
      <xdr:spPr>
        <a:xfrm>
          <a:off x="5041900" y="1484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157,967</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45048</xdr:rowOff>
    </xdr:from>
    <xdr:to>
      <xdr:col>6</xdr:col>
      <xdr:colOff>50800</xdr:colOff>
      <xdr:row>86</xdr:row>
      <xdr:rowOff>146648</xdr:rowOff>
    </xdr:to>
    <xdr:sp macro="" textlink="">
      <xdr:nvSpPr>
        <xdr:cNvPr id="209" name="円/楕円 208">
          <a:extLst>
            <a:ext uri="{FF2B5EF4-FFF2-40B4-BE49-F238E27FC236}">
              <a16:creationId xmlns:a16="http://schemas.microsoft.com/office/drawing/2014/main" xmlns="" id="{00000000-0008-0000-0300-0000D1000000}"/>
            </a:ext>
          </a:extLst>
        </xdr:cNvPr>
        <xdr:cNvSpPr/>
      </xdr:nvSpPr>
      <xdr:spPr>
        <a:xfrm>
          <a:off x="4064000" y="1478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131425</xdr:rowOff>
    </xdr:from>
    <xdr:ext cx="7366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733800" y="148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155,857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162488</xdr:rowOff>
    </xdr:from>
    <xdr:to>
      <xdr:col>4</xdr:col>
      <xdr:colOff>533400</xdr:colOff>
      <xdr:row>86</xdr:row>
      <xdr:rowOff>92638</xdr:rowOff>
    </xdr:to>
    <xdr:sp macro="" textlink="">
      <xdr:nvSpPr>
        <xdr:cNvPr id="211" name="円/楕円 210">
          <a:extLst>
            <a:ext uri="{FF2B5EF4-FFF2-40B4-BE49-F238E27FC236}">
              <a16:creationId xmlns:a16="http://schemas.microsoft.com/office/drawing/2014/main" xmlns="" id="{00000000-0008-0000-0300-0000D3000000}"/>
            </a:ext>
          </a:extLst>
        </xdr:cNvPr>
        <xdr:cNvSpPr/>
      </xdr:nvSpPr>
      <xdr:spPr>
        <a:xfrm>
          <a:off x="3175000" y="147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77415</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844800" y="148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154,514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38226</xdr:rowOff>
    </xdr:from>
    <xdr:to>
      <xdr:col>3</xdr:col>
      <xdr:colOff>330200</xdr:colOff>
      <xdr:row>84</xdr:row>
      <xdr:rowOff>139826</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2286000" y="1444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124603</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955800" y="14526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147,161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33755</xdr:rowOff>
    </xdr:from>
    <xdr:to>
      <xdr:col>2</xdr:col>
      <xdr:colOff>127000</xdr:colOff>
      <xdr:row>85</xdr:row>
      <xdr:rowOff>135355</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1397000" y="1460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120132</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066800" y="1469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151,313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xmlns=""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ラスパイレス指数は、前年度とほぼ横ばいとなっている。</a:t>
          </a:r>
        </a:p>
        <a:p>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年度の給与制度の総合的見直し以降、国家公務員は公民格差を、主に手当を引き上げることにより解消し、県職員は給料を引き上げて解消することとしたため、給料のみを比較するラスパイレス指数が高止まりしている。</a:t>
          </a:r>
        </a:p>
        <a:p>
          <a:r>
            <a:rPr kumimoji="1" lang="ja-JP" altLang="en-US" sz="1300">
              <a:latin typeface="ＭＳ Ｐゴシック"/>
            </a:rPr>
            <a:t>　なお、</a:t>
          </a:r>
          <a:r>
            <a:rPr kumimoji="1" lang="en-US" altLang="ja-JP" sz="1300">
              <a:latin typeface="ＭＳ Ｐゴシック"/>
            </a:rPr>
            <a:t>H24</a:t>
          </a:r>
          <a:r>
            <a:rPr kumimoji="1" lang="ja-JP" altLang="en-US" sz="1300">
              <a:latin typeface="ＭＳ Ｐゴシック"/>
            </a:rPr>
            <a:t>年度のラスパイレス指数は、国家公務員の給与削減措置が講じられたことにより、相対的に上昇したものであり、削減措置の影響を除けば概ね横ばいに推移している。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a:extLst>
            <a:ext uri="{FF2B5EF4-FFF2-40B4-BE49-F238E27FC236}">
              <a16:creationId xmlns:a16="http://schemas.microsoft.com/office/drawing/2014/main" xmlns="" id="{00000000-0008-0000-0300-0000E4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0" name="直線コネクタ 229">
          <a:extLst>
            <a:ext uri="{FF2B5EF4-FFF2-40B4-BE49-F238E27FC236}">
              <a16:creationId xmlns:a16="http://schemas.microsoft.com/office/drawing/2014/main" xmlns="" id="{00000000-0008-0000-0300-0000E6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2" name="直線コネクタ 231">
          <a:extLst>
            <a:ext uri="{FF2B5EF4-FFF2-40B4-BE49-F238E27FC236}">
              <a16:creationId xmlns:a16="http://schemas.microsoft.com/office/drawing/2014/main" xmlns="" id="{00000000-0008-0000-0300-0000E8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a:extLst>
            <a:ext uri="{FF2B5EF4-FFF2-40B4-BE49-F238E27FC236}">
              <a16:creationId xmlns:a16="http://schemas.microsoft.com/office/drawing/2014/main" xmlns=""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20461</xdr:rowOff>
    </xdr:from>
    <xdr:to>
      <xdr:col>24</xdr:col>
      <xdr:colOff>558800</xdr:colOff>
      <xdr:row>84</xdr:row>
      <xdr:rowOff>136172</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flipV="1">
          <a:off x="17018000" y="13907911"/>
          <a:ext cx="0" cy="630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108249</xdr:rowOff>
    </xdr:from>
    <xdr:ext cx="762000" cy="259045"/>
    <xdr:sp macro="" textlink="">
      <xdr:nvSpPr>
        <xdr:cNvPr id="244" name="給与水準   （国との比較）最小値テキスト">
          <a:extLst>
            <a:ext uri="{FF2B5EF4-FFF2-40B4-BE49-F238E27FC236}">
              <a16:creationId xmlns:a16="http://schemas.microsoft.com/office/drawing/2014/main" xmlns="" id="{00000000-0008-0000-0300-0000F4000000}"/>
            </a:ext>
          </a:extLst>
        </xdr:cNvPr>
        <xdr:cNvSpPr txBox="1"/>
      </xdr:nvSpPr>
      <xdr:spPr>
        <a:xfrm>
          <a:off x="17106900" y="1451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84</xdr:row>
      <xdr:rowOff>136172</xdr:rowOff>
    </xdr:from>
    <xdr:to>
      <xdr:col>24</xdr:col>
      <xdr:colOff>647700</xdr:colOff>
      <xdr:row>84</xdr:row>
      <xdr:rowOff>136172</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6929100" y="1453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106838</xdr:rowOff>
    </xdr:from>
    <xdr:ext cx="762000" cy="259045"/>
    <xdr:sp macro="" textlink="">
      <xdr:nvSpPr>
        <xdr:cNvPr id="246" name="給与水準   （国との比較）最大値テキスト">
          <a:extLst>
            <a:ext uri="{FF2B5EF4-FFF2-40B4-BE49-F238E27FC236}">
              <a16:creationId xmlns:a16="http://schemas.microsoft.com/office/drawing/2014/main" xmlns="" id="{00000000-0008-0000-0300-0000F6000000}"/>
            </a:ext>
          </a:extLst>
        </xdr:cNvPr>
        <xdr:cNvSpPr txBox="1"/>
      </xdr:nvSpPr>
      <xdr:spPr>
        <a:xfrm>
          <a:off x="17106900" y="13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24</xdr:col>
      <xdr:colOff>469900</xdr:colOff>
      <xdr:row>81</xdr:row>
      <xdr:rowOff>20461</xdr:rowOff>
    </xdr:from>
    <xdr:to>
      <xdr:col>24</xdr:col>
      <xdr:colOff>647700</xdr:colOff>
      <xdr:row>81</xdr:row>
      <xdr:rowOff>20461</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6929100" y="139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28928</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179800" y="14403916"/>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5238</xdr:rowOff>
    </xdr:from>
    <xdr:ext cx="762000" cy="259045"/>
    <xdr:sp macro="" textlink="">
      <xdr:nvSpPr>
        <xdr:cNvPr id="249" name="給与水準   （国との比較）平均値テキスト">
          <a:extLst>
            <a:ext uri="{FF2B5EF4-FFF2-40B4-BE49-F238E27FC236}">
              <a16:creationId xmlns:a16="http://schemas.microsoft.com/office/drawing/2014/main" xmlns="" id="{00000000-0008-0000-0300-0000F9000000}"/>
            </a:ext>
          </a:extLst>
        </xdr:cNvPr>
        <xdr:cNvSpPr txBox="1"/>
      </xdr:nvSpPr>
      <xdr:spPr>
        <a:xfrm>
          <a:off x="17106900" y="14064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50" name="フローチャート : 判断 249">
          <a:extLst>
            <a:ext uri="{FF2B5EF4-FFF2-40B4-BE49-F238E27FC236}">
              <a16:creationId xmlns:a16="http://schemas.microsoft.com/office/drawing/2014/main" xmlns="" id="{00000000-0008-0000-0300-0000FA000000}"/>
            </a:ext>
          </a:extLst>
        </xdr:cNvPr>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84</xdr:row>
      <xdr:rowOff>2116</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5290800" y="142832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146755</xdr:rowOff>
    </xdr:from>
    <xdr:to>
      <xdr:col>23</xdr:col>
      <xdr:colOff>457200</xdr:colOff>
      <xdr:row>83</xdr:row>
      <xdr:rowOff>76905</xdr:rowOff>
    </xdr:to>
    <xdr:sp macro="" textlink="">
      <xdr:nvSpPr>
        <xdr:cNvPr id="252" name="フローチャート : 判断 251">
          <a:extLst>
            <a:ext uri="{FF2B5EF4-FFF2-40B4-BE49-F238E27FC236}">
              <a16:creationId xmlns:a16="http://schemas.microsoft.com/office/drawing/2014/main" xmlns="" id="{00000000-0008-0000-0300-0000FC000000}"/>
            </a:ext>
          </a:extLst>
        </xdr:cNvPr>
        <xdr:cNvSpPr/>
      </xdr:nvSpPr>
      <xdr:spPr>
        <a:xfrm>
          <a:off x="161290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87082</xdr:rowOff>
    </xdr:from>
    <xdr:ext cx="7366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26105</xdr:rowOff>
    </xdr:from>
    <xdr:to>
      <xdr:col>22</xdr:col>
      <xdr:colOff>203200</xdr:colOff>
      <xdr:row>83</xdr:row>
      <xdr:rowOff>52916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4401800" y="142564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79728</xdr:rowOff>
    </xdr:from>
    <xdr:to>
      <xdr:col>22</xdr:col>
      <xdr:colOff>254000</xdr:colOff>
      <xdr:row>83</xdr:row>
      <xdr:rowOff>9878</xdr:rowOff>
    </xdr:to>
    <xdr:sp macro="" textlink="">
      <xdr:nvSpPr>
        <xdr:cNvPr id="255" name="フローチャート : 判断 254">
          <a:extLst>
            <a:ext uri="{FF2B5EF4-FFF2-40B4-BE49-F238E27FC236}">
              <a16:creationId xmlns:a16="http://schemas.microsoft.com/office/drawing/2014/main" xmlns="" id="{00000000-0008-0000-0300-0000FF000000}"/>
            </a:ext>
          </a:extLst>
        </xdr:cNvPr>
        <xdr:cNvSpPr/>
      </xdr:nvSpPr>
      <xdr:spPr>
        <a:xfrm>
          <a:off x="15240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20055</xdr:rowOff>
    </xdr:from>
    <xdr:ext cx="7620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26105</xdr:rowOff>
    </xdr:from>
    <xdr:to>
      <xdr:col>21</xdr:col>
      <xdr:colOff>0</xdr:colOff>
      <xdr:row>89</xdr:row>
      <xdr:rowOff>123472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3512800" y="14256455"/>
          <a:ext cx="889000" cy="11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160161</xdr:rowOff>
    </xdr:from>
    <xdr:to>
      <xdr:col>21</xdr:col>
      <xdr:colOff>50800</xdr:colOff>
      <xdr:row>83</xdr:row>
      <xdr:rowOff>90311</xdr:rowOff>
    </xdr:to>
    <xdr:sp macro="" textlink="">
      <xdr:nvSpPr>
        <xdr:cNvPr id="258" name="フローチャート : 判断 257">
          <a:extLst>
            <a:ext uri="{FF2B5EF4-FFF2-40B4-BE49-F238E27FC236}">
              <a16:creationId xmlns:a16="http://schemas.microsoft.com/office/drawing/2014/main" xmlns="" id="{00000000-0008-0000-0300-000002010000}"/>
            </a:ext>
          </a:extLst>
        </xdr:cNvPr>
        <xdr:cNvSpPr/>
      </xdr:nvSpPr>
      <xdr:spPr>
        <a:xfrm>
          <a:off x="14351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75088</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0208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60" name="フローチャート : 判断 259">
          <a:extLst>
            <a:ext uri="{FF2B5EF4-FFF2-40B4-BE49-F238E27FC236}">
              <a16:creationId xmlns:a16="http://schemas.microsoft.com/office/drawing/2014/main" xmlns="" id="{00000000-0008-0000-0300-000004010000}"/>
            </a:ext>
          </a:extLst>
        </xdr:cNvPr>
        <xdr:cNvSpPr/>
      </xdr:nvSpPr>
      <xdr:spPr>
        <a:xfrm>
          <a:off x="13462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157638</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3131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67" name="円/楕円 266">
          <a:extLst>
            <a:ext uri="{FF2B5EF4-FFF2-40B4-BE49-F238E27FC236}">
              <a16:creationId xmlns:a16="http://schemas.microsoft.com/office/drawing/2014/main" xmlns="" id="{00000000-0008-0000-0300-00000B010000}"/>
            </a:ext>
          </a:extLst>
        </xdr:cNvPr>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45455</xdr:rowOff>
    </xdr:from>
    <xdr:ext cx="762000" cy="259045"/>
    <xdr:sp macro="" textlink="">
      <xdr:nvSpPr>
        <xdr:cNvPr id="268" name="給与水準   （国との比較）該当値テキスト">
          <a:extLst>
            <a:ext uri="{FF2B5EF4-FFF2-40B4-BE49-F238E27FC236}">
              <a16:creationId xmlns:a16="http://schemas.microsoft.com/office/drawing/2014/main" xmlns="" id="{00000000-0008-0000-0300-00000C010000}"/>
            </a:ext>
          </a:extLst>
        </xdr:cNvPr>
        <xdr:cNvSpPr txBox="1"/>
      </xdr:nvSpPr>
      <xdr:spPr>
        <a:xfrm>
          <a:off x="17106900" y="1427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69" name="円/楕円 268">
          <a:extLst>
            <a:ext uri="{FF2B5EF4-FFF2-40B4-BE49-F238E27FC236}">
              <a16:creationId xmlns:a16="http://schemas.microsoft.com/office/drawing/2014/main" xmlns="" id="{00000000-0008-0000-0300-00000D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37693</xdr:rowOff>
    </xdr:from>
    <xdr:ext cx="7366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71" name="円/楕円 270">
          <a:extLst>
            <a:ext uri="{FF2B5EF4-FFF2-40B4-BE49-F238E27FC236}">
              <a16:creationId xmlns:a16="http://schemas.microsoft.com/office/drawing/2014/main" xmlns="" id="{00000000-0008-0000-0300-00000F010000}"/>
            </a:ext>
          </a:extLst>
        </xdr:cNvPr>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88493</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909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146755</xdr:rowOff>
    </xdr:from>
    <xdr:to>
      <xdr:col>21</xdr:col>
      <xdr:colOff>50800</xdr:colOff>
      <xdr:row>83</xdr:row>
      <xdr:rowOff>76905</xdr:rowOff>
    </xdr:to>
    <xdr:sp macro="" textlink="">
      <xdr:nvSpPr>
        <xdr:cNvPr id="273" name="円/楕円 272">
          <a:extLst>
            <a:ext uri="{FF2B5EF4-FFF2-40B4-BE49-F238E27FC236}">
              <a16:creationId xmlns:a16="http://schemas.microsoft.com/office/drawing/2014/main" xmlns="" id="{00000000-0008-0000-0300-000011010000}"/>
            </a:ext>
          </a:extLst>
        </xdr:cNvPr>
        <xdr:cNvSpPr/>
      </xdr:nvSpPr>
      <xdr:spPr>
        <a:xfrm>
          <a:off x="14351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87082</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020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75" name="円/楕円 274">
          <a:extLst>
            <a:ext uri="{FF2B5EF4-FFF2-40B4-BE49-F238E27FC236}">
              <a16:creationId xmlns:a16="http://schemas.microsoft.com/office/drawing/2014/main" xmlns="" id="{00000000-0008-0000-0300-000013010000}"/>
            </a:ext>
          </a:extLst>
        </xdr:cNvPr>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a:extLst>
            <a:ext uri="{FF2B5EF4-FFF2-40B4-BE49-F238E27FC236}">
              <a16:creationId xmlns:a16="http://schemas.microsoft.com/office/drawing/2014/main" xmlns=""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[1,555.65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「行財政改革緊急プログラム</a:t>
          </a:r>
          <a:r>
            <a:rPr kumimoji="1" lang="en-US" altLang="ja-JP" sz="1050">
              <a:latin typeface="ＭＳ Ｐゴシック"/>
            </a:rPr>
            <a:t>Ver2.1</a:t>
          </a:r>
          <a:r>
            <a:rPr kumimoji="1" lang="ja-JP" altLang="en-US" sz="1050">
              <a:latin typeface="ＭＳ Ｐゴシック"/>
            </a:rPr>
            <a:t>」により、知事部局一般会計職員については、</a:t>
          </a:r>
          <a:r>
            <a:rPr kumimoji="1" lang="en-US" altLang="ja-JP" sz="1050">
              <a:latin typeface="ＭＳ Ｐゴシック"/>
            </a:rPr>
            <a:t>H16</a:t>
          </a:r>
          <a:r>
            <a:rPr kumimoji="1" lang="ja-JP" altLang="en-US" sz="1050">
              <a:latin typeface="ＭＳ Ｐゴシック"/>
            </a:rPr>
            <a:t>年</a:t>
          </a:r>
          <a:r>
            <a:rPr kumimoji="1" lang="en-US" altLang="ja-JP" sz="1050">
              <a:latin typeface="ＭＳ Ｐゴシック"/>
            </a:rPr>
            <a:t>4</a:t>
          </a:r>
          <a:r>
            <a:rPr kumimoji="1" lang="ja-JP" altLang="en-US" sz="1050">
              <a:latin typeface="ＭＳ Ｐゴシック"/>
            </a:rPr>
            <a:t>月</a:t>
          </a:r>
          <a:r>
            <a:rPr kumimoji="1" lang="en-US" altLang="ja-JP" sz="1050">
              <a:latin typeface="ＭＳ Ｐゴシック"/>
            </a:rPr>
            <a:t>1</a:t>
          </a:r>
          <a:r>
            <a:rPr kumimoji="1" lang="ja-JP" altLang="en-US" sz="1050">
              <a:latin typeface="ＭＳ Ｐゴシック"/>
            </a:rPr>
            <a:t>日を基準とし、</a:t>
          </a:r>
          <a:r>
            <a:rPr kumimoji="1" lang="en-US" altLang="ja-JP" sz="1050">
              <a:latin typeface="ＭＳ Ｐゴシック"/>
            </a:rPr>
            <a:t>H23</a:t>
          </a:r>
          <a:r>
            <a:rPr kumimoji="1" lang="ja-JP" altLang="en-US" sz="1050">
              <a:latin typeface="ＭＳ Ｐゴシック"/>
            </a:rPr>
            <a:t>年</a:t>
          </a:r>
          <a:r>
            <a:rPr kumimoji="1" lang="en-US" altLang="ja-JP" sz="1050">
              <a:latin typeface="ＭＳ Ｐゴシック"/>
            </a:rPr>
            <a:t>4</a:t>
          </a:r>
          <a:r>
            <a:rPr kumimoji="1" lang="ja-JP" altLang="en-US" sz="1050">
              <a:latin typeface="ＭＳ Ｐゴシック"/>
            </a:rPr>
            <a:t>月</a:t>
          </a:r>
          <a:r>
            <a:rPr kumimoji="1" lang="en-US" altLang="ja-JP" sz="1050">
              <a:latin typeface="ＭＳ Ｐゴシック"/>
            </a:rPr>
            <a:t>1</a:t>
          </a:r>
          <a:r>
            <a:rPr kumimoji="1" lang="ja-JP" altLang="en-US" sz="1050">
              <a:latin typeface="ＭＳ Ｐゴシック"/>
            </a:rPr>
            <a:t>日までに純減数</a:t>
          </a:r>
          <a:r>
            <a:rPr kumimoji="1" lang="en-US" altLang="ja-JP" sz="1050">
              <a:latin typeface="ＭＳ Ｐゴシック"/>
            </a:rPr>
            <a:t>500</a:t>
          </a:r>
          <a:r>
            <a:rPr kumimoji="1" lang="ja-JP" altLang="en-US" sz="1050">
              <a:latin typeface="ＭＳ Ｐゴシック"/>
            </a:rPr>
            <a:t>名、純減率</a:t>
          </a:r>
          <a:r>
            <a:rPr kumimoji="1" lang="en-US" altLang="ja-JP" sz="1050">
              <a:latin typeface="ＭＳ Ｐゴシック"/>
            </a:rPr>
            <a:t>14.2</a:t>
          </a:r>
          <a:r>
            <a:rPr kumimoji="1" lang="ja-JP" altLang="en-US" sz="1050">
              <a:latin typeface="ＭＳ Ｐゴシック"/>
            </a:rPr>
            <a:t>％を目標に取り組み、純減数</a:t>
          </a:r>
          <a:r>
            <a:rPr kumimoji="1" lang="en-US" altLang="ja-JP" sz="1050">
              <a:latin typeface="ＭＳ Ｐゴシック"/>
            </a:rPr>
            <a:t>522</a:t>
          </a:r>
          <a:r>
            <a:rPr kumimoji="1" lang="ja-JP" altLang="en-US" sz="1050">
              <a:latin typeface="ＭＳ Ｐゴシック"/>
            </a:rPr>
            <a:t>名、純減率</a:t>
          </a:r>
          <a:r>
            <a:rPr kumimoji="1" lang="en-US" altLang="ja-JP" sz="1050">
              <a:latin typeface="ＭＳ Ｐゴシック"/>
            </a:rPr>
            <a:t>14.8</a:t>
          </a:r>
          <a:r>
            <a:rPr kumimoji="1" lang="ja-JP" altLang="en-US" sz="1050">
              <a:latin typeface="ＭＳ Ｐゴシック"/>
            </a:rPr>
            <a:t>％と目標を上回る成果が出たところである。</a:t>
          </a:r>
        </a:p>
        <a:p>
          <a:r>
            <a:rPr kumimoji="1" lang="ja-JP" altLang="en-US" sz="1050">
              <a:latin typeface="ＭＳ Ｐゴシック"/>
            </a:rPr>
            <a:t>   ただし、同一グループの他団体と比べて人口規模が小さく、人口</a:t>
          </a:r>
          <a:r>
            <a:rPr kumimoji="1" lang="en-US" altLang="ja-JP" sz="1050">
              <a:latin typeface="ＭＳ Ｐゴシック"/>
            </a:rPr>
            <a:t>10</a:t>
          </a:r>
          <a:r>
            <a:rPr kumimoji="1" lang="ja-JP" altLang="en-US" sz="1050">
              <a:latin typeface="ＭＳ Ｐゴシック"/>
            </a:rPr>
            <a:t>万人当たり職員数は相対的に高くなる傾向にあり、グループ内平均より多くなっている。</a:t>
          </a:r>
        </a:p>
        <a:p>
          <a:r>
            <a:rPr kumimoji="1" lang="ja-JP" altLang="en-US" sz="1050">
              <a:latin typeface="ＭＳ Ｐゴシック"/>
            </a:rPr>
            <a:t>　このため、</a:t>
          </a:r>
          <a:r>
            <a:rPr kumimoji="1" lang="en-US" altLang="ja-JP" sz="1050">
              <a:latin typeface="ＭＳ Ｐゴシック"/>
            </a:rPr>
            <a:t>H23</a:t>
          </a:r>
          <a:r>
            <a:rPr kumimoji="1" lang="ja-JP" altLang="en-US" sz="1050">
              <a:latin typeface="ＭＳ Ｐゴシック"/>
            </a:rPr>
            <a:t>年</a:t>
          </a:r>
          <a:r>
            <a:rPr kumimoji="1" lang="en-US" altLang="ja-JP" sz="1050">
              <a:latin typeface="ＭＳ Ｐゴシック"/>
            </a:rPr>
            <a:t>10</a:t>
          </a:r>
          <a:r>
            <a:rPr kumimoji="1" lang="ja-JP" altLang="en-US" sz="1050">
              <a:latin typeface="ＭＳ Ｐゴシック"/>
            </a:rPr>
            <a:t>月に策定した「佐賀県行財政運営計画</a:t>
          </a:r>
          <a:r>
            <a:rPr kumimoji="1" lang="en-US" altLang="ja-JP" sz="1050">
              <a:latin typeface="ＭＳ Ｐゴシック"/>
            </a:rPr>
            <a:t>2011</a:t>
          </a:r>
          <a:r>
            <a:rPr kumimoji="1" lang="ja-JP" altLang="en-US" sz="1050">
              <a:latin typeface="ＭＳ Ｐゴシック"/>
            </a:rPr>
            <a:t>」では、これまでのように数値目標を掲げたものとはせず、適正な定員管理や給与管理などにより総人件費の増嵩の抑制に努めることとし、</a:t>
          </a:r>
          <a:r>
            <a:rPr kumimoji="1" lang="en-US" altLang="ja-JP" sz="1050">
              <a:latin typeface="ＭＳ Ｐゴシック"/>
            </a:rPr>
            <a:t>H27</a:t>
          </a:r>
          <a:r>
            <a:rPr kumimoji="1" lang="ja-JP" altLang="en-US" sz="1050">
              <a:latin typeface="ＭＳ Ｐゴシック"/>
            </a:rPr>
            <a:t>年</a:t>
          </a:r>
          <a:r>
            <a:rPr kumimoji="1" lang="en-US" altLang="ja-JP" sz="1050">
              <a:latin typeface="ＭＳ Ｐゴシック"/>
            </a:rPr>
            <a:t>7</a:t>
          </a:r>
          <a:r>
            <a:rPr kumimoji="1" lang="ja-JP" altLang="en-US" sz="1050">
              <a:latin typeface="ＭＳ Ｐゴシック"/>
            </a:rPr>
            <a:t>月に策定した「佐賀県行財政運営計画</a:t>
          </a:r>
          <a:r>
            <a:rPr kumimoji="1" lang="en-US" altLang="ja-JP" sz="1050">
              <a:latin typeface="ＭＳ Ｐゴシック"/>
            </a:rPr>
            <a:t>2015</a:t>
          </a:r>
          <a:r>
            <a:rPr kumimoji="1" lang="ja-JP" altLang="en-US" sz="1050">
              <a:latin typeface="ＭＳ Ｐゴシック"/>
            </a:rPr>
            <a:t>」においても、効率的で機能的な人員配置により、限られた経営資源の効率的な活用を図ることとしている。</a:t>
          </a:r>
        </a:p>
      </xdr:txBody>
    </xdr:sp>
    <xdr:clientData/>
  </xdr:twoCellAnchor>
  <xdr:oneCellAnchor>
    <xdr:from>
      <xdr:col>18</xdr:col>
      <xdr:colOff>444500</xdr:colOff>
      <xdr:row>54</xdr:row>
      <xdr:rowOff>139700</xdr:rowOff>
    </xdr:from>
    <xdr:ext cx="349839" cy="22570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a:extLst>
            <a:ext uri="{FF2B5EF4-FFF2-40B4-BE49-F238E27FC236}">
              <a16:creationId xmlns:a16="http://schemas.microsoft.com/office/drawing/2014/main" xmlns="" id="{00000000-0008-0000-0300-00002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1" name="直線コネクタ 290">
          <a:extLst>
            <a:ext uri="{FF2B5EF4-FFF2-40B4-BE49-F238E27FC236}">
              <a16:creationId xmlns:a16="http://schemas.microsoft.com/office/drawing/2014/main" xmlns="" id="{00000000-0008-0000-0300-00002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3" name="直線コネクタ 292">
          <a:extLst>
            <a:ext uri="{FF2B5EF4-FFF2-40B4-BE49-F238E27FC236}">
              <a16:creationId xmlns:a16="http://schemas.microsoft.com/office/drawing/2014/main" xmlns="" id="{00000000-0008-0000-0300-00002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5" name="直線コネクタ 294">
          <a:extLst>
            <a:ext uri="{FF2B5EF4-FFF2-40B4-BE49-F238E27FC236}">
              <a16:creationId xmlns:a16="http://schemas.microsoft.com/office/drawing/2014/main" xmlns="" id="{00000000-0008-0000-0300-00002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a:extLst>
            <a:ext uri="{FF2B5EF4-FFF2-40B4-BE49-F238E27FC236}">
              <a16:creationId xmlns:a16="http://schemas.microsoft.com/office/drawing/2014/main" xmlns="" id="{00000000-0008-0000-0300-00002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13993</xdr:rowOff>
    </xdr:from>
    <xdr:to>
      <xdr:col>24</xdr:col>
      <xdr:colOff>558800</xdr:colOff>
      <xdr:row>66</xdr:row>
      <xdr:rowOff>149704</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flipV="1">
          <a:off x="17018000" y="10129543"/>
          <a:ext cx="0" cy="13358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121781</xdr:rowOff>
    </xdr:from>
    <xdr:ext cx="762000" cy="259045"/>
    <xdr:sp macro="" textlink="">
      <xdr:nvSpPr>
        <xdr:cNvPr id="303" name="定員管理の状況最小値テキスト">
          <a:extLst>
            <a:ext uri="{FF2B5EF4-FFF2-40B4-BE49-F238E27FC236}">
              <a16:creationId xmlns:a16="http://schemas.microsoft.com/office/drawing/2014/main" xmlns="" id="{00000000-0008-0000-0300-00002F010000}"/>
            </a:ext>
          </a:extLst>
        </xdr:cNvPr>
        <xdr:cNvSpPr txBox="1"/>
      </xdr:nvSpPr>
      <xdr:spPr>
        <a:xfrm>
          <a:off x="17106900" y="1143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1,577.83</a:t>
          </a:r>
          <a:endParaRPr kumimoji="1" lang="ja-JP" altLang="en-US" sz="1000" b="1">
            <a:latin typeface="ＭＳ Ｐゴシック"/>
          </a:endParaRPr>
        </a:p>
      </xdr:txBody>
    </xdr:sp>
    <xdr:clientData/>
  </xdr:oneCellAnchor>
  <xdr:twoCellAnchor>
    <xdr:from>
      <xdr:col>24</xdr:col>
      <xdr:colOff>469900</xdr:colOff>
      <xdr:row>66</xdr:row>
      <xdr:rowOff>149704</xdr:rowOff>
    </xdr:from>
    <xdr:to>
      <xdr:col>24</xdr:col>
      <xdr:colOff>647700</xdr:colOff>
      <xdr:row>66</xdr:row>
      <xdr:rowOff>149704</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6929100" y="11465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100370</xdr:rowOff>
    </xdr:from>
    <xdr:ext cx="762000" cy="259045"/>
    <xdr:sp macro="" textlink="">
      <xdr:nvSpPr>
        <xdr:cNvPr id="305" name="定員管理の状況最大値テキスト">
          <a:extLst>
            <a:ext uri="{FF2B5EF4-FFF2-40B4-BE49-F238E27FC236}">
              <a16:creationId xmlns:a16="http://schemas.microsoft.com/office/drawing/2014/main" xmlns="" id="{00000000-0008-0000-0300-000031010000}"/>
            </a:ext>
          </a:extLst>
        </xdr:cNvPr>
        <xdr:cNvSpPr txBox="1"/>
      </xdr:nvSpPr>
      <xdr:spPr>
        <a:xfrm>
          <a:off x="17106900" y="987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1,024.22</a:t>
          </a:r>
          <a:endParaRPr kumimoji="1" lang="ja-JP" altLang="en-US" sz="1000" b="1">
            <a:latin typeface="ＭＳ Ｐゴシック"/>
          </a:endParaRPr>
        </a:p>
      </xdr:txBody>
    </xdr:sp>
    <xdr:clientData/>
  </xdr:oneCellAnchor>
  <xdr:twoCellAnchor>
    <xdr:from>
      <xdr:col>24</xdr:col>
      <xdr:colOff>469900</xdr:colOff>
      <xdr:row>59</xdr:row>
      <xdr:rowOff>13993</xdr:rowOff>
    </xdr:from>
    <xdr:to>
      <xdr:col>24</xdr:col>
      <xdr:colOff>647700</xdr:colOff>
      <xdr:row>59</xdr:row>
      <xdr:rowOff>13993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6929100" y="1012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77073</xdr:rowOff>
    </xdr:from>
    <xdr:to>
      <xdr:col>24</xdr:col>
      <xdr:colOff>558800</xdr:colOff>
      <xdr:row>66</xdr:row>
      <xdr:rowOff>96183</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6179800" y="11392773"/>
          <a:ext cx="8382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47059</xdr:rowOff>
    </xdr:from>
    <xdr:ext cx="762000" cy="259045"/>
    <xdr:sp macro="" textlink="">
      <xdr:nvSpPr>
        <xdr:cNvPr id="308" name="定員管理の状況平均値テキスト">
          <a:extLst>
            <a:ext uri="{FF2B5EF4-FFF2-40B4-BE49-F238E27FC236}">
              <a16:creationId xmlns:a16="http://schemas.microsoft.com/office/drawing/2014/main" xmlns="" id="{00000000-0008-0000-0300-000034010000}"/>
            </a:ext>
          </a:extLst>
        </xdr:cNvPr>
        <xdr:cNvSpPr txBox="1"/>
      </xdr:nvSpPr>
      <xdr:spPr>
        <a:xfrm>
          <a:off x="17106900" y="10848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1,407.39</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30532</xdr:rowOff>
    </xdr:from>
    <xdr:to>
      <xdr:col>24</xdr:col>
      <xdr:colOff>609600</xdr:colOff>
      <xdr:row>64</xdr:row>
      <xdr:rowOff>132132</xdr:rowOff>
    </xdr:to>
    <xdr:sp macro="" textlink="">
      <xdr:nvSpPr>
        <xdr:cNvPr id="309" name="フローチャート : 判断 308">
          <a:extLst>
            <a:ext uri="{FF2B5EF4-FFF2-40B4-BE49-F238E27FC236}">
              <a16:creationId xmlns:a16="http://schemas.microsoft.com/office/drawing/2014/main" xmlns="" id="{00000000-0008-0000-0300-000035010000}"/>
            </a:ext>
          </a:extLst>
        </xdr:cNvPr>
        <xdr:cNvSpPr/>
      </xdr:nvSpPr>
      <xdr:spPr>
        <a:xfrm>
          <a:off x="16967200" y="1100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77073</xdr:rowOff>
    </xdr:from>
    <xdr:to>
      <xdr:col>23</xdr:col>
      <xdr:colOff>406400</xdr:colOff>
      <xdr:row>66</xdr:row>
      <xdr:rowOff>84239</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flipV="1">
          <a:off x="15290800" y="11392773"/>
          <a:ext cx="889000" cy="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63180</xdr:rowOff>
    </xdr:from>
    <xdr:to>
      <xdr:col>23</xdr:col>
      <xdr:colOff>457200</xdr:colOff>
      <xdr:row>64</xdr:row>
      <xdr:rowOff>164780</xdr:rowOff>
    </xdr:to>
    <xdr:sp macro="" textlink="">
      <xdr:nvSpPr>
        <xdr:cNvPr id="311" name="フローチャート : 判断 310">
          <a:extLst>
            <a:ext uri="{FF2B5EF4-FFF2-40B4-BE49-F238E27FC236}">
              <a16:creationId xmlns:a16="http://schemas.microsoft.com/office/drawing/2014/main" xmlns="" id="{00000000-0008-0000-0300-000037010000}"/>
            </a:ext>
          </a:extLst>
        </xdr:cNvPr>
        <xdr:cNvSpPr/>
      </xdr:nvSpPr>
      <xdr:spPr>
        <a:xfrm>
          <a:off x="16129000" y="110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3507</xdr:rowOff>
    </xdr:from>
    <xdr:ext cx="7366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5798800" y="108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1,420.92</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56948</xdr:rowOff>
    </xdr:from>
    <xdr:to>
      <xdr:col>22</xdr:col>
      <xdr:colOff>203200</xdr:colOff>
      <xdr:row>66</xdr:row>
      <xdr:rowOff>84239</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4401800" y="11372648"/>
          <a:ext cx="889000" cy="2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129278</xdr:rowOff>
    </xdr:from>
    <xdr:to>
      <xdr:col>22</xdr:col>
      <xdr:colOff>254000</xdr:colOff>
      <xdr:row>64</xdr:row>
      <xdr:rowOff>59428</xdr:rowOff>
    </xdr:to>
    <xdr:sp macro="" textlink="">
      <xdr:nvSpPr>
        <xdr:cNvPr id="314" name="フローチャート : 判断 313">
          <a:extLst>
            <a:ext uri="{FF2B5EF4-FFF2-40B4-BE49-F238E27FC236}">
              <a16:creationId xmlns:a16="http://schemas.microsoft.com/office/drawing/2014/main" xmlns="" id="{00000000-0008-0000-0300-00003A010000}"/>
            </a:ext>
          </a:extLst>
        </xdr:cNvPr>
        <xdr:cNvSpPr/>
      </xdr:nvSpPr>
      <xdr:spPr>
        <a:xfrm>
          <a:off x="15240000" y="109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69605</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4909800" y="10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56948</xdr:rowOff>
    </xdr:from>
    <xdr:to>
      <xdr:col>21</xdr:col>
      <xdr:colOff>0</xdr:colOff>
      <xdr:row>66</xdr:row>
      <xdr:rowOff>58300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3512800" y="11372648"/>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21176</xdr:rowOff>
    </xdr:from>
    <xdr:to>
      <xdr:col>21</xdr:col>
      <xdr:colOff>50800</xdr:colOff>
      <xdr:row>63</xdr:row>
      <xdr:rowOff>122776</xdr:rowOff>
    </xdr:to>
    <xdr:sp macro="" textlink="">
      <xdr:nvSpPr>
        <xdr:cNvPr id="317" name="フローチャート : 判断 316">
          <a:extLst>
            <a:ext uri="{FF2B5EF4-FFF2-40B4-BE49-F238E27FC236}">
              <a16:creationId xmlns:a16="http://schemas.microsoft.com/office/drawing/2014/main" xmlns="" id="{00000000-0008-0000-0300-00003D010000}"/>
            </a:ext>
          </a:extLst>
        </xdr:cNvPr>
        <xdr:cNvSpPr/>
      </xdr:nvSpPr>
      <xdr:spPr>
        <a:xfrm>
          <a:off x="14351000" y="1082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132953</xdr:rowOff>
    </xdr:from>
    <xdr:ext cx="7620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4020800" y="1059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11476</xdr:rowOff>
    </xdr:from>
    <xdr:to>
      <xdr:col>19</xdr:col>
      <xdr:colOff>533400</xdr:colOff>
      <xdr:row>63</xdr:row>
      <xdr:rowOff>113076</xdr:rowOff>
    </xdr:to>
    <xdr:sp macro="" textlink="">
      <xdr:nvSpPr>
        <xdr:cNvPr id="319" name="フローチャート : 判断 318">
          <a:extLst>
            <a:ext uri="{FF2B5EF4-FFF2-40B4-BE49-F238E27FC236}">
              <a16:creationId xmlns:a16="http://schemas.microsoft.com/office/drawing/2014/main" xmlns="" id="{00000000-0008-0000-0300-00003F010000}"/>
            </a:ext>
          </a:extLst>
        </xdr:cNvPr>
        <xdr:cNvSpPr/>
      </xdr:nvSpPr>
      <xdr:spPr>
        <a:xfrm>
          <a:off x="13462000" y="1081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123253</xdr:rowOff>
    </xdr:from>
    <xdr:ext cx="7620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3131800" y="1058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45383</xdr:rowOff>
    </xdr:from>
    <xdr:to>
      <xdr:col>24</xdr:col>
      <xdr:colOff>609600</xdr:colOff>
      <xdr:row>66</xdr:row>
      <xdr:rowOff>146983</xdr:rowOff>
    </xdr:to>
    <xdr:sp macro="" textlink="">
      <xdr:nvSpPr>
        <xdr:cNvPr id="326" name="円/楕円 325">
          <a:extLst>
            <a:ext uri="{FF2B5EF4-FFF2-40B4-BE49-F238E27FC236}">
              <a16:creationId xmlns:a16="http://schemas.microsoft.com/office/drawing/2014/main" xmlns="" id="{00000000-0008-0000-0300-000046010000}"/>
            </a:ext>
          </a:extLst>
        </xdr:cNvPr>
        <xdr:cNvSpPr/>
      </xdr:nvSpPr>
      <xdr:spPr>
        <a:xfrm>
          <a:off x="16967200" y="113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112710</xdr:rowOff>
    </xdr:from>
    <xdr:ext cx="762000" cy="259045"/>
    <xdr:sp macro="" textlink="">
      <xdr:nvSpPr>
        <xdr:cNvPr id="327" name="定員管理の状況該当値テキスト">
          <a:extLst>
            <a:ext uri="{FF2B5EF4-FFF2-40B4-BE49-F238E27FC236}">
              <a16:creationId xmlns:a16="http://schemas.microsoft.com/office/drawing/2014/main" xmlns="" id="{00000000-0008-0000-0300-000047010000}"/>
            </a:ext>
          </a:extLst>
        </xdr:cNvPr>
        <xdr:cNvSpPr txBox="1"/>
      </xdr:nvSpPr>
      <xdr:spPr>
        <a:xfrm>
          <a:off x="17106900" y="1125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1,555.65</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26273</xdr:rowOff>
    </xdr:from>
    <xdr:to>
      <xdr:col>23</xdr:col>
      <xdr:colOff>457200</xdr:colOff>
      <xdr:row>66</xdr:row>
      <xdr:rowOff>127873</xdr:rowOff>
    </xdr:to>
    <xdr:sp macro="" textlink="">
      <xdr:nvSpPr>
        <xdr:cNvPr id="328" name="円/楕円 327">
          <a:extLst>
            <a:ext uri="{FF2B5EF4-FFF2-40B4-BE49-F238E27FC236}">
              <a16:creationId xmlns:a16="http://schemas.microsoft.com/office/drawing/2014/main" xmlns="" id="{00000000-0008-0000-0300-000048010000}"/>
            </a:ext>
          </a:extLst>
        </xdr:cNvPr>
        <xdr:cNvSpPr/>
      </xdr:nvSpPr>
      <xdr:spPr>
        <a:xfrm>
          <a:off x="16129000" y="113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112650</xdr:rowOff>
    </xdr:from>
    <xdr:ext cx="7366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798800" y="11428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1,547.73</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33439</xdr:rowOff>
    </xdr:from>
    <xdr:to>
      <xdr:col>22</xdr:col>
      <xdr:colOff>254000</xdr:colOff>
      <xdr:row>66</xdr:row>
      <xdr:rowOff>135039</xdr:rowOff>
    </xdr:to>
    <xdr:sp macro="" textlink="">
      <xdr:nvSpPr>
        <xdr:cNvPr id="330" name="円/楕円 329">
          <a:extLst>
            <a:ext uri="{FF2B5EF4-FFF2-40B4-BE49-F238E27FC236}">
              <a16:creationId xmlns:a16="http://schemas.microsoft.com/office/drawing/2014/main" xmlns="" id="{00000000-0008-0000-0300-00004A010000}"/>
            </a:ext>
          </a:extLst>
        </xdr:cNvPr>
        <xdr:cNvSpPr/>
      </xdr:nvSpPr>
      <xdr:spPr>
        <a:xfrm>
          <a:off x="15240000" y="1134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119816</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143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1,550.70</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6148</xdr:rowOff>
    </xdr:from>
    <xdr:to>
      <xdr:col>21</xdr:col>
      <xdr:colOff>50800</xdr:colOff>
      <xdr:row>66</xdr:row>
      <xdr:rowOff>107748</xdr:rowOff>
    </xdr:to>
    <xdr:sp macro="" textlink="">
      <xdr:nvSpPr>
        <xdr:cNvPr id="332" name="円/楕円 331">
          <a:extLst>
            <a:ext uri="{FF2B5EF4-FFF2-40B4-BE49-F238E27FC236}">
              <a16:creationId xmlns:a16="http://schemas.microsoft.com/office/drawing/2014/main" xmlns="" id="{00000000-0008-0000-0300-00004C010000}"/>
            </a:ext>
          </a:extLst>
        </xdr:cNvPr>
        <xdr:cNvSpPr/>
      </xdr:nvSpPr>
      <xdr:spPr>
        <a:xfrm>
          <a:off x="14351000" y="1132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92525</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140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1,539.39</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7500</xdr:rowOff>
    </xdr:from>
    <xdr:to>
      <xdr:col>19</xdr:col>
      <xdr:colOff>533400</xdr:colOff>
      <xdr:row>66</xdr:row>
      <xdr:rowOff>109100</xdr:rowOff>
    </xdr:to>
    <xdr:sp macro="" textlink="">
      <xdr:nvSpPr>
        <xdr:cNvPr id="334" name="円/楕円 333">
          <a:extLst>
            <a:ext uri="{FF2B5EF4-FFF2-40B4-BE49-F238E27FC236}">
              <a16:creationId xmlns:a16="http://schemas.microsoft.com/office/drawing/2014/main" xmlns="" id="{00000000-0008-0000-0300-00004E010000}"/>
            </a:ext>
          </a:extLst>
        </xdr:cNvPr>
        <xdr:cNvSpPr/>
      </xdr:nvSpPr>
      <xdr:spPr>
        <a:xfrm>
          <a:off x="13462000" y="1132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93877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140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a:extLst>
            <a:ext uri="{FF2B5EF4-FFF2-40B4-BE49-F238E27FC236}">
              <a16:creationId xmlns:a16="http://schemas.microsoft.com/office/drawing/2014/main" xmlns="" id="{00000000-0008-0000-0300-00005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a:extLst>
            <a:ext uri="{FF2B5EF4-FFF2-40B4-BE49-F238E27FC236}">
              <a16:creationId xmlns:a16="http://schemas.microsoft.com/office/drawing/2014/main" xmlns="" id="{00000000-0008-0000-0300-00005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a:extLst>
            <a:ext uri="{FF2B5EF4-FFF2-40B4-BE49-F238E27FC236}">
              <a16:creationId xmlns:a16="http://schemas.microsoft.com/office/drawing/2014/main" xmlns="" id="{00000000-0008-0000-0300-00005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a:extLst>
            <a:ext uri="{FF2B5EF4-FFF2-40B4-BE49-F238E27FC236}">
              <a16:creationId xmlns:a16="http://schemas.microsoft.com/office/drawing/2014/main" xmlns="" id="{00000000-0008-0000-0300-00005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実質公債費比率は、都道府県平均、グループ内平均を下回っている状況にある。</a:t>
          </a:r>
        </a:p>
        <a:p>
          <a:r>
            <a:rPr kumimoji="1" lang="ja-JP" altLang="en-US" sz="1300">
              <a:latin typeface="ＭＳ Ｐゴシック"/>
            </a:rPr>
            <a:t>　</a:t>
          </a:r>
          <a:r>
            <a:rPr kumimoji="1" lang="en-US" altLang="ja-JP" sz="1300">
              <a:latin typeface="ＭＳ Ｐゴシック"/>
            </a:rPr>
            <a:t>H28</a:t>
          </a:r>
          <a:r>
            <a:rPr kumimoji="1" lang="ja-JP" altLang="en-US" sz="1300">
              <a:latin typeface="ＭＳ Ｐゴシック"/>
            </a:rPr>
            <a:t>年度が</a:t>
          </a:r>
          <a:r>
            <a:rPr kumimoji="1" lang="en-US" altLang="ja-JP" sz="1300">
              <a:latin typeface="ＭＳ Ｐゴシック"/>
            </a:rPr>
            <a:t>1.2</a:t>
          </a:r>
          <a:r>
            <a:rPr kumimoji="1" lang="ja-JP" altLang="en-US" sz="1300">
              <a:latin typeface="ＭＳ Ｐゴシック"/>
            </a:rPr>
            <a:t>ポイント改善した主な要因は、国営土地改良事業負担金等の減少による公債費に準ずる債務負担行為等の減少である。</a:t>
          </a:r>
        </a:p>
        <a:p>
          <a:r>
            <a:rPr kumimoji="1" lang="ja-JP" altLang="en-US" sz="1300">
              <a:latin typeface="ＭＳ Ｐゴシック"/>
            </a:rPr>
            <a:t>　今後も、将来の県債残高の動向に留意しながら、借換債を前提として償還期間の長期化等、公債費負担の平準化を図るとともに、地方交付税により後年度に財源措置のある地方債を活用することにより、実質公債費比率の上昇を抑えていく。</a:t>
          </a:r>
        </a:p>
      </xdr:txBody>
    </xdr:sp>
    <xdr:clientData/>
  </xdr:twoCellAnchor>
  <xdr:oneCellAnchor>
    <xdr:from>
      <xdr:col>18</xdr:col>
      <xdr:colOff>444500</xdr:colOff>
      <xdr:row>32</xdr:row>
      <xdr:rowOff>101600</xdr:rowOff>
    </xdr:from>
    <xdr:ext cx="298543" cy="225703"/>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a:extLst>
            <a:ext uri="{FF2B5EF4-FFF2-40B4-BE49-F238E27FC236}">
              <a16:creationId xmlns:a16="http://schemas.microsoft.com/office/drawing/2014/main" xmlns="" id="{00000000-0008-0000-0300-00005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0" name="直線コネクタ 349">
          <a:extLst>
            <a:ext uri="{FF2B5EF4-FFF2-40B4-BE49-F238E27FC236}">
              <a16:creationId xmlns:a16="http://schemas.microsoft.com/office/drawing/2014/main" xmlns="" id="{00000000-0008-0000-0300-00005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2" name="直線コネクタ 351">
          <a:extLst>
            <a:ext uri="{FF2B5EF4-FFF2-40B4-BE49-F238E27FC236}">
              <a16:creationId xmlns:a16="http://schemas.microsoft.com/office/drawing/2014/main" xmlns="" id="{00000000-0008-0000-0300-00006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4" name="直線コネクタ 353">
          <a:extLst>
            <a:ext uri="{FF2B5EF4-FFF2-40B4-BE49-F238E27FC236}">
              <a16:creationId xmlns:a16="http://schemas.microsoft.com/office/drawing/2014/main" xmlns="" id="{00000000-0008-0000-0300-00006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2" name="公債費負担の状況グラフ枠">
          <a:extLst>
            <a:ext uri="{FF2B5EF4-FFF2-40B4-BE49-F238E27FC236}">
              <a16:creationId xmlns:a16="http://schemas.microsoft.com/office/drawing/2014/main" xmlns=""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75495</xdr:rowOff>
    </xdr:from>
    <xdr:to>
      <xdr:col>24</xdr:col>
      <xdr:colOff>558800</xdr:colOff>
      <xdr:row>44</xdr:row>
      <xdr:rowOff>44450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flipV="1">
          <a:off x="17018000" y="6247695"/>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16527</xdr:rowOff>
    </xdr:from>
    <xdr:ext cx="762000" cy="259045"/>
    <xdr:sp macro="" textlink="">
      <xdr:nvSpPr>
        <xdr:cNvPr id="364" name="公債費負担の状況最小値テキスト">
          <a:extLst>
            <a:ext uri="{FF2B5EF4-FFF2-40B4-BE49-F238E27FC236}">
              <a16:creationId xmlns:a16="http://schemas.microsoft.com/office/drawing/2014/main" xmlns="" id="{00000000-0008-0000-0300-00006C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44450</xdr:rowOff>
    </xdr:from>
    <xdr:to>
      <xdr:col>24</xdr:col>
      <xdr:colOff>647700</xdr:colOff>
      <xdr:row>44</xdr:row>
      <xdr:rowOff>44450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161872</xdr:rowOff>
    </xdr:from>
    <xdr:ext cx="762000" cy="259045"/>
    <xdr:sp macro="" textlink="">
      <xdr:nvSpPr>
        <xdr:cNvPr id="366" name="公債費負担の状況最大値テキスト">
          <a:extLst>
            <a:ext uri="{FF2B5EF4-FFF2-40B4-BE49-F238E27FC236}">
              <a16:creationId xmlns:a16="http://schemas.microsoft.com/office/drawing/2014/main" xmlns="" id="{00000000-0008-0000-0300-00006E010000}"/>
            </a:ext>
          </a:extLst>
        </xdr:cNvPr>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24</xdr:col>
      <xdr:colOff>469900</xdr:colOff>
      <xdr:row>36</xdr:row>
      <xdr:rowOff>75495</xdr:rowOff>
    </xdr:from>
    <xdr:to>
      <xdr:col>24</xdr:col>
      <xdr:colOff>647700</xdr:colOff>
      <xdr:row>36</xdr:row>
      <xdr:rowOff>75495</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142522</xdr:rowOff>
    </xdr:from>
    <xdr:to>
      <xdr:col>24</xdr:col>
      <xdr:colOff>558800</xdr:colOff>
      <xdr:row>37</xdr:row>
      <xdr:rowOff>131939</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flipV="1">
          <a:off x="16179800" y="6314722"/>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136472</xdr:rowOff>
    </xdr:from>
    <xdr:ext cx="762000" cy="259045"/>
    <xdr:sp macro="" textlink="">
      <xdr:nvSpPr>
        <xdr:cNvPr id="369" name="公債費負担の状況平均値テキスト">
          <a:extLst>
            <a:ext uri="{FF2B5EF4-FFF2-40B4-BE49-F238E27FC236}">
              <a16:creationId xmlns:a16="http://schemas.microsoft.com/office/drawing/2014/main" xmlns="" id="{00000000-0008-0000-0300-000071010000}"/>
            </a:ext>
          </a:extLst>
        </xdr:cNvPr>
        <xdr:cNvSpPr txBox="1"/>
      </xdr:nvSpPr>
      <xdr:spPr>
        <a:xfrm>
          <a:off x="17106900" y="6651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164395</xdr:rowOff>
    </xdr:from>
    <xdr:to>
      <xdr:col>24</xdr:col>
      <xdr:colOff>609600</xdr:colOff>
      <xdr:row>39</xdr:row>
      <xdr:rowOff>94545</xdr:rowOff>
    </xdr:to>
    <xdr:sp macro="" textlink="">
      <xdr:nvSpPr>
        <xdr:cNvPr id="370" name="フローチャート : 判断 369">
          <a:extLst>
            <a:ext uri="{FF2B5EF4-FFF2-40B4-BE49-F238E27FC236}">
              <a16:creationId xmlns:a16="http://schemas.microsoft.com/office/drawing/2014/main" xmlns="" id="{00000000-0008-0000-0300-000072010000}"/>
            </a:ext>
          </a:extLst>
        </xdr:cNvPr>
        <xdr:cNvSpPr/>
      </xdr:nvSpPr>
      <xdr:spPr>
        <a:xfrm>
          <a:off x="16967200" y="66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131939</xdr:rowOff>
    </xdr:from>
    <xdr:to>
      <xdr:col>23</xdr:col>
      <xdr:colOff>406400</xdr:colOff>
      <xdr:row>38</xdr:row>
      <xdr:rowOff>81139</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flipV="1">
          <a:off x="15290800" y="64755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2" name="フローチャート : 判断 371">
          <a:extLst>
            <a:ext uri="{FF2B5EF4-FFF2-40B4-BE49-F238E27FC236}">
              <a16:creationId xmlns:a16="http://schemas.microsoft.com/office/drawing/2014/main" xmlns="" id="{00000000-0008-0000-0300-000074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81139</xdr:rowOff>
    </xdr:from>
    <xdr:to>
      <xdr:col>22</xdr:col>
      <xdr:colOff>203200</xdr:colOff>
      <xdr:row>39</xdr:row>
      <xdr:rowOff>70555</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4401800" y="659623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75" name="フローチャート : 判断 374">
          <a:extLst>
            <a:ext uri="{FF2B5EF4-FFF2-40B4-BE49-F238E27FC236}">
              <a16:creationId xmlns:a16="http://schemas.microsoft.com/office/drawing/2014/main" xmlns="" id="{00000000-0008-0000-0300-000077010000}"/>
            </a:ext>
          </a:extLst>
        </xdr:cNvPr>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70555</xdr:rowOff>
    </xdr:from>
    <xdr:to>
      <xdr:col>21</xdr:col>
      <xdr:colOff>0</xdr:colOff>
      <xdr:row>39</xdr:row>
      <xdr:rowOff>164395</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3512800" y="67571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159455</xdr:rowOff>
    </xdr:from>
    <xdr:to>
      <xdr:col>21</xdr:col>
      <xdr:colOff>50800</xdr:colOff>
      <xdr:row>42</xdr:row>
      <xdr:rowOff>89605</xdr:rowOff>
    </xdr:to>
    <xdr:sp macro="" textlink="">
      <xdr:nvSpPr>
        <xdr:cNvPr id="378" name="フローチャート : 判断 377">
          <a:extLst>
            <a:ext uri="{FF2B5EF4-FFF2-40B4-BE49-F238E27FC236}">
              <a16:creationId xmlns:a16="http://schemas.microsoft.com/office/drawing/2014/main" xmlns="" id="{00000000-0008-0000-0300-00007A010000}"/>
            </a:ext>
          </a:extLst>
        </xdr:cNvPr>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74382</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80" name="フローチャート : 判断 379">
          <a:extLst>
            <a:ext uri="{FF2B5EF4-FFF2-40B4-BE49-F238E27FC236}">
              <a16:creationId xmlns:a16="http://schemas.microsoft.com/office/drawing/2014/main" xmlns="" id="{00000000-0008-0000-0300-00007C01000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91722</xdr:rowOff>
    </xdr:from>
    <xdr:to>
      <xdr:col>24</xdr:col>
      <xdr:colOff>609600</xdr:colOff>
      <xdr:row>37</xdr:row>
      <xdr:rowOff>21872</xdr:rowOff>
    </xdr:to>
    <xdr:sp macro="" textlink="">
      <xdr:nvSpPr>
        <xdr:cNvPr id="387" name="円/楕円 386">
          <a:extLst>
            <a:ext uri="{FF2B5EF4-FFF2-40B4-BE49-F238E27FC236}">
              <a16:creationId xmlns:a16="http://schemas.microsoft.com/office/drawing/2014/main" xmlns="" id="{00000000-0008-0000-0300-000083010000}"/>
            </a:ext>
          </a:extLst>
        </xdr:cNvPr>
        <xdr:cNvSpPr/>
      </xdr:nvSpPr>
      <xdr:spPr>
        <a:xfrm>
          <a:off x="169672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12999</xdr:rowOff>
    </xdr:from>
    <xdr:ext cx="762000" cy="259045"/>
    <xdr:sp macro="" textlink="">
      <xdr:nvSpPr>
        <xdr:cNvPr id="388" name="公債費負担の状況該当値テキスト">
          <a:extLst>
            <a:ext uri="{FF2B5EF4-FFF2-40B4-BE49-F238E27FC236}">
              <a16:creationId xmlns:a16="http://schemas.microsoft.com/office/drawing/2014/main" xmlns="" id="{00000000-0008-0000-0300-000084010000}"/>
            </a:ext>
          </a:extLst>
        </xdr:cNvPr>
        <xdr:cNvSpPr txBox="1"/>
      </xdr:nvSpPr>
      <xdr:spPr>
        <a:xfrm>
          <a:off x="17106900" y="618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81139</xdr:rowOff>
    </xdr:from>
    <xdr:to>
      <xdr:col>23</xdr:col>
      <xdr:colOff>457200</xdr:colOff>
      <xdr:row>38</xdr:row>
      <xdr:rowOff>11289</xdr:rowOff>
    </xdr:to>
    <xdr:sp macro="" textlink="">
      <xdr:nvSpPr>
        <xdr:cNvPr id="389" name="円/楕円 388">
          <a:extLst>
            <a:ext uri="{FF2B5EF4-FFF2-40B4-BE49-F238E27FC236}">
              <a16:creationId xmlns:a16="http://schemas.microsoft.com/office/drawing/2014/main" xmlns="" id="{00000000-0008-0000-0300-000085010000}"/>
            </a:ext>
          </a:extLst>
        </xdr:cNvPr>
        <xdr:cNvSpPr/>
      </xdr:nvSpPr>
      <xdr:spPr>
        <a:xfrm>
          <a:off x="16129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21466</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19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30339</xdr:rowOff>
    </xdr:from>
    <xdr:to>
      <xdr:col>22</xdr:col>
      <xdr:colOff>254000</xdr:colOff>
      <xdr:row>38</xdr:row>
      <xdr:rowOff>131939</xdr:rowOff>
    </xdr:to>
    <xdr:sp macro="" textlink="">
      <xdr:nvSpPr>
        <xdr:cNvPr id="391" name="円/楕円 390">
          <a:extLst>
            <a:ext uri="{FF2B5EF4-FFF2-40B4-BE49-F238E27FC236}">
              <a16:creationId xmlns:a16="http://schemas.microsoft.com/office/drawing/2014/main" xmlns="" id="{00000000-0008-0000-0300-000087010000}"/>
            </a:ext>
          </a:extLst>
        </xdr:cNvPr>
        <xdr:cNvSpPr/>
      </xdr:nvSpPr>
      <xdr:spPr>
        <a:xfrm>
          <a:off x="152400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142116</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631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19755</xdr:rowOff>
    </xdr:from>
    <xdr:to>
      <xdr:col>21</xdr:col>
      <xdr:colOff>50800</xdr:colOff>
      <xdr:row>39</xdr:row>
      <xdr:rowOff>121355</xdr:rowOff>
    </xdr:to>
    <xdr:sp macro="" textlink="">
      <xdr:nvSpPr>
        <xdr:cNvPr id="393" name="円/楕円 392">
          <a:extLst>
            <a:ext uri="{FF2B5EF4-FFF2-40B4-BE49-F238E27FC236}">
              <a16:creationId xmlns:a16="http://schemas.microsoft.com/office/drawing/2014/main" xmlns="" id="{00000000-0008-0000-0300-000089010000}"/>
            </a:ext>
          </a:extLst>
        </xdr:cNvPr>
        <xdr:cNvSpPr/>
      </xdr:nvSpPr>
      <xdr:spPr>
        <a:xfrm>
          <a:off x="14351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131532</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113595</xdr:rowOff>
    </xdr:from>
    <xdr:to>
      <xdr:col>19</xdr:col>
      <xdr:colOff>533400</xdr:colOff>
      <xdr:row>40</xdr:row>
      <xdr:rowOff>43745</xdr:rowOff>
    </xdr:to>
    <xdr:sp macro="" textlink="">
      <xdr:nvSpPr>
        <xdr:cNvPr id="395" name="円/楕円 394">
          <a:extLst>
            <a:ext uri="{FF2B5EF4-FFF2-40B4-BE49-F238E27FC236}">
              <a16:creationId xmlns:a16="http://schemas.microsoft.com/office/drawing/2014/main" xmlns="" id="{00000000-0008-0000-0300-00008B010000}"/>
            </a:ext>
          </a:extLst>
        </xdr:cNvPr>
        <xdr:cNvSpPr/>
      </xdr:nvSpPr>
      <xdr:spPr>
        <a:xfrm>
          <a:off x="13462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53922</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7" name="正方形/長方形 396">
          <a:extLst>
            <a:ext uri="{FF2B5EF4-FFF2-40B4-BE49-F238E27FC236}">
              <a16:creationId xmlns:a16="http://schemas.microsoft.com/office/drawing/2014/main" xmlns=""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0" name="正方形/長方形 399">
          <a:extLst>
            <a:ext uri="{FF2B5EF4-FFF2-40B4-BE49-F238E27FC236}">
              <a16:creationId xmlns:a16="http://schemas.microsoft.com/office/drawing/2014/main" xmlns=""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1" name="正方形/長方形 400">
          <a:extLst>
            <a:ext uri="{FF2B5EF4-FFF2-40B4-BE49-F238E27FC236}">
              <a16:creationId xmlns:a16="http://schemas.microsoft.com/office/drawing/2014/main" xmlns=""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2" name="正方形/長方形 401">
          <a:extLst>
            <a:ext uri="{FF2B5EF4-FFF2-40B4-BE49-F238E27FC236}">
              <a16:creationId xmlns:a16="http://schemas.microsoft.com/office/drawing/2014/main" xmlns=""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将来負担比率は、都道府県平均、グループ内平均を下回っている状況にある。</a:t>
          </a:r>
        </a:p>
        <a:p>
          <a:r>
            <a:rPr kumimoji="1" lang="ja-JP" altLang="en-US" sz="1200">
              <a:latin typeface="ＭＳ Ｐゴシック"/>
            </a:rPr>
            <a:t>　</a:t>
          </a:r>
          <a:r>
            <a:rPr kumimoji="1" lang="en-US" altLang="ja-JP" sz="1200">
              <a:latin typeface="ＭＳ Ｐゴシック"/>
            </a:rPr>
            <a:t>H28</a:t>
          </a:r>
          <a:r>
            <a:rPr kumimoji="1" lang="ja-JP" altLang="en-US" sz="1200">
              <a:latin typeface="ＭＳ Ｐゴシック"/>
            </a:rPr>
            <a:t>年度が</a:t>
          </a:r>
          <a:r>
            <a:rPr kumimoji="1" lang="en-US" altLang="ja-JP" sz="1200">
              <a:latin typeface="ＭＳ Ｐゴシック"/>
            </a:rPr>
            <a:t>0.5</a:t>
          </a:r>
          <a:r>
            <a:rPr kumimoji="1" lang="ja-JP" altLang="en-US" sz="1200">
              <a:latin typeface="ＭＳ Ｐゴシック"/>
            </a:rPr>
            <a:t>ポイント上昇した主な要因は、県内大口企業の法人税確定減等による標準税収入額の減少である（標準税収入額の減少に伴い、標準財政規模が減少したことによるもの）。</a:t>
          </a:r>
        </a:p>
        <a:p>
          <a:r>
            <a:rPr kumimoji="1" lang="ja-JP" altLang="en-US" sz="1200">
              <a:latin typeface="ＭＳ Ｐゴシック"/>
            </a:rPr>
            <a:t>　今後も、これまで同様、地方交付税により後年度に財源措置のある地方債を活用すること等により、県がコントロールできる県債残高を安定的に低下させるなど、将来の健全な財政構造を見据えた財政運営を行っていく。</a:t>
          </a:r>
        </a:p>
      </xdr:txBody>
    </xdr:sp>
    <xdr:clientData/>
  </xdr:twoCellAnchor>
  <xdr:oneCellAnchor>
    <xdr:from>
      <xdr:col>18</xdr:col>
      <xdr:colOff>444500</xdr:colOff>
      <xdr:row>10</xdr:row>
      <xdr:rowOff>63500</xdr:rowOff>
    </xdr:from>
    <xdr:ext cx="298543" cy="225703"/>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9" name="直線コネクタ 408">
          <a:extLst>
            <a:ext uri="{FF2B5EF4-FFF2-40B4-BE49-F238E27FC236}">
              <a16:creationId xmlns:a16="http://schemas.microsoft.com/office/drawing/2014/main" xmlns="" id="{00000000-0008-0000-0300-00009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1" name="直線コネクタ 410">
          <a:extLst>
            <a:ext uri="{FF2B5EF4-FFF2-40B4-BE49-F238E27FC236}">
              <a16:creationId xmlns:a16="http://schemas.microsoft.com/office/drawing/2014/main" xmlns="" id="{00000000-0008-0000-0300-00009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3" name="直線コネクタ 412">
          <a:extLst>
            <a:ext uri="{FF2B5EF4-FFF2-40B4-BE49-F238E27FC236}">
              <a16:creationId xmlns:a16="http://schemas.microsoft.com/office/drawing/2014/main" xmlns="" id="{00000000-0008-0000-0300-00009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5" name="直線コネクタ 414">
          <a:extLst>
            <a:ext uri="{FF2B5EF4-FFF2-40B4-BE49-F238E27FC236}">
              <a16:creationId xmlns:a16="http://schemas.microsoft.com/office/drawing/2014/main" xmlns="" id="{00000000-0008-0000-0300-00009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150664</xdr:rowOff>
    </xdr:from>
    <xdr:to>
      <xdr:col>24</xdr:col>
      <xdr:colOff>558800</xdr:colOff>
      <xdr:row>23</xdr:row>
      <xdr:rowOff>30353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flipV="1">
          <a:off x="17018000" y="2379514"/>
          <a:ext cx="0" cy="15941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2430</xdr:rowOff>
    </xdr:from>
    <xdr:ext cx="762000" cy="259045"/>
    <xdr:sp macro="" textlink="">
      <xdr:nvSpPr>
        <xdr:cNvPr id="425" name="将来負担の状況最小値テキスト">
          <a:extLst>
            <a:ext uri="{FF2B5EF4-FFF2-40B4-BE49-F238E27FC236}">
              <a16:creationId xmlns:a16="http://schemas.microsoft.com/office/drawing/2014/main" xmlns="" id="{00000000-0008-0000-0300-0000A9010000}"/>
            </a:ext>
          </a:extLst>
        </xdr:cNvPr>
        <xdr:cNvSpPr txBox="1"/>
      </xdr:nvSpPr>
      <xdr:spPr>
        <a:xfrm>
          <a:off x="17106900" y="394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249.3</a:t>
          </a:r>
          <a:endParaRPr kumimoji="1" lang="ja-JP" altLang="en-US" sz="1000" b="1">
            <a:latin typeface="ＭＳ Ｐゴシック"/>
          </a:endParaRPr>
        </a:p>
      </xdr:txBody>
    </xdr:sp>
    <xdr:clientData/>
  </xdr:oneCellAnchor>
  <xdr:twoCellAnchor>
    <xdr:from>
      <xdr:col>24</xdr:col>
      <xdr:colOff>469900</xdr:colOff>
      <xdr:row>23</xdr:row>
      <xdr:rowOff>30353</xdr:rowOff>
    </xdr:from>
    <xdr:to>
      <xdr:col>24</xdr:col>
      <xdr:colOff>647700</xdr:colOff>
      <xdr:row>23</xdr:row>
      <xdr:rowOff>30353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6929100" y="39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65591</xdr:rowOff>
    </xdr:from>
    <xdr:ext cx="762000" cy="259045"/>
    <xdr:sp macro="" textlink="">
      <xdr:nvSpPr>
        <xdr:cNvPr id="427" name="将来負担の状況最大値テキスト">
          <a:extLst>
            <a:ext uri="{FF2B5EF4-FFF2-40B4-BE49-F238E27FC236}">
              <a16:creationId xmlns:a16="http://schemas.microsoft.com/office/drawing/2014/main" xmlns="" id="{00000000-0008-0000-0300-0000AB010000}"/>
            </a:ext>
          </a:extLst>
        </xdr:cNvPr>
        <xdr:cNvSpPr txBox="1"/>
      </xdr:nvSpPr>
      <xdr:spPr>
        <a:xfrm>
          <a:off x="17106900" y="212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24</xdr:col>
      <xdr:colOff>469900</xdr:colOff>
      <xdr:row>13</xdr:row>
      <xdr:rowOff>150664</xdr:rowOff>
    </xdr:from>
    <xdr:to>
      <xdr:col>24</xdr:col>
      <xdr:colOff>647700</xdr:colOff>
      <xdr:row>13</xdr:row>
      <xdr:rowOff>150664</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6929100" y="23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82719</xdr:rowOff>
    </xdr:from>
    <xdr:to>
      <xdr:col>24</xdr:col>
      <xdr:colOff>558800</xdr:colOff>
      <xdr:row>16</xdr:row>
      <xdr:rowOff>86741</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6179800" y="282591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36593</xdr:rowOff>
    </xdr:from>
    <xdr:ext cx="762000" cy="259045"/>
    <xdr:sp macro="" textlink="">
      <xdr:nvSpPr>
        <xdr:cNvPr id="430" name="将来負担の状況平均値テキスト">
          <a:extLst>
            <a:ext uri="{FF2B5EF4-FFF2-40B4-BE49-F238E27FC236}">
              <a16:creationId xmlns:a16="http://schemas.microsoft.com/office/drawing/2014/main" xmlns="" id="{00000000-0008-0000-0300-0000AE010000}"/>
            </a:ext>
          </a:extLst>
        </xdr:cNvPr>
        <xdr:cNvSpPr txBox="1"/>
      </xdr:nvSpPr>
      <xdr:spPr>
        <a:xfrm>
          <a:off x="17106900" y="329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174.6</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64516</xdr:rowOff>
    </xdr:from>
    <xdr:to>
      <xdr:col>24</xdr:col>
      <xdr:colOff>609600</xdr:colOff>
      <xdr:row>19</xdr:row>
      <xdr:rowOff>166116</xdr:rowOff>
    </xdr:to>
    <xdr:sp macro="" textlink="">
      <xdr:nvSpPr>
        <xdr:cNvPr id="431" name="フローチャート : 判断 430">
          <a:extLst>
            <a:ext uri="{FF2B5EF4-FFF2-40B4-BE49-F238E27FC236}">
              <a16:creationId xmlns:a16="http://schemas.microsoft.com/office/drawing/2014/main" xmlns="" id="{00000000-0008-0000-0300-0000AF010000}"/>
            </a:ext>
          </a:extLst>
        </xdr:cNvPr>
        <xdr:cNvSpPr/>
      </xdr:nvSpPr>
      <xdr:spPr>
        <a:xfrm>
          <a:off x="16967200" y="332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82719</xdr:rowOff>
    </xdr:from>
    <xdr:to>
      <xdr:col>23</xdr:col>
      <xdr:colOff>406400</xdr:colOff>
      <xdr:row>16</xdr:row>
      <xdr:rowOff>95589</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flipV="1">
          <a:off x="15290800" y="2825919"/>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20278</xdr:rowOff>
    </xdr:from>
    <xdr:to>
      <xdr:col>23</xdr:col>
      <xdr:colOff>457200</xdr:colOff>
      <xdr:row>19</xdr:row>
      <xdr:rowOff>121878</xdr:rowOff>
    </xdr:to>
    <xdr:sp macro="" textlink="">
      <xdr:nvSpPr>
        <xdr:cNvPr id="433" name="フローチャート : 判断 432">
          <a:extLst>
            <a:ext uri="{FF2B5EF4-FFF2-40B4-BE49-F238E27FC236}">
              <a16:creationId xmlns:a16="http://schemas.microsoft.com/office/drawing/2014/main" xmlns="" id="{00000000-0008-0000-0300-0000B1010000}"/>
            </a:ext>
          </a:extLst>
        </xdr:cNvPr>
        <xdr:cNvSpPr/>
      </xdr:nvSpPr>
      <xdr:spPr>
        <a:xfrm>
          <a:off x="16129000" y="327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106655</xdr:rowOff>
    </xdr:from>
    <xdr:ext cx="7366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5798800" y="3364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95589</xdr:rowOff>
    </xdr:from>
    <xdr:to>
      <xdr:col>22</xdr:col>
      <xdr:colOff>203200</xdr:colOff>
      <xdr:row>16</xdr:row>
      <xdr:rowOff>143044</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flipV="1">
          <a:off x="14401800" y="2838789"/>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21</xdr:row>
      <xdr:rowOff>54610</xdr:rowOff>
    </xdr:from>
    <xdr:to>
      <xdr:col>22</xdr:col>
      <xdr:colOff>254000</xdr:colOff>
      <xdr:row>21</xdr:row>
      <xdr:rowOff>156210</xdr:rowOff>
    </xdr:to>
    <xdr:sp macro="" textlink="">
      <xdr:nvSpPr>
        <xdr:cNvPr id="436" name="フローチャート : 判断 435">
          <a:extLst>
            <a:ext uri="{FF2B5EF4-FFF2-40B4-BE49-F238E27FC236}">
              <a16:creationId xmlns:a16="http://schemas.microsoft.com/office/drawing/2014/main" xmlns="" id="{00000000-0008-0000-0300-0000B4010000}"/>
            </a:ext>
          </a:extLst>
        </xdr:cNvPr>
        <xdr:cNvSpPr/>
      </xdr:nvSpPr>
      <xdr:spPr>
        <a:xfrm>
          <a:off x="15240000" y="36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140987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49098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143044</xdr:rowOff>
    </xdr:from>
    <xdr:to>
      <xdr:col>21</xdr:col>
      <xdr:colOff>0</xdr:colOff>
      <xdr:row>17</xdr:row>
      <xdr:rowOff>47202</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3512800" y="2886244"/>
          <a:ext cx="8890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22</xdr:row>
      <xdr:rowOff>27136</xdr:rowOff>
    </xdr:from>
    <xdr:to>
      <xdr:col>21</xdr:col>
      <xdr:colOff>50800</xdr:colOff>
      <xdr:row>22</xdr:row>
      <xdr:rowOff>128736</xdr:rowOff>
    </xdr:to>
    <xdr:sp macro="" textlink="">
      <xdr:nvSpPr>
        <xdr:cNvPr id="439" name="フローチャート : 判断 438">
          <a:extLst>
            <a:ext uri="{FF2B5EF4-FFF2-40B4-BE49-F238E27FC236}">
              <a16:creationId xmlns:a16="http://schemas.microsoft.com/office/drawing/2014/main" xmlns="" id="{00000000-0008-0000-0300-0000B7010000}"/>
            </a:ext>
          </a:extLst>
        </xdr:cNvPr>
        <xdr:cNvSpPr/>
      </xdr:nvSpPr>
      <xdr:spPr>
        <a:xfrm>
          <a:off x="14351000" y="379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113513</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4020800" y="388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73787</xdr:rowOff>
    </xdr:from>
    <xdr:to>
      <xdr:col>19</xdr:col>
      <xdr:colOff>533400</xdr:colOff>
      <xdr:row>23</xdr:row>
      <xdr:rowOff>3937</xdr:rowOff>
    </xdr:to>
    <xdr:sp macro="" textlink="">
      <xdr:nvSpPr>
        <xdr:cNvPr id="441" name="フローチャート : 判断 440">
          <a:extLst>
            <a:ext uri="{FF2B5EF4-FFF2-40B4-BE49-F238E27FC236}">
              <a16:creationId xmlns:a16="http://schemas.microsoft.com/office/drawing/2014/main" xmlns="" id="{00000000-0008-0000-0300-0000B9010000}"/>
            </a:ext>
          </a:extLst>
        </xdr:cNvPr>
        <xdr:cNvSpPr/>
      </xdr:nvSpPr>
      <xdr:spPr>
        <a:xfrm>
          <a:off x="13462000" y="38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160164</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3131800" y="393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35941</xdr:rowOff>
    </xdr:from>
    <xdr:to>
      <xdr:col>24</xdr:col>
      <xdr:colOff>609600</xdr:colOff>
      <xdr:row>16</xdr:row>
      <xdr:rowOff>137541</xdr:rowOff>
    </xdr:to>
    <xdr:sp macro="" textlink="">
      <xdr:nvSpPr>
        <xdr:cNvPr id="448" name="円/楕円 447">
          <a:extLst>
            <a:ext uri="{FF2B5EF4-FFF2-40B4-BE49-F238E27FC236}">
              <a16:creationId xmlns:a16="http://schemas.microsoft.com/office/drawing/2014/main" xmlns="" id="{00000000-0008-0000-0300-0000C0010000}"/>
            </a:ext>
          </a:extLst>
        </xdr:cNvPr>
        <xdr:cNvSpPr/>
      </xdr:nvSpPr>
      <xdr:spPr>
        <a:xfrm>
          <a:off x="169672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52468</xdr:rowOff>
    </xdr:from>
    <xdr:ext cx="762000" cy="259045"/>
    <xdr:sp macro="" textlink="">
      <xdr:nvSpPr>
        <xdr:cNvPr id="449" name="将来負担の状況該当値テキスト">
          <a:extLst>
            <a:ext uri="{FF2B5EF4-FFF2-40B4-BE49-F238E27FC236}">
              <a16:creationId xmlns:a16="http://schemas.microsoft.com/office/drawing/2014/main" xmlns="" id="{00000000-0008-0000-0300-0000C1010000}"/>
            </a:ext>
          </a:extLst>
        </xdr:cNvPr>
        <xdr:cNvSpPr txBox="1"/>
      </xdr:nvSpPr>
      <xdr:spPr>
        <a:xfrm>
          <a:off x="17106900" y="262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31919</xdr:rowOff>
    </xdr:from>
    <xdr:to>
      <xdr:col>23</xdr:col>
      <xdr:colOff>457200</xdr:colOff>
      <xdr:row>16</xdr:row>
      <xdr:rowOff>133519</xdr:rowOff>
    </xdr:to>
    <xdr:sp macro="" textlink="">
      <xdr:nvSpPr>
        <xdr:cNvPr id="450" name="円/楕円 449">
          <a:extLst>
            <a:ext uri="{FF2B5EF4-FFF2-40B4-BE49-F238E27FC236}">
              <a16:creationId xmlns:a16="http://schemas.microsoft.com/office/drawing/2014/main" xmlns="" id="{00000000-0008-0000-0300-0000C2010000}"/>
            </a:ext>
          </a:extLst>
        </xdr:cNvPr>
        <xdr:cNvSpPr/>
      </xdr:nvSpPr>
      <xdr:spPr>
        <a:xfrm>
          <a:off x="16129000" y="27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143696</xdr:rowOff>
    </xdr:from>
    <xdr:ext cx="7366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798800" y="254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44789</xdr:rowOff>
    </xdr:from>
    <xdr:to>
      <xdr:col>22</xdr:col>
      <xdr:colOff>254000</xdr:colOff>
      <xdr:row>16</xdr:row>
      <xdr:rowOff>146389</xdr:rowOff>
    </xdr:to>
    <xdr:sp macro="" textlink="">
      <xdr:nvSpPr>
        <xdr:cNvPr id="452" name="円/楕円 451">
          <a:extLst>
            <a:ext uri="{FF2B5EF4-FFF2-40B4-BE49-F238E27FC236}">
              <a16:creationId xmlns:a16="http://schemas.microsoft.com/office/drawing/2014/main" xmlns="" id="{00000000-0008-0000-0300-0000C4010000}"/>
            </a:ext>
          </a:extLst>
        </xdr:cNvPr>
        <xdr:cNvSpPr/>
      </xdr:nvSpPr>
      <xdr:spPr>
        <a:xfrm>
          <a:off x="15240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156566</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92244</xdr:rowOff>
    </xdr:from>
    <xdr:to>
      <xdr:col>21</xdr:col>
      <xdr:colOff>50800</xdr:colOff>
      <xdr:row>17</xdr:row>
      <xdr:rowOff>22394</xdr:rowOff>
    </xdr:to>
    <xdr:sp macro="" textlink="">
      <xdr:nvSpPr>
        <xdr:cNvPr id="454" name="円/楕円 453">
          <a:extLst>
            <a:ext uri="{FF2B5EF4-FFF2-40B4-BE49-F238E27FC236}">
              <a16:creationId xmlns:a16="http://schemas.microsoft.com/office/drawing/2014/main" xmlns="" id="{00000000-0008-0000-0300-0000C6010000}"/>
            </a:ext>
          </a:extLst>
        </xdr:cNvPr>
        <xdr:cNvSpPr/>
      </xdr:nvSpPr>
      <xdr:spPr>
        <a:xfrm>
          <a:off x="14351000" y="28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32571</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020800" y="260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167852</xdr:rowOff>
    </xdr:from>
    <xdr:to>
      <xdr:col>19</xdr:col>
      <xdr:colOff>533400</xdr:colOff>
      <xdr:row>17</xdr:row>
      <xdr:rowOff>98002</xdr:rowOff>
    </xdr:to>
    <xdr:sp macro="" textlink="">
      <xdr:nvSpPr>
        <xdr:cNvPr id="456" name="円/楕円 455">
          <a:extLst>
            <a:ext uri="{FF2B5EF4-FFF2-40B4-BE49-F238E27FC236}">
              <a16:creationId xmlns:a16="http://schemas.microsoft.com/office/drawing/2014/main" xmlns="" id="{00000000-0008-0000-0300-0000C8010000}"/>
            </a:ext>
          </a:extLst>
        </xdr:cNvPr>
        <xdr:cNvSpPr/>
      </xdr:nvSpPr>
      <xdr:spPr>
        <a:xfrm>
          <a:off x="13462000" y="29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108179</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131800" y="267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837,977
832,834
2,440.68
435,430,115
425,523,444
4,026,501
259,855,981
710,696,229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107.1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a:extLst>
            <a:ext uri="{FF2B5EF4-FFF2-40B4-BE49-F238E27FC236}">
              <a16:creationId xmlns:a16="http://schemas.microsoft.com/office/drawing/2014/main" xmlns=""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a:extLst>
            <a:ext uri="{FF2B5EF4-FFF2-40B4-BE49-F238E27FC236}">
              <a16:creationId xmlns:a16="http://schemas.microsoft.com/office/drawing/2014/main" xmlns=""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a:extLst>
            <a:ext uri="{FF2B5EF4-FFF2-40B4-BE49-F238E27FC236}">
              <a16:creationId xmlns:a16="http://schemas.microsoft.com/office/drawing/2014/main" xmlns=""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en-US" altLang="ja-JP" sz="1200">
              <a:latin typeface="ＭＳ Ｐゴシック"/>
            </a:rPr>
            <a:t>H25</a:t>
          </a:r>
          <a:r>
            <a:rPr kumimoji="1" lang="ja-JP" altLang="en-US" sz="1200">
              <a:latin typeface="ＭＳ Ｐゴシック"/>
            </a:rPr>
            <a:t>年度までは、改善傾向にあったものの、Ｈ</a:t>
          </a:r>
          <a:r>
            <a:rPr kumimoji="1" lang="en-US" altLang="ja-JP" sz="1200">
              <a:latin typeface="ＭＳ Ｐゴシック"/>
            </a:rPr>
            <a:t>26</a:t>
          </a:r>
          <a:r>
            <a:rPr kumimoji="1" lang="ja-JP" altLang="en-US" sz="1200">
              <a:latin typeface="ＭＳ Ｐゴシック"/>
            </a:rPr>
            <a:t>年度は、基本給や共済組合負担金など、</a:t>
          </a:r>
          <a:r>
            <a:rPr kumimoji="1" lang="en-US" altLang="ja-JP" sz="1200">
              <a:latin typeface="ＭＳ Ｐゴシック"/>
            </a:rPr>
            <a:t>H27</a:t>
          </a:r>
          <a:r>
            <a:rPr kumimoji="1" lang="ja-JP" altLang="en-US" sz="1200">
              <a:latin typeface="ＭＳ Ｐゴシック"/>
            </a:rPr>
            <a:t>年度、</a:t>
          </a:r>
          <a:r>
            <a:rPr kumimoji="1" lang="en-US" altLang="ja-JP" sz="1200">
              <a:latin typeface="ＭＳ Ｐゴシック"/>
            </a:rPr>
            <a:t>H28</a:t>
          </a:r>
          <a:r>
            <a:rPr kumimoji="1" lang="ja-JP" altLang="en-US" sz="1200">
              <a:latin typeface="ＭＳ Ｐゴシック"/>
            </a:rPr>
            <a:t>年度は期末勤勉手当の増などにより、増加している。</a:t>
          </a:r>
        </a:p>
        <a:p>
          <a:r>
            <a:rPr kumimoji="1" lang="ja-JP" altLang="en-US" sz="1200">
              <a:latin typeface="ＭＳ Ｐゴシック"/>
            </a:rPr>
            <a:t>　グループ内平均に比べ高い割合で推移しているため、引き続き、総人件費の適切な管理に基づき、効率的で機能的な人員配置により、限られた経営資源の効率的な活用を図り、職員給与等においては、国や他県の状況、社会情勢を踏まえ、必要に応じて適切な見直しを行っていく。</a:t>
          </a:r>
        </a:p>
      </xdr:txBody>
    </xdr:sp>
    <xdr:clientData/>
  </xdr:twoCellAnchor>
  <xdr:oneCellAnchor>
    <xdr:from>
      <xdr:col>1</xdr:col>
      <xdr:colOff>28575</xdr:colOff>
      <xdr:row>29</xdr:row>
      <xdr:rowOff>107950</xdr:rowOff>
    </xdr:from>
    <xdr:ext cx="298543" cy="225703"/>
    <xdr:sp macro="" textlink="">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a:extLst>
            <a:ext uri="{FF2B5EF4-FFF2-40B4-BE49-F238E27FC236}">
              <a16:creationId xmlns:a16="http://schemas.microsoft.com/office/drawing/2014/main" xmlns=""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xmlns=""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a:extLst>
            <a:ext uri="{FF2B5EF4-FFF2-40B4-BE49-F238E27FC236}">
              <a16:creationId xmlns:a16="http://schemas.microsoft.com/office/drawing/2014/main" xmlns=""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xmlns=""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a:extLst>
            <a:ext uri="{FF2B5EF4-FFF2-40B4-BE49-F238E27FC236}">
              <a16:creationId xmlns:a16="http://schemas.microsoft.com/office/drawing/2014/main" xmlns=""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xmlns=""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a:extLst>
            <a:ext uri="{FF2B5EF4-FFF2-40B4-BE49-F238E27FC236}">
              <a16:creationId xmlns:a16="http://schemas.microsoft.com/office/drawing/2014/main" xmlns=""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xmlns=""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a:extLst>
            <a:ext uri="{FF2B5EF4-FFF2-40B4-BE49-F238E27FC236}">
              <a16:creationId xmlns:a16="http://schemas.microsoft.com/office/drawing/2014/main" xmlns=""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xmlns=""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a:extLst>
            <a:ext uri="{FF2B5EF4-FFF2-40B4-BE49-F238E27FC236}">
              <a16:creationId xmlns:a16="http://schemas.microsoft.com/office/drawing/2014/main" xmlns=""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xmlns=""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a:extLst>
            <a:ext uri="{FF2B5EF4-FFF2-40B4-BE49-F238E27FC236}">
              <a16:creationId xmlns:a16="http://schemas.microsoft.com/office/drawing/2014/main" xmlns=""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xmlns=""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a:extLst>
            <a:ext uri="{FF2B5EF4-FFF2-40B4-BE49-F238E27FC236}">
              <a16:creationId xmlns:a16="http://schemas.microsoft.com/office/drawing/2014/main" xmlns=""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41</xdr:row>
      <xdr:rowOff>31750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flipV="1">
          <a:off x="4826000" y="5880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3827</xdr:rowOff>
    </xdr:from>
    <xdr:ext cx="762000" cy="259045"/>
    <xdr:sp macro="" textlink="">
      <xdr:nvSpPr>
        <xdr:cNvPr id="61" name="人件費最小値テキスト">
          <a:extLst>
            <a:ext uri="{FF2B5EF4-FFF2-40B4-BE49-F238E27FC236}">
              <a16:creationId xmlns:a16="http://schemas.microsoft.com/office/drawing/2014/main" xmlns="" id="{00000000-0008-0000-0400-00003D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612775</xdr:colOff>
      <xdr:row>41</xdr:row>
      <xdr:rowOff>31750</xdr:rowOff>
    </xdr:from>
    <xdr:to>
      <xdr:col>7</xdr:col>
      <xdr:colOff>104775</xdr:colOff>
      <xdr:row>41</xdr:row>
      <xdr:rowOff>31750</xdr:rowOff>
    </xdr:to>
    <xdr:cxnSp macro="">
      <xdr:nvCxnSpPr>
        <xdr:cNvPr id="62" name="直線コネクタ 61">
          <a:extLst>
            <a:ext uri="{FF2B5EF4-FFF2-40B4-BE49-F238E27FC236}">
              <a16:creationId xmlns:a16="http://schemas.microsoft.com/office/drawing/2014/main" xmlns="" id="{00000000-0008-0000-0400-00003E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3" name="人件費最大値テキスト">
          <a:extLst>
            <a:ext uri="{FF2B5EF4-FFF2-40B4-BE49-F238E27FC236}">
              <a16:creationId xmlns:a16="http://schemas.microsoft.com/office/drawing/2014/main" xmlns="" id="{00000000-0008-0000-0400-00003F000000}"/>
            </a:ext>
          </a:extLst>
        </xdr:cNvPr>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88900</xdr:rowOff>
    </xdr:from>
    <xdr:to>
      <xdr:col>7</xdr:col>
      <xdr:colOff>15875</xdr:colOff>
      <xdr:row>39</xdr:row>
      <xdr:rowOff>127000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3987800" y="6775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54627</xdr:rowOff>
    </xdr:from>
    <xdr:ext cx="762000" cy="259045"/>
    <xdr:sp macro="" textlink="">
      <xdr:nvSpPr>
        <xdr:cNvPr id="66" name="人件費平均値テキスト">
          <a:extLst>
            <a:ext uri="{FF2B5EF4-FFF2-40B4-BE49-F238E27FC236}">
              <a16:creationId xmlns:a16="http://schemas.microsoft.com/office/drawing/2014/main" xmlns="" id="{00000000-0008-0000-0400-000042000000}"/>
            </a:ext>
          </a:extLst>
        </xdr:cNvPr>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7" name="フローチャート : 判断 66">
          <a:extLst>
            <a:ext uri="{FF2B5EF4-FFF2-40B4-BE49-F238E27FC236}">
              <a16:creationId xmlns:a16="http://schemas.microsoft.com/office/drawing/2014/main" xmlns="" id="{00000000-0008-0000-0400-000043000000}"/>
            </a:ext>
          </a:extLst>
        </xdr:cNvPr>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50800</xdr:rowOff>
    </xdr:from>
    <xdr:to>
      <xdr:col>5</xdr:col>
      <xdr:colOff>549275</xdr:colOff>
      <xdr:row>39</xdr:row>
      <xdr:rowOff>88900</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a:off x="3098800" y="6737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a:extLst>
            <a:ext uri="{FF2B5EF4-FFF2-40B4-BE49-F238E27FC236}">
              <a16:creationId xmlns:a16="http://schemas.microsoft.com/office/drawing/2014/main" xmlns="" id="{00000000-0008-0000-0400-000045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a:extLst>
            <a:ext uri="{FF2B5EF4-FFF2-40B4-BE49-F238E27FC236}">
              <a16:creationId xmlns:a16="http://schemas.microsoft.com/office/drawing/2014/main" xmlns="" id="{00000000-0008-0000-0400-000046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107950</xdr:rowOff>
    </xdr:from>
    <xdr:to>
      <xdr:col>4</xdr:col>
      <xdr:colOff>346075</xdr:colOff>
      <xdr:row>39</xdr:row>
      <xdr:rowOff>50800</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a:off x="2209800" y="6623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133350</xdr:rowOff>
    </xdr:from>
    <xdr:to>
      <xdr:col>4</xdr:col>
      <xdr:colOff>396875</xdr:colOff>
      <xdr:row>37</xdr:row>
      <xdr:rowOff>63500</xdr:rowOff>
    </xdr:to>
    <xdr:sp macro="" textlink="">
      <xdr:nvSpPr>
        <xdr:cNvPr id="72" name="フローチャート : 判断 71">
          <a:extLst>
            <a:ext uri="{FF2B5EF4-FFF2-40B4-BE49-F238E27FC236}">
              <a16:creationId xmlns:a16="http://schemas.microsoft.com/office/drawing/2014/main" xmlns="" id="{00000000-0008-0000-0400-000048000000}"/>
            </a:ext>
          </a:extLst>
        </xdr:cNvPr>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73677</xdr:rowOff>
    </xdr:from>
    <xdr:ext cx="7620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2717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107950</xdr:rowOff>
    </xdr:from>
    <xdr:to>
      <xdr:col>3</xdr:col>
      <xdr:colOff>142875</xdr:colOff>
      <xdr:row>39</xdr:row>
      <xdr:rowOff>165100</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flipV="1">
          <a:off x="1320800" y="66230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114300</xdr:rowOff>
    </xdr:from>
    <xdr:to>
      <xdr:col>3</xdr:col>
      <xdr:colOff>193675</xdr:colOff>
      <xdr:row>36</xdr:row>
      <xdr:rowOff>44450</xdr:rowOff>
    </xdr:to>
    <xdr:sp macro="" textlink="">
      <xdr:nvSpPr>
        <xdr:cNvPr id="75" name="フローチャート : 判断 74">
          <a:extLst>
            <a:ext uri="{FF2B5EF4-FFF2-40B4-BE49-F238E27FC236}">
              <a16:creationId xmlns:a16="http://schemas.microsoft.com/office/drawing/2014/main" xmlns="" id="{00000000-0008-0000-0400-00004B000000}"/>
            </a:ext>
          </a:extLst>
        </xdr:cNvPr>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54627</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1828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7" name="フローチャート : 判断 76">
          <a:extLst>
            <a:ext uri="{FF2B5EF4-FFF2-40B4-BE49-F238E27FC236}">
              <a16:creationId xmlns:a16="http://schemas.microsoft.com/office/drawing/2014/main" xmlns="" id="{00000000-0008-0000-0400-00004D000000}"/>
            </a:ext>
          </a:extLst>
        </xdr:cNvPr>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76200</xdr:rowOff>
    </xdr:from>
    <xdr:to>
      <xdr:col>7</xdr:col>
      <xdr:colOff>66675</xdr:colOff>
      <xdr:row>40</xdr:row>
      <xdr:rowOff>6350</xdr:rowOff>
    </xdr:to>
    <xdr:sp macro="" textlink="">
      <xdr:nvSpPr>
        <xdr:cNvPr id="84" name="円/楕円 83">
          <a:extLst>
            <a:ext uri="{FF2B5EF4-FFF2-40B4-BE49-F238E27FC236}">
              <a16:creationId xmlns:a16="http://schemas.microsoft.com/office/drawing/2014/main" xmlns="" id="{00000000-0008-0000-0400-000054000000}"/>
            </a:ext>
          </a:extLst>
        </xdr:cNvPr>
        <xdr:cNvSpPr/>
      </xdr:nvSpPr>
      <xdr:spPr>
        <a:xfrm>
          <a:off x="47752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48277</xdr:rowOff>
    </xdr:from>
    <xdr:ext cx="762000" cy="259045"/>
    <xdr:sp macro="" textlink="">
      <xdr:nvSpPr>
        <xdr:cNvPr id="85" name="人件費該当値テキスト">
          <a:extLst>
            <a:ext uri="{FF2B5EF4-FFF2-40B4-BE49-F238E27FC236}">
              <a16:creationId xmlns:a16="http://schemas.microsoft.com/office/drawing/2014/main" xmlns="" id="{00000000-0008-0000-0400-000055000000}"/>
            </a:ext>
          </a:extLst>
        </xdr:cNvPr>
        <xdr:cNvSpPr txBox="1"/>
      </xdr:nvSpPr>
      <xdr:spPr>
        <a:xfrm>
          <a:off x="49149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38100</xdr:rowOff>
    </xdr:from>
    <xdr:to>
      <xdr:col>5</xdr:col>
      <xdr:colOff>600075</xdr:colOff>
      <xdr:row>39</xdr:row>
      <xdr:rowOff>139700</xdr:rowOff>
    </xdr:to>
    <xdr:sp macro="" textlink="">
      <xdr:nvSpPr>
        <xdr:cNvPr id="86" name="円/楕円 85">
          <a:extLst>
            <a:ext uri="{FF2B5EF4-FFF2-40B4-BE49-F238E27FC236}">
              <a16:creationId xmlns:a16="http://schemas.microsoft.com/office/drawing/2014/main" xmlns="" id="{00000000-0008-0000-0400-000056000000}"/>
            </a:ext>
          </a:extLst>
        </xdr:cNvPr>
        <xdr:cNvSpPr/>
      </xdr:nvSpPr>
      <xdr:spPr>
        <a:xfrm>
          <a:off x="39370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124477</xdr:rowOff>
    </xdr:from>
    <xdr:ext cx="736600" cy="259045"/>
    <xdr:sp macro="" textlink="">
      <xdr:nvSpPr>
        <xdr:cNvPr id="87" name="テキスト ボックス 86">
          <a:extLst>
            <a:ext uri="{FF2B5EF4-FFF2-40B4-BE49-F238E27FC236}">
              <a16:creationId xmlns:a16="http://schemas.microsoft.com/office/drawing/2014/main" xmlns="" id="{00000000-0008-0000-0400-000057000000}"/>
            </a:ext>
          </a:extLst>
        </xdr:cNvPr>
        <xdr:cNvSpPr txBox="1"/>
      </xdr:nvSpPr>
      <xdr:spPr>
        <a:xfrm>
          <a:off x="3606800" y="681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0</xdr:rowOff>
    </xdr:from>
    <xdr:to>
      <xdr:col>4</xdr:col>
      <xdr:colOff>396875</xdr:colOff>
      <xdr:row>39</xdr:row>
      <xdr:rowOff>101600</xdr:rowOff>
    </xdr:to>
    <xdr:sp macro="" textlink="">
      <xdr:nvSpPr>
        <xdr:cNvPr id="88" name="円/楕円 87">
          <a:extLst>
            <a:ext uri="{FF2B5EF4-FFF2-40B4-BE49-F238E27FC236}">
              <a16:creationId xmlns:a16="http://schemas.microsoft.com/office/drawing/2014/main" xmlns="" id="{00000000-0008-0000-0400-000058000000}"/>
            </a:ext>
          </a:extLst>
        </xdr:cNvPr>
        <xdr:cNvSpPr/>
      </xdr:nvSpPr>
      <xdr:spPr>
        <a:xfrm>
          <a:off x="3048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86377</xdr:rowOff>
    </xdr:from>
    <xdr:ext cx="762000" cy="259045"/>
    <xdr:sp macro="" textlink="">
      <xdr:nvSpPr>
        <xdr:cNvPr id="89" name="テキスト ボックス 88">
          <a:extLst>
            <a:ext uri="{FF2B5EF4-FFF2-40B4-BE49-F238E27FC236}">
              <a16:creationId xmlns:a16="http://schemas.microsoft.com/office/drawing/2014/main" xmlns="" id="{00000000-0008-0000-0400-000059000000}"/>
            </a:ext>
          </a:extLst>
        </xdr:cNvPr>
        <xdr:cNvSpPr txBox="1"/>
      </xdr:nvSpPr>
      <xdr:spPr>
        <a:xfrm>
          <a:off x="2717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57150</xdr:rowOff>
    </xdr:from>
    <xdr:to>
      <xdr:col>3</xdr:col>
      <xdr:colOff>193675</xdr:colOff>
      <xdr:row>38</xdr:row>
      <xdr:rowOff>158750</xdr:rowOff>
    </xdr:to>
    <xdr:sp macro="" textlink="">
      <xdr:nvSpPr>
        <xdr:cNvPr id="90" name="円/楕円 89">
          <a:extLst>
            <a:ext uri="{FF2B5EF4-FFF2-40B4-BE49-F238E27FC236}">
              <a16:creationId xmlns:a16="http://schemas.microsoft.com/office/drawing/2014/main" xmlns="" id="{00000000-0008-0000-0400-00005A000000}"/>
            </a:ext>
          </a:extLst>
        </xdr:cNvPr>
        <xdr:cNvSpPr/>
      </xdr:nvSpPr>
      <xdr:spPr>
        <a:xfrm>
          <a:off x="215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143527</xdr:rowOff>
    </xdr:from>
    <xdr:ext cx="762000" cy="259045"/>
    <xdr:sp macro="" textlink="">
      <xdr:nvSpPr>
        <xdr:cNvPr id="91" name="テキスト ボックス 90">
          <a:extLst>
            <a:ext uri="{FF2B5EF4-FFF2-40B4-BE49-F238E27FC236}">
              <a16:creationId xmlns:a16="http://schemas.microsoft.com/office/drawing/2014/main" xmlns="" id="{00000000-0008-0000-0400-00005B000000}"/>
            </a:ext>
          </a:extLst>
        </xdr:cNvPr>
        <xdr:cNvSpPr txBox="1"/>
      </xdr:nvSpPr>
      <xdr:spPr>
        <a:xfrm>
          <a:off x="1828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114300</xdr:rowOff>
    </xdr:from>
    <xdr:to>
      <xdr:col>1</xdr:col>
      <xdr:colOff>676275</xdr:colOff>
      <xdr:row>40</xdr:row>
      <xdr:rowOff>44450</xdr:rowOff>
    </xdr:to>
    <xdr:sp macro="" textlink="">
      <xdr:nvSpPr>
        <xdr:cNvPr id="92" name="円/楕円 91">
          <a:extLst>
            <a:ext uri="{FF2B5EF4-FFF2-40B4-BE49-F238E27FC236}">
              <a16:creationId xmlns:a16="http://schemas.microsoft.com/office/drawing/2014/main" xmlns="" id="{00000000-0008-0000-0400-00005C000000}"/>
            </a:ext>
          </a:extLst>
        </xdr:cNvPr>
        <xdr:cNvSpPr/>
      </xdr:nvSpPr>
      <xdr:spPr>
        <a:xfrm>
          <a:off x="1270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29227</xdr:rowOff>
    </xdr:from>
    <xdr:ext cx="762000" cy="259045"/>
    <xdr:sp macro="" textlink="">
      <xdr:nvSpPr>
        <xdr:cNvPr id="93" name="テキスト ボックス 92">
          <a:extLst>
            <a:ext uri="{FF2B5EF4-FFF2-40B4-BE49-F238E27FC236}">
              <a16:creationId xmlns:a16="http://schemas.microsoft.com/office/drawing/2014/main" xmlns="" id="{00000000-0008-0000-0400-00005D000000}"/>
            </a:ext>
          </a:extLst>
        </xdr:cNvPr>
        <xdr:cNvSpPr txBox="1"/>
      </xdr:nvSpPr>
      <xdr:spPr>
        <a:xfrm>
          <a:off x="939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a:extLst>
            <a:ext uri="{FF2B5EF4-FFF2-40B4-BE49-F238E27FC236}">
              <a16:creationId xmlns:a16="http://schemas.microsoft.com/office/drawing/2014/main" xmlns=""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H23</a:t>
          </a:r>
          <a:r>
            <a:rPr kumimoji="1" lang="ja-JP" altLang="en-US" sz="1300">
              <a:latin typeface="ＭＳ Ｐゴシック"/>
            </a:rPr>
            <a:t>年度以降、</a:t>
          </a:r>
          <a:r>
            <a:rPr kumimoji="1" lang="en-US" altLang="ja-JP" sz="1300">
              <a:latin typeface="ＭＳ Ｐゴシック"/>
            </a:rPr>
            <a:t>ICT</a:t>
          </a:r>
          <a:r>
            <a:rPr kumimoji="1" lang="ja-JP" altLang="en-US" sz="1300">
              <a:latin typeface="ＭＳ Ｐゴシック"/>
            </a:rPr>
            <a:t>関係経費などの増加に伴い増加傾向にあったもののＨ</a:t>
          </a:r>
          <a:r>
            <a:rPr kumimoji="1" lang="en-US" altLang="ja-JP" sz="1300">
              <a:latin typeface="ＭＳ Ｐゴシック"/>
            </a:rPr>
            <a:t>28</a:t>
          </a:r>
          <a:r>
            <a:rPr kumimoji="1" lang="ja-JP" altLang="en-US" sz="1300">
              <a:latin typeface="ＭＳ Ｐゴシック"/>
            </a:rPr>
            <a:t>年度は、対前年比は横ばいとなっている。</a:t>
          </a:r>
        </a:p>
        <a:p>
          <a:r>
            <a:rPr kumimoji="1" lang="ja-JP" altLang="en-US" sz="1300">
              <a:latin typeface="ＭＳ Ｐゴシック"/>
            </a:rPr>
            <a:t>　都道府県平均、グループ内平均に比べ割合が多くなっており、事業の選択と集中や効果的な事業執行、事業の見直しを行うことで、財政健全化を図っていく必要がある。</a:t>
          </a:r>
        </a:p>
      </xdr:txBody>
    </xdr:sp>
    <xdr:clientData/>
  </xdr:twoCellAnchor>
  <xdr:oneCellAnchor>
    <xdr:from>
      <xdr:col>18</xdr:col>
      <xdr:colOff>34925</xdr:colOff>
      <xdr:row>9</xdr:row>
      <xdr:rowOff>107950</xdr:rowOff>
    </xdr:from>
    <xdr:ext cx="298543" cy="225703"/>
    <xdr:sp macro="" textlink="">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a:extLst>
            <a:ext uri="{FF2B5EF4-FFF2-40B4-BE49-F238E27FC236}">
              <a16:creationId xmlns:a16="http://schemas.microsoft.com/office/drawing/2014/main" xmlns=""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a:extLst>
            <a:ext uri="{FF2B5EF4-FFF2-40B4-BE49-F238E27FC236}">
              <a16:creationId xmlns:a16="http://schemas.microsoft.com/office/drawing/2014/main" xmlns=""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a:extLst>
            <a:ext uri="{FF2B5EF4-FFF2-40B4-BE49-F238E27FC236}">
              <a16:creationId xmlns:a16="http://schemas.microsoft.com/office/drawing/2014/main" xmlns=""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xmlns=""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a:extLst>
            <a:ext uri="{FF2B5EF4-FFF2-40B4-BE49-F238E27FC236}">
              <a16:creationId xmlns:a16="http://schemas.microsoft.com/office/drawing/2014/main" xmlns=""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xmlns=""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a:extLst>
            <a:ext uri="{FF2B5EF4-FFF2-40B4-BE49-F238E27FC236}">
              <a16:creationId xmlns:a16="http://schemas.microsoft.com/office/drawing/2014/main" xmlns=""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xmlns=""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a:extLst>
            <a:ext uri="{FF2B5EF4-FFF2-40B4-BE49-F238E27FC236}">
              <a16:creationId xmlns:a16="http://schemas.microsoft.com/office/drawing/2014/main" xmlns=""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xmlns=""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161290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344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133367</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619125</xdr:colOff>
      <xdr:row>21</xdr:row>
      <xdr:rowOff>161290</xdr:rowOff>
    </xdr:from>
    <xdr:to>
      <xdr:col>24</xdr:col>
      <xdr:colOff>111125</xdr:colOff>
      <xdr:row>21</xdr:row>
      <xdr:rowOff>161290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18</xdr:row>
      <xdr:rowOff>35560</xdr:rowOff>
    </xdr:from>
    <xdr:to>
      <xdr:col>24</xdr:col>
      <xdr:colOff>22225</xdr:colOff>
      <xdr:row>18</xdr:row>
      <xdr:rowOff>35560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5671800" y="3121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81297</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64770</xdr:rowOff>
    </xdr:from>
    <xdr:to>
      <xdr:col>24</xdr:col>
      <xdr:colOff>73025</xdr:colOff>
      <xdr:row>17</xdr:row>
      <xdr:rowOff>166370</xdr:rowOff>
    </xdr:to>
    <xdr:sp macro="" textlink="">
      <xdr:nvSpPr>
        <xdr:cNvPr id="124" name="フローチャート : 判断 123">
          <a:extLst>
            <a:ext uri="{FF2B5EF4-FFF2-40B4-BE49-F238E27FC236}">
              <a16:creationId xmlns:a16="http://schemas.microsoft.com/office/drawing/2014/main" xmlns="" id="{00000000-0008-0000-0400-00007C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69850</xdr:rowOff>
    </xdr:from>
    <xdr:to>
      <xdr:col>22</xdr:col>
      <xdr:colOff>555625</xdr:colOff>
      <xdr:row>18</xdr:row>
      <xdr:rowOff>35560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4782800" y="2984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17</xdr:row>
      <xdr:rowOff>19050</xdr:rowOff>
    </xdr:from>
    <xdr:to>
      <xdr:col>22</xdr:col>
      <xdr:colOff>606425</xdr:colOff>
      <xdr:row>17</xdr:row>
      <xdr:rowOff>120650</xdr:rowOff>
    </xdr:to>
    <xdr:sp macro="" textlink="">
      <xdr:nvSpPr>
        <xdr:cNvPr id="126" name="フローチャート : 判断 125">
          <a:extLst>
            <a:ext uri="{FF2B5EF4-FFF2-40B4-BE49-F238E27FC236}">
              <a16:creationId xmlns:a16="http://schemas.microsoft.com/office/drawing/2014/main" xmlns=""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130827</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58420</xdr:rowOff>
    </xdr:from>
    <xdr:to>
      <xdr:col>21</xdr:col>
      <xdr:colOff>352425</xdr:colOff>
      <xdr:row>17</xdr:row>
      <xdr:rowOff>69850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3893800" y="28016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99060</xdr:rowOff>
    </xdr:from>
    <xdr:to>
      <xdr:col>21</xdr:col>
      <xdr:colOff>403225</xdr:colOff>
      <xdr:row>17</xdr:row>
      <xdr:rowOff>29210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39387</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92710</xdr:rowOff>
    </xdr:from>
    <xdr:to>
      <xdr:col>20</xdr:col>
      <xdr:colOff>149225</xdr:colOff>
      <xdr:row>16</xdr:row>
      <xdr:rowOff>58420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004800" y="2664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7620</xdr:rowOff>
    </xdr:from>
    <xdr:to>
      <xdr:col>20</xdr:col>
      <xdr:colOff>200025</xdr:colOff>
      <xdr:row>16</xdr:row>
      <xdr:rowOff>109220</xdr:rowOff>
    </xdr:to>
    <xdr:sp macro="" textlink="">
      <xdr:nvSpPr>
        <xdr:cNvPr id="132" name="フローチャート : 判断 131">
          <a:extLst>
            <a:ext uri="{FF2B5EF4-FFF2-40B4-BE49-F238E27FC236}">
              <a16:creationId xmlns:a16="http://schemas.microsoft.com/office/drawing/2014/main" xmlns="" id="{00000000-0008-0000-0400-000084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119397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7620</xdr:rowOff>
    </xdr:from>
    <xdr:to>
      <xdr:col>18</xdr:col>
      <xdr:colOff>682625</xdr:colOff>
      <xdr:row>16</xdr:row>
      <xdr:rowOff>109220</xdr:rowOff>
    </xdr:to>
    <xdr:sp macro="" textlink="">
      <xdr:nvSpPr>
        <xdr:cNvPr id="134" name="フローチャート : 判断 133">
          <a:extLst>
            <a:ext uri="{FF2B5EF4-FFF2-40B4-BE49-F238E27FC236}">
              <a16:creationId xmlns:a16="http://schemas.microsoft.com/office/drawing/2014/main" xmlns="" id="{00000000-0008-0000-0400-000086000000}"/>
            </a:ext>
          </a:extLst>
        </xdr:cNvPr>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93997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17</xdr:row>
      <xdr:rowOff>156210</xdr:rowOff>
    </xdr:from>
    <xdr:to>
      <xdr:col>24</xdr:col>
      <xdr:colOff>73025</xdr:colOff>
      <xdr:row>18</xdr:row>
      <xdr:rowOff>86360</xdr:rowOff>
    </xdr:to>
    <xdr:sp macro="" textlink="">
      <xdr:nvSpPr>
        <xdr:cNvPr id="141" name="円/楕円 140">
          <a:extLst>
            <a:ext uri="{FF2B5EF4-FFF2-40B4-BE49-F238E27FC236}">
              <a16:creationId xmlns:a16="http://schemas.microsoft.com/office/drawing/2014/main" xmlns="" id="{00000000-0008-0000-0400-00008D000000}"/>
            </a:ext>
          </a:extLst>
        </xdr:cNvPr>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17</xdr:row>
      <xdr:rowOff>128287</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156210</xdr:rowOff>
    </xdr:from>
    <xdr:to>
      <xdr:col>22</xdr:col>
      <xdr:colOff>606425</xdr:colOff>
      <xdr:row>18</xdr:row>
      <xdr:rowOff>86360</xdr:rowOff>
    </xdr:to>
    <xdr:sp macro="" textlink="">
      <xdr:nvSpPr>
        <xdr:cNvPr id="143" name="円/楕円 142">
          <a:extLst>
            <a:ext uri="{FF2B5EF4-FFF2-40B4-BE49-F238E27FC236}">
              <a16:creationId xmlns:a16="http://schemas.microsoft.com/office/drawing/2014/main" xmlns="" id="{00000000-0008-0000-0400-00008F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71137</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19050</xdr:rowOff>
    </xdr:from>
    <xdr:to>
      <xdr:col>21</xdr:col>
      <xdr:colOff>403225</xdr:colOff>
      <xdr:row>17</xdr:row>
      <xdr:rowOff>120650</xdr:rowOff>
    </xdr:to>
    <xdr:sp macro="" textlink="">
      <xdr:nvSpPr>
        <xdr:cNvPr id="145" name="円/楕円 144">
          <a:extLst>
            <a:ext uri="{FF2B5EF4-FFF2-40B4-BE49-F238E27FC236}">
              <a16:creationId xmlns:a16="http://schemas.microsoft.com/office/drawing/2014/main" xmlns="" id="{00000000-0008-0000-0400-000091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105427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7620</xdr:rowOff>
    </xdr:from>
    <xdr:to>
      <xdr:col>20</xdr:col>
      <xdr:colOff>200025</xdr:colOff>
      <xdr:row>16</xdr:row>
      <xdr:rowOff>109220</xdr:rowOff>
    </xdr:to>
    <xdr:sp macro="" textlink="">
      <xdr:nvSpPr>
        <xdr:cNvPr id="147" name="円/楕円 146">
          <a:extLst>
            <a:ext uri="{FF2B5EF4-FFF2-40B4-BE49-F238E27FC236}">
              <a16:creationId xmlns:a16="http://schemas.microsoft.com/office/drawing/2014/main" xmlns="" id="{00000000-0008-0000-0400-000093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93997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41910</xdr:rowOff>
    </xdr:from>
    <xdr:to>
      <xdr:col>18</xdr:col>
      <xdr:colOff>682625</xdr:colOff>
      <xdr:row>15</xdr:row>
      <xdr:rowOff>143510</xdr:rowOff>
    </xdr:to>
    <xdr:sp macro="" textlink="">
      <xdr:nvSpPr>
        <xdr:cNvPr id="149" name="円/楕円 148">
          <a:extLst>
            <a:ext uri="{FF2B5EF4-FFF2-40B4-BE49-F238E27FC236}">
              <a16:creationId xmlns:a16="http://schemas.microsoft.com/office/drawing/2014/main" xmlns="" id="{00000000-0008-0000-0400-000095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153687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a:extLst>
            <a:ext uri="{FF2B5EF4-FFF2-40B4-BE49-F238E27FC236}">
              <a16:creationId xmlns:a16="http://schemas.microsoft.com/office/drawing/2014/main" xmlns=""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H25</a:t>
          </a:r>
          <a:r>
            <a:rPr kumimoji="1" lang="ja-JP" altLang="en-US" sz="1300">
              <a:latin typeface="ＭＳ Ｐゴシック"/>
            </a:rPr>
            <a:t>年度までは、社会保障関係経費の減少により改善傾向にあったものの、Ｈ</a:t>
          </a:r>
          <a:r>
            <a:rPr kumimoji="1" lang="en-US" altLang="ja-JP" sz="1300">
              <a:latin typeface="ＭＳ Ｐゴシック"/>
            </a:rPr>
            <a:t>26</a:t>
          </a:r>
          <a:r>
            <a:rPr kumimoji="1" lang="ja-JP" altLang="en-US" sz="1300">
              <a:latin typeface="ＭＳ Ｐゴシック"/>
            </a:rPr>
            <a:t>年度からは肝がん対策や児童保護措置費（養護）などの増により、対前年比</a:t>
          </a:r>
          <a:r>
            <a:rPr kumimoji="1" lang="en-US" altLang="ja-JP" sz="1300">
              <a:latin typeface="ＭＳ Ｐゴシック"/>
            </a:rPr>
            <a:t>0.1</a:t>
          </a:r>
          <a:r>
            <a:rPr kumimoji="1" lang="ja-JP" altLang="en-US" sz="1300">
              <a:latin typeface="ＭＳ Ｐゴシック"/>
            </a:rPr>
            <a:t>ポイントずつ増加している。</a:t>
          </a:r>
        </a:p>
        <a:p>
          <a:r>
            <a:rPr kumimoji="1" lang="ja-JP" altLang="en-US" sz="1300">
              <a:latin typeface="ＭＳ Ｐゴシック"/>
            </a:rPr>
            <a:t>　グループ内平均とほぼ同じ割合であるが、今後も社会保障関係経費の増加が見込まれることから、その動向に注視していく。</a:t>
          </a:r>
        </a:p>
      </xdr:txBody>
    </xdr:sp>
    <xdr:clientData/>
  </xdr:twoCellAnchor>
  <xdr:oneCellAnchor>
    <xdr:from>
      <xdr:col>1</xdr:col>
      <xdr:colOff>28575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a:extLst>
            <a:ext uri="{FF2B5EF4-FFF2-40B4-BE49-F238E27FC236}">
              <a16:creationId xmlns:a16="http://schemas.microsoft.com/office/drawing/2014/main" xmlns=""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3" name="扶助費グラフ枠">
          <a:extLst>
            <a:ext uri="{FF2B5EF4-FFF2-40B4-BE49-F238E27FC236}">
              <a16:creationId xmlns:a16="http://schemas.microsoft.com/office/drawing/2014/main" xmlns=""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59</xdr:row>
      <xdr:rowOff>92710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64787</xdr:rowOff>
    </xdr:from>
    <xdr:ext cx="762000" cy="259045"/>
    <xdr:sp macro="" textlink="">
      <xdr:nvSpPr>
        <xdr:cNvPr id="175" name="扶助費最小値テキスト">
          <a:extLst>
            <a:ext uri="{FF2B5EF4-FFF2-40B4-BE49-F238E27FC236}">
              <a16:creationId xmlns:a16="http://schemas.microsoft.com/office/drawing/2014/main" xmlns="" id="{00000000-0008-0000-0400-0000AF000000}"/>
            </a:ext>
          </a:extLst>
        </xdr:cNvPr>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59</xdr:row>
      <xdr:rowOff>92710</xdr:rowOff>
    </xdr:from>
    <xdr:to>
      <xdr:col>7</xdr:col>
      <xdr:colOff>104775</xdr:colOff>
      <xdr:row>59</xdr:row>
      <xdr:rowOff>92710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7" name="扶助費最大値テキスト">
          <a:extLst>
            <a:ext uri="{FF2B5EF4-FFF2-40B4-BE49-F238E27FC236}">
              <a16:creationId xmlns:a16="http://schemas.microsoft.com/office/drawing/2014/main" xmlns="" id="{00000000-0008-0000-0400-0000B1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58420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3987800" y="961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0" name="扶助費平均値テキスト">
          <a:extLst>
            <a:ext uri="{FF2B5EF4-FFF2-40B4-BE49-F238E27FC236}">
              <a16:creationId xmlns:a16="http://schemas.microsoft.com/office/drawing/2014/main" xmlns="" id="{00000000-0008-0000-0400-0000B4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1" name="フローチャート : 判断 180">
          <a:extLst>
            <a:ext uri="{FF2B5EF4-FFF2-40B4-BE49-F238E27FC236}">
              <a16:creationId xmlns:a16="http://schemas.microsoft.com/office/drawing/2014/main" xmlns="" id="{00000000-0008-0000-0400-0000B5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138430</xdr:rowOff>
    </xdr:from>
    <xdr:to>
      <xdr:col>5</xdr:col>
      <xdr:colOff>549275</xdr:colOff>
      <xdr:row>56</xdr:row>
      <xdr:rowOff>12700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3098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3" name="フローチャート : 判断 182">
          <a:extLst>
            <a:ext uri="{FF2B5EF4-FFF2-40B4-BE49-F238E27FC236}">
              <a16:creationId xmlns:a16="http://schemas.microsoft.com/office/drawing/2014/main" xmlns="" id="{00000000-0008-0000-0400-0000B7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84" name="テキスト ボックス 183">
          <a:extLst>
            <a:ext uri="{FF2B5EF4-FFF2-40B4-BE49-F238E27FC236}">
              <a16:creationId xmlns:a16="http://schemas.microsoft.com/office/drawing/2014/main" xmlns="" id="{00000000-0008-0000-0400-0000B8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92710</xdr:rowOff>
    </xdr:from>
    <xdr:to>
      <xdr:col>4</xdr:col>
      <xdr:colOff>346075</xdr:colOff>
      <xdr:row>55</xdr:row>
      <xdr:rowOff>138430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2209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186" name="フローチャート : 判断 185">
          <a:extLst>
            <a:ext uri="{FF2B5EF4-FFF2-40B4-BE49-F238E27FC236}">
              <a16:creationId xmlns:a16="http://schemas.microsoft.com/office/drawing/2014/main" xmlns="" id="{00000000-0008-0000-0400-0000BA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92710</xdr:rowOff>
    </xdr:from>
    <xdr:to>
      <xdr:col>3</xdr:col>
      <xdr:colOff>142875</xdr:colOff>
      <xdr:row>55</xdr:row>
      <xdr:rowOff>138430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1320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87630</xdr:rowOff>
    </xdr:from>
    <xdr:to>
      <xdr:col>3</xdr:col>
      <xdr:colOff>193675</xdr:colOff>
      <xdr:row>56</xdr:row>
      <xdr:rowOff>17780</xdr:rowOff>
    </xdr:to>
    <xdr:sp macro="" textlink="">
      <xdr:nvSpPr>
        <xdr:cNvPr id="189" name="フローチャート : 判断 188">
          <a:extLst>
            <a:ext uri="{FF2B5EF4-FFF2-40B4-BE49-F238E27FC236}">
              <a16:creationId xmlns:a16="http://schemas.microsoft.com/office/drawing/2014/main" xmlns="" id="{00000000-0008-0000-0400-0000BD000000}"/>
            </a:ext>
          </a:extLst>
        </xdr:cNvPr>
        <xdr:cNvSpPr/>
      </xdr:nvSpPr>
      <xdr:spPr>
        <a:xfrm>
          <a:off x="2159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2557</xdr:rowOff>
    </xdr:from>
    <xdr:ext cx="7620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1" name="フローチャート : 判断 190">
          <a:extLst>
            <a:ext uri="{FF2B5EF4-FFF2-40B4-BE49-F238E27FC236}">
              <a16:creationId xmlns:a16="http://schemas.microsoft.com/office/drawing/2014/main" xmlns="" id="{00000000-0008-0000-0400-0000BF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98" name="円/楕円 197">
          <a:extLst>
            <a:ext uri="{FF2B5EF4-FFF2-40B4-BE49-F238E27FC236}">
              <a16:creationId xmlns:a16="http://schemas.microsoft.com/office/drawing/2014/main" xmlns="" id="{00000000-0008-0000-0400-0000C6000000}"/>
            </a:ext>
          </a:extLst>
        </xdr:cNvPr>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151147</xdr:rowOff>
    </xdr:from>
    <xdr:ext cx="762000" cy="259045"/>
    <xdr:sp macro="" textlink="">
      <xdr:nvSpPr>
        <xdr:cNvPr id="199" name="扶助費該当値テキスト">
          <a:extLst>
            <a:ext uri="{FF2B5EF4-FFF2-40B4-BE49-F238E27FC236}">
              <a16:creationId xmlns:a16="http://schemas.microsoft.com/office/drawing/2014/main" xmlns="" id="{00000000-0008-0000-0400-0000C7000000}"/>
            </a:ext>
          </a:extLst>
        </xdr:cNvPr>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0" name="円/楕円 199">
          <a:extLst>
            <a:ext uri="{FF2B5EF4-FFF2-40B4-BE49-F238E27FC236}">
              <a16:creationId xmlns:a16="http://schemas.microsoft.com/office/drawing/2014/main" xmlns="" id="{00000000-0008-0000-0400-0000C8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87630</xdr:rowOff>
    </xdr:from>
    <xdr:to>
      <xdr:col>4</xdr:col>
      <xdr:colOff>396875</xdr:colOff>
      <xdr:row>56</xdr:row>
      <xdr:rowOff>17780</xdr:rowOff>
    </xdr:to>
    <xdr:sp macro="" textlink="">
      <xdr:nvSpPr>
        <xdr:cNvPr id="202" name="円/楕円 201">
          <a:extLst>
            <a:ext uri="{FF2B5EF4-FFF2-40B4-BE49-F238E27FC236}">
              <a16:creationId xmlns:a16="http://schemas.microsoft.com/office/drawing/2014/main" xmlns="" id="{00000000-0008-0000-0400-0000CA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04" name="円/楕円 203">
          <a:extLst>
            <a:ext uri="{FF2B5EF4-FFF2-40B4-BE49-F238E27FC236}">
              <a16:creationId xmlns:a16="http://schemas.microsoft.com/office/drawing/2014/main" xmlns="" id="{00000000-0008-0000-0400-0000CC000000}"/>
            </a:ext>
          </a:extLst>
        </xdr:cNvPr>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153687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87630</xdr:rowOff>
    </xdr:from>
    <xdr:to>
      <xdr:col>1</xdr:col>
      <xdr:colOff>676275</xdr:colOff>
      <xdr:row>56</xdr:row>
      <xdr:rowOff>17780</xdr:rowOff>
    </xdr:to>
    <xdr:sp macro="" textlink="">
      <xdr:nvSpPr>
        <xdr:cNvPr id="206" name="円/楕円 205">
          <a:extLst>
            <a:ext uri="{FF2B5EF4-FFF2-40B4-BE49-F238E27FC236}">
              <a16:creationId xmlns:a16="http://schemas.microsoft.com/office/drawing/2014/main" xmlns="" id="{00000000-0008-0000-0400-0000CE000000}"/>
            </a:ext>
          </a:extLst>
        </xdr:cNvPr>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27957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8" name="正方形/長方形 207">
          <a:extLst>
            <a:ext uri="{FF2B5EF4-FFF2-40B4-BE49-F238E27FC236}">
              <a16:creationId xmlns:a16="http://schemas.microsoft.com/office/drawing/2014/main" xmlns=""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9" name="正方形/長方形 208">
          <a:extLst>
            <a:ext uri="{FF2B5EF4-FFF2-40B4-BE49-F238E27FC236}">
              <a16:creationId xmlns:a16="http://schemas.microsoft.com/office/drawing/2014/main" xmlns=""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0" name="正方形/長方形 209">
          <a:extLst>
            <a:ext uri="{FF2B5EF4-FFF2-40B4-BE49-F238E27FC236}">
              <a16:creationId xmlns:a16="http://schemas.microsoft.com/office/drawing/2014/main" xmlns=""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1" name="正方形/長方形 210">
          <a:extLst>
            <a:ext uri="{FF2B5EF4-FFF2-40B4-BE49-F238E27FC236}">
              <a16:creationId xmlns:a16="http://schemas.microsoft.com/office/drawing/2014/main" xmlns=""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維持補修費などその他の経常経費については、都道府県平均やグループ内平均よりも低い割合となっている。また、</a:t>
          </a:r>
          <a:r>
            <a:rPr kumimoji="1" lang="en-US" altLang="ja-JP" sz="1300">
              <a:latin typeface="ＭＳ Ｐゴシック"/>
            </a:rPr>
            <a:t>H23</a:t>
          </a:r>
          <a:r>
            <a:rPr kumimoji="1" lang="ja-JP" altLang="en-US" sz="1300">
              <a:latin typeface="ＭＳ Ｐゴシック"/>
            </a:rPr>
            <a:t>年度以降ほぼ横ばいとなっている</a:t>
          </a:r>
        </a:p>
        <a:p>
          <a:r>
            <a:rPr kumimoji="1" lang="ja-JP" altLang="en-US" sz="1300">
              <a:latin typeface="ＭＳ Ｐゴシック"/>
            </a:rPr>
            <a:t>　引き続き、</a:t>
          </a:r>
          <a:r>
            <a:rPr kumimoji="1" lang="en-US" altLang="ja-JP" sz="1300">
              <a:latin typeface="ＭＳ Ｐゴシック"/>
            </a:rPr>
            <a:t>H27</a:t>
          </a:r>
          <a:r>
            <a:rPr kumimoji="1" lang="ja-JP" altLang="en-US" sz="1300">
              <a:latin typeface="ＭＳ Ｐゴシック"/>
            </a:rPr>
            <a:t>年度に策定した「佐賀県ファシリティマネジメント基本方針」に基づき、県有施設の長寿命化を図り、適切な維持管理などに努めていく。</a:t>
          </a: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7" name="テキスト ボックス 216">
          <a:extLst>
            <a:ext uri="{FF2B5EF4-FFF2-40B4-BE49-F238E27FC236}">
              <a16:creationId xmlns:a16="http://schemas.microsoft.com/office/drawing/2014/main" xmlns=""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8" name="直線コネクタ 217">
          <a:extLst>
            <a:ext uri="{FF2B5EF4-FFF2-40B4-BE49-F238E27FC236}">
              <a16:creationId xmlns:a16="http://schemas.microsoft.com/office/drawing/2014/main" xmlns=""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xmlns=""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0" name="直線コネクタ 219">
          <a:extLst>
            <a:ext uri="{FF2B5EF4-FFF2-40B4-BE49-F238E27FC236}">
              <a16:creationId xmlns:a16="http://schemas.microsoft.com/office/drawing/2014/main" xmlns="" id="{00000000-0008-0000-0400-0000DC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2" name="直線コネクタ 221">
          <a:extLst>
            <a:ext uri="{FF2B5EF4-FFF2-40B4-BE49-F238E27FC236}">
              <a16:creationId xmlns:a16="http://schemas.microsoft.com/office/drawing/2014/main" xmlns="" id="{00000000-0008-0000-0400-0000DE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a:extLst>
            <a:ext uri="{FF2B5EF4-FFF2-40B4-BE49-F238E27FC236}">
              <a16:creationId xmlns:a16="http://schemas.microsoft.com/office/drawing/2014/main" xmlns="" id="{00000000-0008-0000-0400-0000E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1" name="その他グラフ枠">
          <a:extLst>
            <a:ext uri="{FF2B5EF4-FFF2-40B4-BE49-F238E27FC236}">
              <a16:creationId xmlns:a16="http://schemas.microsoft.com/office/drawing/2014/main" xmlns=""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146050</xdr:rowOff>
    </xdr:from>
    <xdr:to>
      <xdr:col>24</xdr:col>
      <xdr:colOff>22225</xdr:colOff>
      <xdr:row>61</xdr:row>
      <xdr:rowOff>31750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flipV="1">
          <a:off x="16510000" y="9232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3827</xdr:rowOff>
    </xdr:from>
    <xdr:ext cx="762000" cy="259045"/>
    <xdr:sp macro="" textlink="">
      <xdr:nvSpPr>
        <xdr:cNvPr id="233" name="その他最小値テキスト">
          <a:extLst>
            <a:ext uri="{FF2B5EF4-FFF2-40B4-BE49-F238E27FC236}">
              <a16:creationId xmlns:a16="http://schemas.microsoft.com/office/drawing/2014/main" xmlns="" id="{00000000-0008-0000-0400-0000E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619125</xdr:colOff>
      <xdr:row>61</xdr:row>
      <xdr:rowOff>31750</xdr:rowOff>
    </xdr:from>
    <xdr:to>
      <xdr:col>24</xdr:col>
      <xdr:colOff>111125</xdr:colOff>
      <xdr:row>61</xdr:row>
      <xdr:rowOff>31750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60977</xdr:rowOff>
    </xdr:from>
    <xdr:ext cx="762000" cy="259045"/>
    <xdr:sp macro="" textlink="">
      <xdr:nvSpPr>
        <xdr:cNvPr id="235" name="その他最大値テキスト">
          <a:extLst>
            <a:ext uri="{FF2B5EF4-FFF2-40B4-BE49-F238E27FC236}">
              <a16:creationId xmlns:a16="http://schemas.microsoft.com/office/drawing/2014/main" xmlns="" id="{00000000-0008-0000-0400-0000EB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23</xdr:col>
      <xdr:colOff>619125</xdr:colOff>
      <xdr:row>53</xdr:row>
      <xdr:rowOff>146050</xdr:rowOff>
    </xdr:from>
    <xdr:to>
      <xdr:col>24</xdr:col>
      <xdr:colOff>111125</xdr:colOff>
      <xdr:row>53</xdr:row>
      <xdr:rowOff>146050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53</xdr:row>
      <xdr:rowOff>107950</xdr:rowOff>
    </xdr:from>
    <xdr:to>
      <xdr:col>24</xdr:col>
      <xdr:colOff>22225</xdr:colOff>
      <xdr:row>53</xdr:row>
      <xdr:rowOff>146050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5671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105427</xdr:rowOff>
    </xdr:from>
    <xdr:ext cx="762000" cy="259045"/>
    <xdr:sp macro="" textlink="">
      <xdr:nvSpPr>
        <xdr:cNvPr id="238" name="その他平均値テキスト">
          <a:extLst>
            <a:ext uri="{FF2B5EF4-FFF2-40B4-BE49-F238E27FC236}">
              <a16:creationId xmlns:a16="http://schemas.microsoft.com/office/drawing/2014/main" xmlns="" id="{00000000-0008-0000-0400-0000EE00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133350</xdr:rowOff>
    </xdr:from>
    <xdr:to>
      <xdr:col>24</xdr:col>
      <xdr:colOff>73025</xdr:colOff>
      <xdr:row>56</xdr:row>
      <xdr:rowOff>63500</xdr:rowOff>
    </xdr:to>
    <xdr:sp macro="" textlink="">
      <xdr:nvSpPr>
        <xdr:cNvPr id="239" name="フローチャート : 判断 238">
          <a:extLst>
            <a:ext uri="{FF2B5EF4-FFF2-40B4-BE49-F238E27FC236}">
              <a16:creationId xmlns:a16="http://schemas.microsoft.com/office/drawing/2014/main" xmlns="" id="{00000000-0008-0000-0400-0000EF00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53</xdr:row>
      <xdr:rowOff>107950</xdr:rowOff>
    </xdr:from>
    <xdr:to>
      <xdr:col>22</xdr:col>
      <xdr:colOff>555625</xdr:colOff>
      <xdr:row>53</xdr:row>
      <xdr:rowOff>146050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4782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95250</xdr:rowOff>
    </xdr:from>
    <xdr:to>
      <xdr:col>22</xdr:col>
      <xdr:colOff>606425</xdr:colOff>
      <xdr:row>56</xdr:row>
      <xdr:rowOff>25400</xdr:rowOff>
    </xdr:to>
    <xdr:sp macro="" textlink="">
      <xdr:nvSpPr>
        <xdr:cNvPr id="241" name="フローチャート : 判断 240">
          <a:extLst>
            <a:ext uri="{FF2B5EF4-FFF2-40B4-BE49-F238E27FC236}">
              <a16:creationId xmlns:a16="http://schemas.microsoft.com/office/drawing/2014/main" xmlns="" id="{00000000-0008-0000-0400-0000F1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10177</xdr:rowOff>
    </xdr:from>
    <xdr:ext cx="7366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53</xdr:row>
      <xdr:rowOff>107950</xdr:rowOff>
    </xdr:from>
    <xdr:to>
      <xdr:col>21</xdr:col>
      <xdr:colOff>352425</xdr:colOff>
      <xdr:row>53</xdr:row>
      <xdr:rowOff>146050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3893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19050</xdr:rowOff>
    </xdr:from>
    <xdr:to>
      <xdr:col>21</xdr:col>
      <xdr:colOff>403225</xdr:colOff>
      <xdr:row>55</xdr:row>
      <xdr:rowOff>120650</xdr:rowOff>
    </xdr:to>
    <xdr:sp macro="" textlink="">
      <xdr:nvSpPr>
        <xdr:cNvPr id="244" name="フローチャート : 判断 243">
          <a:extLst>
            <a:ext uri="{FF2B5EF4-FFF2-40B4-BE49-F238E27FC236}">
              <a16:creationId xmlns:a16="http://schemas.microsoft.com/office/drawing/2014/main" xmlns="" id="{00000000-0008-0000-0400-0000F4000000}"/>
            </a:ext>
          </a:extLst>
        </xdr:cNvPr>
        <xdr:cNvSpPr/>
      </xdr:nvSpPr>
      <xdr:spPr>
        <a:xfrm>
          <a:off x="14732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105427</xdr:rowOff>
    </xdr:from>
    <xdr:ext cx="7620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18</xdr:col>
      <xdr:colOff>631825</xdr:colOff>
      <xdr:row>53</xdr:row>
      <xdr:rowOff>107950</xdr:rowOff>
    </xdr:from>
    <xdr:to>
      <xdr:col>20</xdr:col>
      <xdr:colOff>149225</xdr:colOff>
      <xdr:row>53</xdr:row>
      <xdr:rowOff>107950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3004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95250</xdr:rowOff>
    </xdr:from>
    <xdr:to>
      <xdr:col>20</xdr:col>
      <xdr:colOff>200025</xdr:colOff>
      <xdr:row>56</xdr:row>
      <xdr:rowOff>25400</xdr:rowOff>
    </xdr:to>
    <xdr:sp macro="" textlink="">
      <xdr:nvSpPr>
        <xdr:cNvPr id="247" name="フローチャート : 判断 246">
          <a:extLst>
            <a:ext uri="{FF2B5EF4-FFF2-40B4-BE49-F238E27FC236}">
              <a16:creationId xmlns:a16="http://schemas.microsoft.com/office/drawing/2014/main" xmlns="" id="{00000000-0008-0000-0400-0000F7000000}"/>
            </a:ext>
          </a:extLst>
        </xdr:cNvPr>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10177</xdr:rowOff>
    </xdr:from>
    <xdr:ext cx="762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57150</xdr:rowOff>
    </xdr:from>
    <xdr:to>
      <xdr:col>18</xdr:col>
      <xdr:colOff>682625</xdr:colOff>
      <xdr:row>55</xdr:row>
      <xdr:rowOff>158750</xdr:rowOff>
    </xdr:to>
    <xdr:sp macro="" textlink="">
      <xdr:nvSpPr>
        <xdr:cNvPr id="249" name="フローチャート : 判断 248">
          <a:extLst>
            <a:ext uri="{FF2B5EF4-FFF2-40B4-BE49-F238E27FC236}">
              <a16:creationId xmlns:a16="http://schemas.microsoft.com/office/drawing/2014/main" xmlns="" id="{00000000-0008-0000-0400-0000F9000000}"/>
            </a:ext>
          </a:extLst>
        </xdr:cNvPr>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143527</xdr:rowOff>
    </xdr:from>
    <xdr:ext cx="762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53</xdr:row>
      <xdr:rowOff>95250</xdr:rowOff>
    </xdr:from>
    <xdr:to>
      <xdr:col>24</xdr:col>
      <xdr:colOff>73025</xdr:colOff>
      <xdr:row>54</xdr:row>
      <xdr:rowOff>25400</xdr:rowOff>
    </xdr:to>
    <xdr:sp macro="" textlink="">
      <xdr:nvSpPr>
        <xdr:cNvPr id="256" name="円/楕円 255">
          <a:extLst>
            <a:ext uri="{FF2B5EF4-FFF2-40B4-BE49-F238E27FC236}">
              <a16:creationId xmlns:a16="http://schemas.microsoft.com/office/drawing/2014/main" xmlns="" id="{00000000-0008-0000-0400-000000010000}"/>
            </a:ext>
          </a:extLst>
        </xdr:cNvPr>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3827</xdr:rowOff>
    </xdr:from>
    <xdr:ext cx="762000" cy="259045"/>
    <xdr:sp macro="" textlink="">
      <xdr:nvSpPr>
        <xdr:cNvPr id="257" name="その他該当値テキスト">
          <a:extLst>
            <a:ext uri="{FF2B5EF4-FFF2-40B4-BE49-F238E27FC236}">
              <a16:creationId xmlns:a16="http://schemas.microsoft.com/office/drawing/2014/main" xmlns="" id="{00000000-0008-0000-0400-000001010000}"/>
            </a:ext>
          </a:extLst>
        </xdr:cNvPr>
        <xdr:cNvSpPr txBox="1"/>
      </xdr:nvSpPr>
      <xdr:spPr>
        <a:xfrm>
          <a:off x="16598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504825</xdr:colOff>
      <xdr:row>53</xdr:row>
      <xdr:rowOff>57150</xdr:rowOff>
    </xdr:from>
    <xdr:to>
      <xdr:col>22</xdr:col>
      <xdr:colOff>606425</xdr:colOff>
      <xdr:row>53</xdr:row>
      <xdr:rowOff>158750</xdr:rowOff>
    </xdr:to>
    <xdr:sp macro="" textlink="">
      <xdr:nvSpPr>
        <xdr:cNvPr id="258" name="円/楕円 257">
          <a:extLst>
            <a:ext uri="{FF2B5EF4-FFF2-40B4-BE49-F238E27FC236}">
              <a16:creationId xmlns:a16="http://schemas.microsoft.com/office/drawing/2014/main" xmlns="" id="{00000000-0008-0000-0400-000002010000}"/>
            </a:ext>
          </a:extLst>
        </xdr:cNvPr>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51</xdr:row>
      <xdr:rowOff>168927</xdr:rowOff>
    </xdr:from>
    <xdr:ext cx="7366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21</xdr:col>
      <xdr:colOff>301625</xdr:colOff>
      <xdr:row>53</xdr:row>
      <xdr:rowOff>95250</xdr:rowOff>
    </xdr:from>
    <xdr:to>
      <xdr:col>21</xdr:col>
      <xdr:colOff>403225</xdr:colOff>
      <xdr:row>54</xdr:row>
      <xdr:rowOff>25400</xdr:rowOff>
    </xdr:to>
    <xdr:sp macro="" textlink="">
      <xdr:nvSpPr>
        <xdr:cNvPr id="260" name="円/楕円 259">
          <a:extLst>
            <a:ext uri="{FF2B5EF4-FFF2-40B4-BE49-F238E27FC236}">
              <a16:creationId xmlns:a16="http://schemas.microsoft.com/office/drawing/2014/main" xmlns="" id="{00000000-0008-0000-0400-000004010000}"/>
            </a:ext>
          </a:extLst>
        </xdr:cNvPr>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52</xdr:row>
      <xdr:rowOff>35577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98425</xdr:colOff>
      <xdr:row>53</xdr:row>
      <xdr:rowOff>57150</xdr:rowOff>
    </xdr:from>
    <xdr:to>
      <xdr:col>20</xdr:col>
      <xdr:colOff>200025</xdr:colOff>
      <xdr:row>53</xdr:row>
      <xdr:rowOff>158750</xdr:rowOff>
    </xdr:to>
    <xdr:sp macro="" textlink="">
      <xdr:nvSpPr>
        <xdr:cNvPr id="262" name="円/楕円 261">
          <a:extLst>
            <a:ext uri="{FF2B5EF4-FFF2-40B4-BE49-F238E27FC236}">
              <a16:creationId xmlns:a16="http://schemas.microsoft.com/office/drawing/2014/main" xmlns="" id="{00000000-0008-0000-0400-000006010000}"/>
            </a:ext>
          </a:extLst>
        </xdr:cNvPr>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51</xdr:row>
      <xdr:rowOff>168927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581025</xdr:colOff>
      <xdr:row>53</xdr:row>
      <xdr:rowOff>57150</xdr:rowOff>
    </xdr:from>
    <xdr:to>
      <xdr:col>18</xdr:col>
      <xdr:colOff>682625</xdr:colOff>
      <xdr:row>53</xdr:row>
      <xdr:rowOff>158750</xdr:rowOff>
    </xdr:to>
    <xdr:sp macro="" textlink="">
      <xdr:nvSpPr>
        <xdr:cNvPr id="264" name="円/楕円 263">
          <a:extLst>
            <a:ext uri="{FF2B5EF4-FFF2-40B4-BE49-F238E27FC236}">
              <a16:creationId xmlns:a16="http://schemas.microsoft.com/office/drawing/2014/main" xmlns="" id="{00000000-0008-0000-0400-000008010000}"/>
            </a:ext>
          </a:extLst>
        </xdr:cNvPr>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51</xdr:row>
      <xdr:rowOff>168927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6" name="正方形/長方形 265">
          <a:extLst>
            <a:ext uri="{FF2B5EF4-FFF2-40B4-BE49-F238E27FC236}">
              <a16:creationId xmlns:a16="http://schemas.microsoft.com/office/drawing/2014/main" xmlns=""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7" name="正方形/長方形 266">
          <a:extLst>
            <a:ext uri="{FF2B5EF4-FFF2-40B4-BE49-F238E27FC236}">
              <a16:creationId xmlns:a16="http://schemas.microsoft.com/office/drawing/2014/main" xmlns=""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8" name="正方形/長方形 267">
          <a:extLst>
            <a:ext uri="{FF2B5EF4-FFF2-40B4-BE49-F238E27FC236}">
              <a16:creationId xmlns:a16="http://schemas.microsoft.com/office/drawing/2014/main" xmlns=""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9" name="正方形/長方形 268">
          <a:extLst>
            <a:ext uri="{FF2B5EF4-FFF2-40B4-BE49-F238E27FC236}">
              <a16:creationId xmlns:a16="http://schemas.microsoft.com/office/drawing/2014/main" xmlns=""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H23</a:t>
          </a:r>
          <a:r>
            <a:rPr kumimoji="1" lang="ja-JP" altLang="en-US" sz="1300">
              <a:latin typeface="ＭＳ Ｐゴシック"/>
            </a:rPr>
            <a:t>年度以降、社会保障関係経費の負担金の増加等の原因により歳出の決算額も上昇傾向にあり、毎年度増加が続いている。</a:t>
          </a:r>
          <a:r>
            <a:rPr kumimoji="1" lang="en-US" altLang="ja-JP" sz="1300">
              <a:latin typeface="ＭＳ Ｐゴシック"/>
            </a:rPr>
            <a:t>H28</a:t>
          </a:r>
          <a:r>
            <a:rPr kumimoji="1" lang="ja-JP" altLang="en-US" sz="1300">
              <a:latin typeface="ＭＳ Ｐゴシック"/>
            </a:rPr>
            <a:t>年度についても、後期高齢者医療給付費負担金の増などにより、対前年比</a:t>
          </a:r>
          <a:r>
            <a:rPr kumimoji="1" lang="en-US" altLang="ja-JP" sz="1300">
              <a:latin typeface="ＭＳ Ｐゴシック"/>
            </a:rPr>
            <a:t>0.9</a:t>
          </a:r>
          <a:r>
            <a:rPr kumimoji="1" lang="ja-JP" altLang="en-US" sz="1300">
              <a:latin typeface="ＭＳ Ｐゴシック"/>
            </a:rPr>
            <a:t>ポイントの増加となっている。</a:t>
          </a:r>
        </a:p>
        <a:p>
          <a:r>
            <a:rPr kumimoji="1" lang="ja-JP" altLang="en-US" sz="1300">
              <a:latin typeface="ＭＳ Ｐゴシック"/>
            </a:rPr>
            <a:t>　今後も社会保障関係経費の増加が見込まれるため、社会保障の充実には適切に対応しつつ、補助金等の重点化や見直しを行うことで、財政健全化に努めていく。</a:t>
          </a:r>
        </a:p>
      </xdr:txBody>
    </xdr:sp>
    <xdr:clientData/>
  </xdr:twoCellAnchor>
  <xdr:oneCellAnchor>
    <xdr:from>
      <xdr:col>18</xdr:col>
      <xdr:colOff>34925</xdr:colOff>
      <xdr:row>29</xdr:row>
      <xdr:rowOff>107950</xdr:rowOff>
    </xdr:from>
    <xdr:ext cx="298543" cy="225703"/>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6" name="直線コネクタ 275">
          <a:extLst>
            <a:ext uri="{FF2B5EF4-FFF2-40B4-BE49-F238E27FC236}">
              <a16:creationId xmlns:a16="http://schemas.microsoft.com/office/drawing/2014/main" xmlns=""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8" name="直線コネクタ 277">
          <a:extLst>
            <a:ext uri="{FF2B5EF4-FFF2-40B4-BE49-F238E27FC236}">
              <a16:creationId xmlns:a16="http://schemas.microsoft.com/office/drawing/2014/main" xmlns="" id="{00000000-0008-0000-0400-00001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0" name="直線コネクタ 279">
          <a:extLst>
            <a:ext uri="{FF2B5EF4-FFF2-40B4-BE49-F238E27FC236}">
              <a16:creationId xmlns:a16="http://schemas.microsoft.com/office/drawing/2014/main" xmlns="" id="{00000000-0008-0000-0400-00001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2" name="直線コネクタ 281">
          <a:extLst>
            <a:ext uri="{FF2B5EF4-FFF2-40B4-BE49-F238E27FC236}">
              <a16:creationId xmlns:a16="http://schemas.microsoft.com/office/drawing/2014/main" xmlns="" id="{00000000-0008-0000-0400-00001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4" name="直線コネクタ 283">
          <a:extLst>
            <a:ext uri="{FF2B5EF4-FFF2-40B4-BE49-F238E27FC236}">
              <a16:creationId xmlns:a16="http://schemas.microsoft.com/office/drawing/2014/main" xmlns="" id="{00000000-0008-0000-0400-00001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2" name="補助費等グラフ枠">
          <a:extLst>
            <a:ext uri="{FF2B5EF4-FFF2-40B4-BE49-F238E27FC236}">
              <a16:creationId xmlns:a16="http://schemas.microsoft.com/office/drawing/2014/main" xmlns=""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86178</xdr:rowOff>
    </xdr:from>
    <xdr:to>
      <xdr:col>24</xdr:col>
      <xdr:colOff>22225</xdr:colOff>
      <xdr:row>41</xdr:row>
      <xdr:rowOff>20865</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flipV="1">
          <a:off x="16510000" y="5744028"/>
          <a:ext cx="0" cy="1306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164392</xdr:rowOff>
    </xdr:from>
    <xdr:ext cx="762000" cy="259045"/>
    <xdr:sp macro="" textlink="">
      <xdr:nvSpPr>
        <xdr:cNvPr id="294" name="補助費等最小値テキスト">
          <a:extLst>
            <a:ext uri="{FF2B5EF4-FFF2-40B4-BE49-F238E27FC236}">
              <a16:creationId xmlns:a16="http://schemas.microsoft.com/office/drawing/2014/main" xmlns="" id="{00000000-0008-0000-0400-000026010000}"/>
            </a:ext>
          </a:extLst>
        </xdr:cNvPr>
        <xdr:cNvSpPr txBox="1"/>
      </xdr:nvSpPr>
      <xdr:spPr>
        <a:xfrm>
          <a:off x="16598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619125</xdr:colOff>
      <xdr:row>41</xdr:row>
      <xdr:rowOff>20865</xdr:rowOff>
    </xdr:from>
    <xdr:to>
      <xdr:col>24</xdr:col>
      <xdr:colOff>111125</xdr:colOff>
      <xdr:row>41</xdr:row>
      <xdr:rowOff>20865</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6421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1105</xdr:rowOff>
    </xdr:from>
    <xdr:ext cx="762000" cy="259045"/>
    <xdr:sp macro="" textlink="">
      <xdr:nvSpPr>
        <xdr:cNvPr id="296" name="補助費等最大値テキスト">
          <a:extLst>
            <a:ext uri="{FF2B5EF4-FFF2-40B4-BE49-F238E27FC236}">
              <a16:creationId xmlns:a16="http://schemas.microsoft.com/office/drawing/2014/main" xmlns="" id="{00000000-0008-0000-0400-000028010000}"/>
            </a:ext>
          </a:extLst>
        </xdr:cNvPr>
        <xdr:cNvSpPr txBox="1"/>
      </xdr:nvSpPr>
      <xdr:spPr>
        <a:xfrm>
          <a:off x="16598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23</xdr:col>
      <xdr:colOff>619125</xdr:colOff>
      <xdr:row>33</xdr:row>
      <xdr:rowOff>86178</xdr:rowOff>
    </xdr:from>
    <xdr:to>
      <xdr:col>24</xdr:col>
      <xdr:colOff>111125</xdr:colOff>
      <xdr:row>33</xdr:row>
      <xdr:rowOff>86178</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57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78014</xdr:rowOff>
    </xdr:from>
    <xdr:to>
      <xdr:col>24</xdr:col>
      <xdr:colOff>22225</xdr:colOff>
      <xdr:row>37</xdr:row>
      <xdr:rowOff>53522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5671800" y="6250214"/>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56441</xdr:rowOff>
    </xdr:from>
    <xdr:ext cx="762000" cy="259045"/>
    <xdr:sp macro="" textlink="">
      <xdr:nvSpPr>
        <xdr:cNvPr id="299" name="補助費等平均値テキスト">
          <a:extLst>
            <a:ext uri="{FF2B5EF4-FFF2-40B4-BE49-F238E27FC236}">
              <a16:creationId xmlns:a16="http://schemas.microsoft.com/office/drawing/2014/main" xmlns="" id="{00000000-0008-0000-0400-00002B010000}"/>
            </a:ext>
          </a:extLst>
        </xdr:cNvPr>
        <xdr:cNvSpPr txBox="1"/>
      </xdr:nvSpPr>
      <xdr:spPr>
        <a:xfrm>
          <a:off x="16598900" y="640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84364</xdr:rowOff>
    </xdr:from>
    <xdr:to>
      <xdr:col>24</xdr:col>
      <xdr:colOff>73025</xdr:colOff>
      <xdr:row>38</xdr:row>
      <xdr:rowOff>14514</xdr:rowOff>
    </xdr:to>
    <xdr:sp macro="" textlink="">
      <xdr:nvSpPr>
        <xdr:cNvPr id="300" name="フローチャート : 判断 299">
          <a:extLst>
            <a:ext uri="{FF2B5EF4-FFF2-40B4-BE49-F238E27FC236}">
              <a16:creationId xmlns:a16="http://schemas.microsoft.com/office/drawing/2014/main" xmlns="" id="{00000000-0008-0000-0400-00002C010000}"/>
            </a:ext>
          </a:extLst>
        </xdr:cNvPr>
        <xdr:cNvSpPr/>
      </xdr:nvSpPr>
      <xdr:spPr>
        <a:xfrm>
          <a:off x="164592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167822</xdr:rowOff>
    </xdr:from>
    <xdr:to>
      <xdr:col>22</xdr:col>
      <xdr:colOff>555625</xdr:colOff>
      <xdr:row>36</xdr:row>
      <xdr:rowOff>78014</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4782800" y="616857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157843</xdr:rowOff>
    </xdr:from>
    <xdr:to>
      <xdr:col>22</xdr:col>
      <xdr:colOff>606425</xdr:colOff>
      <xdr:row>37</xdr:row>
      <xdr:rowOff>87993</xdr:rowOff>
    </xdr:to>
    <xdr:sp macro="" textlink="">
      <xdr:nvSpPr>
        <xdr:cNvPr id="302" name="フローチャート : 判断 301">
          <a:extLst>
            <a:ext uri="{FF2B5EF4-FFF2-40B4-BE49-F238E27FC236}">
              <a16:creationId xmlns:a16="http://schemas.microsoft.com/office/drawing/2014/main" xmlns="" id="{00000000-0008-0000-0400-00002E010000}"/>
            </a:ext>
          </a:extLst>
        </xdr:cNvPr>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72770</xdr:rowOff>
    </xdr:from>
    <xdr:ext cx="7366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5290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159657</xdr:rowOff>
    </xdr:from>
    <xdr:to>
      <xdr:col>21</xdr:col>
      <xdr:colOff>352425</xdr:colOff>
      <xdr:row>35</xdr:row>
      <xdr:rowOff>167822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3893800" y="59889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305" name="フローチャート : 判断 304">
          <a:extLst>
            <a:ext uri="{FF2B5EF4-FFF2-40B4-BE49-F238E27FC236}">
              <a16:creationId xmlns:a16="http://schemas.microsoft.com/office/drawing/2014/main" xmlns="" id="{00000000-0008-0000-0400-000031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162577</xdr:rowOff>
    </xdr:from>
    <xdr:ext cx="7620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94343</xdr:rowOff>
    </xdr:from>
    <xdr:to>
      <xdr:col>20</xdr:col>
      <xdr:colOff>149225</xdr:colOff>
      <xdr:row>34</xdr:row>
      <xdr:rowOff>159657</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3004800" y="5923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8" name="フローチャート : 判断 307">
          <a:extLst>
            <a:ext uri="{FF2B5EF4-FFF2-40B4-BE49-F238E27FC236}">
              <a16:creationId xmlns:a16="http://schemas.microsoft.com/office/drawing/2014/main" xmlns="" id="{00000000-0008-0000-0400-000034010000}"/>
            </a:ext>
          </a:extLst>
        </xdr:cNvPr>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15620</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157843</xdr:rowOff>
    </xdr:from>
    <xdr:to>
      <xdr:col>18</xdr:col>
      <xdr:colOff>682625</xdr:colOff>
      <xdr:row>35</xdr:row>
      <xdr:rowOff>87993</xdr:rowOff>
    </xdr:to>
    <xdr:sp macro="" textlink="">
      <xdr:nvSpPr>
        <xdr:cNvPr id="310" name="フローチャート : 判断 309">
          <a:extLst>
            <a:ext uri="{FF2B5EF4-FFF2-40B4-BE49-F238E27FC236}">
              <a16:creationId xmlns:a16="http://schemas.microsoft.com/office/drawing/2014/main" xmlns="" id="{00000000-0008-0000-0400-000036010000}"/>
            </a:ext>
          </a:extLst>
        </xdr:cNvPr>
        <xdr:cNvSpPr/>
      </xdr:nvSpPr>
      <xdr:spPr>
        <a:xfrm>
          <a:off x="12954000" y="59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72770</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26238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37</xdr:row>
      <xdr:rowOff>2722</xdr:rowOff>
    </xdr:from>
    <xdr:to>
      <xdr:col>24</xdr:col>
      <xdr:colOff>73025</xdr:colOff>
      <xdr:row>37</xdr:row>
      <xdr:rowOff>104322</xdr:rowOff>
    </xdr:to>
    <xdr:sp macro="" textlink="">
      <xdr:nvSpPr>
        <xdr:cNvPr id="317" name="円/楕円 316">
          <a:extLst>
            <a:ext uri="{FF2B5EF4-FFF2-40B4-BE49-F238E27FC236}">
              <a16:creationId xmlns:a16="http://schemas.microsoft.com/office/drawing/2014/main" xmlns="" id="{00000000-0008-0000-0400-00003D010000}"/>
            </a:ext>
          </a:extLst>
        </xdr:cNvPr>
        <xdr:cNvSpPr/>
      </xdr:nvSpPr>
      <xdr:spPr>
        <a:xfrm>
          <a:off x="164592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36</xdr:row>
      <xdr:rowOff>19249</xdr:rowOff>
    </xdr:from>
    <xdr:ext cx="762000" cy="259045"/>
    <xdr:sp macro="" textlink="">
      <xdr:nvSpPr>
        <xdr:cNvPr id="318" name="補助費等該当値テキスト">
          <a:extLst>
            <a:ext uri="{FF2B5EF4-FFF2-40B4-BE49-F238E27FC236}">
              <a16:creationId xmlns:a16="http://schemas.microsoft.com/office/drawing/2014/main" xmlns="" id="{00000000-0008-0000-0400-00003E010000}"/>
            </a:ext>
          </a:extLst>
        </xdr:cNvPr>
        <xdr:cNvSpPr txBox="1"/>
      </xdr:nvSpPr>
      <xdr:spPr>
        <a:xfrm>
          <a:off x="16598900" y="619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27214</xdr:rowOff>
    </xdr:from>
    <xdr:to>
      <xdr:col>22</xdr:col>
      <xdr:colOff>606425</xdr:colOff>
      <xdr:row>36</xdr:row>
      <xdr:rowOff>128814</xdr:rowOff>
    </xdr:to>
    <xdr:sp macro="" textlink="">
      <xdr:nvSpPr>
        <xdr:cNvPr id="319" name="円/楕円 318">
          <a:extLst>
            <a:ext uri="{FF2B5EF4-FFF2-40B4-BE49-F238E27FC236}">
              <a16:creationId xmlns:a16="http://schemas.microsoft.com/office/drawing/2014/main" xmlns="" id="{00000000-0008-0000-0400-00003F010000}"/>
            </a:ext>
          </a:extLst>
        </xdr:cNvPr>
        <xdr:cNvSpPr/>
      </xdr:nvSpPr>
      <xdr:spPr>
        <a:xfrm>
          <a:off x="15621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138991</xdr:rowOff>
    </xdr:from>
    <xdr:ext cx="7366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117022</xdr:rowOff>
    </xdr:from>
    <xdr:to>
      <xdr:col>21</xdr:col>
      <xdr:colOff>403225</xdr:colOff>
      <xdr:row>36</xdr:row>
      <xdr:rowOff>47172</xdr:rowOff>
    </xdr:to>
    <xdr:sp macro="" textlink="">
      <xdr:nvSpPr>
        <xdr:cNvPr id="321" name="円/楕円 320">
          <a:extLst>
            <a:ext uri="{FF2B5EF4-FFF2-40B4-BE49-F238E27FC236}">
              <a16:creationId xmlns:a16="http://schemas.microsoft.com/office/drawing/2014/main" xmlns="" id="{00000000-0008-0000-0400-000041010000}"/>
            </a:ext>
          </a:extLst>
        </xdr:cNvPr>
        <xdr:cNvSpPr/>
      </xdr:nvSpPr>
      <xdr:spPr>
        <a:xfrm>
          <a:off x="14732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57349</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588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108857</xdr:rowOff>
    </xdr:from>
    <xdr:to>
      <xdr:col>20</xdr:col>
      <xdr:colOff>200025</xdr:colOff>
      <xdr:row>35</xdr:row>
      <xdr:rowOff>39007</xdr:rowOff>
    </xdr:to>
    <xdr:sp macro="" textlink="">
      <xdr:nvSpPr>
        <xdr:cNvPr id="323" name="円/楕円 322">
          <a:extLst>
            <a:ext uri="{FF2B5EF4-FFF2-40B4-BE49-F238E27FC236}">
              <a16:creationId xmlns:a16="http://schemas.microsoft.com/office/drawing/2014/main" xmlns="" id="{00000000-0008-0000-0400-000043010000}"/>
            </a:ext>
          </a:extLst>
        </xdr:cNvPr>
        <xdr:cNvSpPr/>
      </xdr:nvSpPr>
      <xdr:spPr>
        <a:xfrm>
          <a:off x="13843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49184</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43543</xdr:rowOff>
    </xdr:from>
    <xdr:to>
      <xdr:col>18</xdr:col>
      <xdr:colOff>682625</xdr:colOff>
      <xdr:row>34</xdr:row>
      <xdr:rowOff>145143</xdr:rowOff>
    </xdr:to>
    <xdr:sp macro="" textlink="">
      <xdr:nvSpPr>
        <xdr:cNvPr id="325" name="円/楕円 324">
          <a:extLst>
            <a:ext uri="{FF2B5EF4-FFF2-40B4-BE49-F238E27FC236}">
              <a16:creationId xmlns:a16="http://schemas.microsoft.com/office/drawing/2014/main" xmlns="" id="{00000000-0008-0000-0400-000045010000}"/>
            </a:ext>
          </a:extLst>
        </xdr:cNvPr>
        <xdr:cNvSpPr/>
      </xdr:nvSpPr>
      <xdr:spPr>
        <a:xfrm>
          <a:off x="12954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155320</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7" name="正方形/長方形 326">
          <a:extLst>
            <a:ext uri="{FF2B5EF4-FFF2-40B4-BE49-F238E27FC236}">
              <a16:creationId xmlns:a16="http://schemas.microsoft.com/office/drawing/2014/main" xmlns=""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借換債の活用による公債費の平準化などの取組により、年々改善傾向にあり、</a:t>
          </a:r>
          <a:r>
            <a:rPr kumimoji="1" lang="en-US" altLang="ja-JP" sz="1300">
              <a:latin typeface="ＭＳ Ｐゴシック"/>
            </a:rPr>
            <a:t>H28</a:t>
          </a:r>
          <a:r>
            <a:rPr kumimoji="1" lang="ja-JP" altLang="en-US" sz="1300">
              <a:latin typeface="ＭＳ Ｐゴシック"/>
            </a:rPr>
            <a:t>年度も対前年比</a:t>
          </a:r>
          <a:r>
            <a:rPr kumimoji="1" lang="en-US" altLang="ja-JP" sz="1300">
              <a:latin typeface="ＭＳ Ｐゴシック"/>
            </a:rPr>
            <a:t>0.1</a:t>
          </a:r>
          <a:r>
            <a:rPr kumimoji="1" lang="ja-JP" altLang="en-US" sz="1300">
              <a:latin typeface="ＭＳ Ｐゴシック"/>
            </a:rPr>
            <a:t>ポイントの改善となった。</a:t>
          </a:r>
        </a:p>
        <a:p>
          <a:r>
            <a:rPr kumimoji="1" lang="ja-JP" altLang="en-US" sz="1300">
              <a:latin typeface="ＭＳ Ｐゴシック"/>
            </a:rPr>
            <a:t>  グループ内平均と比較しても低い割合となっているものの、臨時財政対策債の元利償還額は年々増加しているため、引き続き、県債残高やプライマリーバランスに留意しながら、県債の有効活用と公債費の平準化に取り組んでいく。</a:t>
          </a:r>
        </a:p>
      </xdr:txBody>
    </xdr:sp>
    <xdr:clientData/>
  </xdr:twoCellAnchor>
  <xdr:oneCellAnchor>
    <xdr:from>
      <xdr:col>1</xdr:col>
      <xdr:colOff>28575</xdr:colOff>
      <xdr:row>69</xdr:row>
      <xdr:rowOff>107950</xdr:rowOff>
    </xdr:from>
    <xdr:ext cx="298543" cy="225703"/>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a:extLst>
            <a:ext uri="{FF2B5EF4-FFF2-40B4-BE49-F238E27FC236}">
              <a16:creationId xmlns:a16="http://schemas.microsoft.com/office/drawing/2014/main" xmlns="" id="{00000000-0008-0000-0400-00005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9" name="直線コネクタ 338">
          <a:extLst>
            <a:ext uri="{FF2B5EF4-FFF2-40B4-BE49-F238E27FC236}">
              <a16:creationId xmlns:a16="http://schemas.microsoft.com/office/drawing/2014/main" xmlns="" id="{00000000-0008-0000-0400-00005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a:extLst>
            <a:ext uri="{FF2B5EF4-FFF2-40B4-BE49-F238E27FC236}">
              <a16:creationId xmlns:a16="http://schemas.microsoft.com/office/drawing/2014/main" xmlns=""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xdr:rowOff>
    </xdr:from>
    <xdr:to>
      <xdr:col>7</xdr:col>
      <xdr:colOff>15875</xdr:colOff>
      <xdr:row>80</xdr:row>
      <xdr:rowOff>154214</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flipV="1">
          <a:off x="4826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126291</xdr:rowOff>
    </xdr:from>
    <xdr:ext cx="762000" cy="259045"/>
    <xdr:sp macro="" textlink="">
      <xdr:nvSpPr>
        <xdr:cNvPr id="355" name="公債費最小値テキスト">
          <a:extLst>
            <a:ext uri="{FF2B5EF4-FFF2-40B4-BE49-F238E27FC236}">
              <a16:creationId xmlns:a16="http://schemas.microsoft.com/office/drawing/2014/main" xmlns="" id="{00000000-0008-0000-0400-000063010000}"/>
            </a:ext>
          </a:extLst>
        </xdr:cNvPr>
        <xdr:cNvSpPr txBox="1"/>
      </xdr:nvSpPr>
      <xdr:spPr>
        <a:xfrm>
          <a:off x="4914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80</xdr:row>
      <xdr:rowOff>154214</xdr:rowOff>
    </xdr:from>
    <xdr:to>
      <xdr:col>7</xdr:col>
      <xdr:colOff>104775</xdr:colOff>
      <xdr:row>80</xdr:row>
      <xdr:rowOff>154214</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4737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99077</xdr:rowOff>
    </xdr:from>
    <xdr:ext cx="762000" cy="259045"/>
    <xdr:sp macro="" textlink="">
      <xdr:nvSpPr>
        <xdr:cNvPr id="357" name="公債費最大値テキスト">
          <a:extLst>
            <a:ext uri="{FF2B5EF4-FFF2-40B4-BE49-F238E27FC236}">
              <a16:creationId xmlns:a16="http://schemas.microsoft.com/office/drawing/2014/main" xmlns="" id="{00000000-0008-0000-0400-000065010000}"/>
            </a:ext>
          </a:extLst>
        </xdr:cNvPr>
        <xdr:cNvSpPr txBox="1"/>
      </xdr:nvSpPr>
      <xdr:spPr>
        <a:xfrm>
          <a:off x="4914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72</xdr:row>
      <xdr:rowOff>12700</xdr:rowOff>
    </xdr:from>
    <xdr:to>
      <xdr:col>7</xdr:col>
      <xdr:colOff>104775</xdr:colOff>
      <xdr:row>72</xdr:row>
      <xdr:rowOff>12700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88900</xdr:rowOff>
    </xdr:from>
    <xdr:to>
      <xdr:col>7</xdr:col>
      <xdr:colOff>15875</xdr:colOff>
      <xdr:row>76</xdr:row>
      <xdr:rowOff>99786</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3987800" y="131191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121756</xdr:rowOff>
    </xdr:from>
    <xdr:ext cx="762000" cy="259045"/>
    <xdr:sp macro="" textlink="">
      <xdr:nvSpPr>
        <xdr:cNvPr id="360" name="公債費平均値テキスト">
          <a:extLst>
            <a:ext uri="{FF2B5EF4-FFF2-40B4-BE49-F238E27FC236}">
              <a16:creationId xmlns:a16="http://schemas.microsoft.com/office/drawing/2014/main" xmlns="" id="{00000000-0008-0000-0400-000068010000}"/>
            </a:ext>
          </a:extLst>
        </xdr:cNvPr>
        <xdr:cNvSpPr txBox="1"/>
      </xdr:nvSpPr>
      <xdr:spPr>
        <a:xfrm>
          <a:off x="4914900" y="13323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149679</xdr:rowOff>
    </xdr:from>
    <xdr:to>
      <xdr:col>7</xdr:col>
      <xdr:colOff>66675</xdr:colOff>
      <xdr:row>78</xdr:row>
      <xdr:rowOff>79829</xdr:rowOff>
    </xdr:to>
    <xdr:sp macro="" textlink="">
      <xdr:nvSpPr>
        <xdr:cNvPr id="361" name="フローチャート : 判断 360">
          <a:extLst>
            <a:ext uri="{FF2B5EF4-FFF2-40B4-BE49-F238E27FC236}">
              <a16:creationId xmlns:a16="http://schemas.microsoft.com/office/drawing/2014/main" xmlns="" id="{00000000-0008-0000-0400-000069010000}"/>
            </a:ext>
          </a:extLst>
        </xdr:cNvPr>
        <xdr:cNvSpPr/>
      </xdr:nvSpPr>
      <xdr:spPr>
        <a:xfrm>
          <a:off x="47752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99786</xdr:rowOff>
    </xdr:from>
    <xdr:to>
      <xdr:col>5</xdr:col>
      <xdr:colOff>549275</xdr:colOff>
      <xdr:row>76</xdr:row>
      <xdr:rowOff>143329</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3098800" y="13129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63" name="フローチャート : 判断 362">
          <a:extLst>
            <a:ext uri="{FF2B5EF4-FFF2-40B4-BE49-F238E27FC236}">
              <a16:creationId xmlns:a16="http://schemas.microsoft.com/office/drawing/2014/main" xmlns="" id="{00000000-0008-0000-0400-00006B010000}"/>
            </a:ext>
          </a:extLst>
        </xdr:cNvPr>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143329</xdr:rowOff>
    </xdr:from>
    <xdr:to>
      <xdr:col>4</xdr:col>
      <xdr:colOff>346075</xdr:colOff>
      <xdr:row>77</xdr:row>
      <xdr:rowOff>80736</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2209800" y="131735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130629</xdr:rowOff>
    </xdr:from>
    <xdr:to>
      <xdr:col>4</xdr:col>
      <xdr:colOff>396875</xdr:colOff>
      <xdr:row>79</xdr:row>
      <xdr:rowOff>60779</xdr:rowOff>
    </xdr:to>
    <xdr:sp macro="" textlink="">
      <xdr:nvSpPr>
        <xdr:cNvPr id="366" name="フローチャート : 判断 365">
          <a:extLst>
            <a:ext uri="{FF2B5EF4-FFF2-40B4-BE49-F238E27FC236}">
              <a16:creationId xmlns:a16="http://schemas.microsoft.com/office/drawing/2014/main" xmlns="" id="{00000000-0008-0000-0400-00006E010000}"/>
            </a:ext>
          </a:extLst>
        </xdr:cNvPr>
        <xdr:cNvSpPr/>
      </xdr:nvSpPr>
      <xdr:spPr>
        <a:xfrm>
          <a:off x="3048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45556</xdr:rowOff>
    </xdr:from>
    <xdr:ext cx="762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717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37193</xdr:rowOff>
    </xdr:from>
    <xdr:to>
      <xdr:col>3</xdr:col>
      <xdr:colOff>142875</xdr:colOff>
      <xdr:row>77</xdr:row>
      <xdr:rowOff>80736</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1320800" y="13238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46264</xdr:rowOff>
    </xdr:from>
    <xdr:to>
      <xdr:col>3</xdr:col>
      <xdr:colOff>193675</xdr:colOff>
      <xdr:row>79</xdr:row>
      <xdr:rowOff>147864</xdr:rowOff>
    </xdr:to>
    <xdr:sp macro="" textlink="">
      <xdr:nvSpPr>
        <xdr:cNvPr id="369" name="フローチャート : 判断 368">
          <a:extLst>
            <a:ext uri="{FF2B5EF4-FFF2-40B4-BE49-F238E27FC236}">
              <a16:creationId xmlns:a16="http://schemas.microsoft.com/office/drawing/2014/main" xmlns="" id="{00000000-0008-0000-0400-000071010000}"/>
            </a:ext>
          </a:extLst>
        </xdr:cNvPr>
        <xdr:cNvSpPr/>
      </xdr:nvSpPr>
      <xdr:spPr>
        <a:xfrm>
          <a:off x="2159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132641</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1828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2721</xdr:rowOff>
    </xdr:from>
    <xdr:to>
      <xdr:col>1</xdr:col>
      <xdr:colOff>676275</xdr:colOff>
      <xdr:row>79</xdr:row>
      <xdr:rowOff>104321</xdr:rowOff>
    </xdr:to>
    <xdr:sp macro="" textlink="">
      <xdr:nvSpPr>
        <xdr:cNvPr id="371" name="フローチャート : 判断 370">
          <a:extLst>
            <a:ext uri="{FF2B5EF4-FFF2-40B4-BE49-F238E27FC236}">
              <a16:creationId xmlns:a16="http://schemas.microsoft.com/office/drawing/2014/main" xmlns="" id="{00000000-0008-0000-0400-000073010000}"/>
            </a:ext>
          </a:extLst>
        </xdr:cNvPr>
        <xdr:cNvSpPr/>
      </xdr:nvSpPr>
      <xdr:spPr>
        <a:xfrm>
          <a:off x="1270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89098</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93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38100</xdr:rowOff>
    </xdr:from>
    <xdr:to>
      <xdr:col>7</xdr:col>
      <xdr:colOff>66675</xdr:colOff>
      <xdr:row>76</xdr:row>
      <xdr:rowOff>139700</xdr:rowOff>
    </xdr:to>
    <xdr:sp macro="" textlink="">
      <xdr:nvSpPr>
        <xdr:cNvPr id="378" name="円/楕円 377">
          <a:extLst>
            <a:ext uri="{FF2B5EF4-FFF2-40B4-BE49-F238E27FC236}">
              <a16:creationId xmlns:a16="http://schemas.microsoft.com/office/drawing/2014/main" xmlns="" id="{00000000-0008-0000-0400-00007A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54627</xdr:rowOff>
    </xdr:from>
    <xdr:ext cx="762000" cy="259045"/>
    <xdr:sp macro="" textlink="">
      <xdr:nvSpPr>
        <xdr:cNvPr id="379" name="公債費該当値テキスト">
          <a:extLst>
            <a:ext uri="{FF2B5EF4-FFF2-40B4-BE49-F238E27FC236}">
              <a16:creationId xmlns:a16="http://schemas.microsoft.com/office/drawing/2014/main" xmlns="" id="{00000000-0008-0000-0400-00007B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48986</xdr:rowOff>
    </xdr:from>
    <xdr:to>
      <xdr:col>5</xdr:col>
      <xdr:colOff>600075</xdr:colOff>
      <xdr:row>76</xdr:row>
      <xdr:rowOff>150586</xdr:rowOff>
    </xdr:to>
    <xdr:sp macro="" textlink="">
      <xdr:nvSpPr>
        <xdr:cNvPr id="380" name="円/楕円 379">
          <a:extLst>
            <a:ext uri="{FF2B5EF4-FFF2-40B4-BE49-F238E27FC236}">
              <a16:creationId xmlns:a16="http://schemas.microsoft.com/office/drawing/2014/main" xmlns="" id="{00000000-0008-0000-0400-00007C010000}"/>
            </a:ext>
          </a:extLst>
        </xdr:cNvPr>
        <xdr:cNvSpPr/>
      </xdr:nvSpPr>
      <xdr:spPr>
        <a:xfrm>
          <a:off x="3937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160762</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92529</xdr:rowOff>
    </xdr:from>
    <xdr:to>
      <xdr:col>4</xdr:col>
      <xdr:colOff>396875</xdr:colOff>
      <xdr:row>77</xdr:row>
      <xdr:rowOff>22679</xdr:rowOff>
    </xdr:to>
    <xdr:sp macro="" textlink="">
      <xdr:nvSpPr>
        <xdr:cNvPr id="382" name="円/楕円 381">
          <a:extLst>
            <a:ext uri="{FF2B5EF4-FFF2-40B4-BE49-F238E27FC236}">
              <a16:creationId xmlns:a16="http://schemas.microsoft.com/office/drawing/2014/main" xmlns="" id="{00000000-0008-0000-0400-00007E010000}"/>
            </a:ext>
          </a:extLst>
        </xdr:cNvPr>
        <xdr:cNvSpPr/>
      </xdr:nvSpPr>
      <xdr:spPr>
        <a:xfrm>
          <a:off x="3048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32855</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29936</xdr:rowOff>
    </xdr:from>
    <xdr:to>
      <xdr:col>3</xdr:col>
      <xdr:colOff>193675</xdr:colOff>
      <xdr:row>77</xdr:row>
      <xdr:rowOff>131536</xdr:rowOff>
    </xdr:to>
    <xdr:sp macro="" textlink="">
      <xdr:nvSpPr>
        <xdr:cNvPr id="384" name="円/楕円 383">
          <a:extLst>
            <a:ext uri="{FF2B5EF4-FFF2-40B4-BE49-F238E27FC236}">
              <a16:creationId xmlns:a16="http://schemas.microsoft.com/office/drawing/2014/main" xmlns="" id="{00000000-0008-0000-0400-000080010000}"/>
            </a:ext>
          </a:extLst>
        </xdr:cNvPr>
        <xdr:cNvSpPr/>
      </xdr:nvSpPr>
      <xdr:spPr>
        <a:xfrm>
          <a:off x="2159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141713</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157843</xdr:rowOff>
    </xdr:from>
    <xdr:to>
      <xdr:col>1</xdr:col>
      <xdr:colOff>676275</xdr:colOff>
      <xdr:row>77</xdr:row>
      <xdr:rowOff>87993</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1270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98170</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a:t>
          </a:r>
          <a:r>
            <a:rPr kumimoji="1" lang="en-US" altLang="ja-JP" sz="1300">
              <a:latin typeface="ＭＳ Ｐゴシック"/>
            </a:rPr>
            <a:t>28</a:t>
          </a:r>
          <a:r>
            <a:rPr kumimoji="1" lang="ja-JP" altLang="en-US" sz="1300">
              <a:latin typeface="ＭＳ Ｐゴシック"/>
            </a:rPr>
            <a:t>年度は、補助費等（主に社会保障関係経費）の増により、対前年比</a:t>
          </a:r>
          <a:r>
            <a:rPr kumimoji="1" lang="en-US" altLang="ja-JP" sz="1300">
              <a:latin typeface="ＭＳ Ｐゴシック"/>
            </a:rPr>
            <a:t>1.3</a:t>
          </a:r>
          <a:r>
            <a:rPr kumimoji="1" lang="ja-JP" altLang="en-US" sz="1300">
              <a:latin typeface="ＭＳ Ｐゴシック"/>
            </a:rPr>
            <a:t>ポイント増加した。</a:t>
          </a:r>
        </a:p>
        <a:p>
          <a:r>
            <a:rPr kumimoji="1" lang="ja-JP" altLang="en-US" sz="1300">
              <a:latin typeface="ＭＳ Ｐゴシック"/>
            </a:rPr>
            <a:t>　都道府県平均よりも低いものの、グループ内平均よりも高い割合となっており、引き続き、「佐賀県行財政運営計画</a:t>
          </a:r>
          <a:r>
            <a:rPr kumimoji="1" lang="en-US" altLang="ja-JP" sz="1300">
              <a:latin typeface="ＭＳ Ｐゴシック"/>
            </a:rPr>
            <a:t>2015</a:t>
          </a:r>
          <a:r>
            <a:rPr kumimoji="1" lang="ja-JP" altLang="en-US" sz="1300">
              <a:latin typeface="ＭＳ Ｐゴシック"/>
            </a:rPr>
            <a:t>」に基づき、財政健全化に努めていく。</a:t>
          </a:r>
        </a:p>
      </xdr:txBody>
    </xdr:sp>
    <xdr:clientData/>
  </xdr:twoCellAnchor>
  <xdr:oneCellAnchor>
    <xdr:from>
      <xdr:col>18</xdr:col>
      <xdr:colOff>34925</xdr:colOff>
      <xdr:row>69</xdr:row>
      <xdr:rowOff>107950</xdr:rowOff>
    </xdr:from>
    <xdr:ext cx="298543" cy="225703"/>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8" name="直線コネクタ 397">
          <a:extLst>
            <a:ext uri="{FF2B5EF4-FFF2-40B4-BE49-F238E27FC236}">
              <a16:creationId xmlns:a16="http://schemas.microsoft.com/office/drawing/2014/main" xmlns="" id="{00000000-0008-0000-0400-00008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0" name="直線コネクタ 399">
          <a:extLst>
            <a:ext uri="{FF2B5EF4-FFF2-40B4-BE49-F238E27FC236}">
              <a16:creationId xmlns:a16="http://schemas.microsoft.com/office/drawing/2014/main" xmlns="" id="{00000000-0008-0000-0400-000090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4" name="公債費以外グラフ枠">
          <a:extLst>
            <a:ext uri="{FF2B5EF4-FFF2-40B4-BE49-F238E27FC236}">
              <a16:creationId xmlns:a16="http://schemas.microsoft.com/office/drawing/2014/main" xmlns=""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110672</xdr:rowOff>
    </xdr:from>
    <xdr:to>
      <xdr:col>24</xdr:col>
      <xdr:colOff>22225</xdr:colOff>
      <xdr:row>81</xdr:row>
      <xdr:rowOff>156936</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flipV="1">
          <a:off x="16510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129013</xdr:rowOff>
    </xdr:from>
    <xdr:ext cx="762000" cy="259045"/>
    <xdr:sp macro="" textlink="">
      <xdr:nvSpPr>
        <xdr:cNvPr id="416" name="公債費以外最小値テキスト">
          <a:extLst>
            <a:ext uri="{FF2B5EF4-FFF2-40B4-BE49-F238E27FC236}">
              <a16:creationId xmlns:a16="http://schemas.microsoft.com/office/drawing/2014/main" xmlns="" id="{00000000-0008-0000-0400-0000A0010000}"/>
            </a:ext>
          </a:extLst>
        </xdr:cNvPr>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23</xdr:col>
      <xdr:colOff>619125</xdr:colOff>
      <xdr:row>81</xdr:row>
      <xdr:rowOff>156936</xdr:rowOff>
    </xdr:from>
    <xdr:to>
      <xdr:col>24</xdr:col>
      <xdr:colOff>111125</xdr:colOff>
      <xdr:row>81</xdr:row>
      <xdr:rowOff>156936</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25599</xdr:rowOff>
    </xdr:from>
    <xdr:ext cx="762000" cy="259045"/>
    <xdr:sp macro="" textlink="">
      <xdr:nvSpPr>
        <xdr:cNvPr id="418" name="公債費以外最大値テキスト">
          <a:extLst>
            <a:ext uri="{FF2B5EF4-FFF2-40B4-BE49-F238E27FC236}">
              <a16:creationId xmlns:a16="http://schemas.microsoft.com/office/drawing/2014/main" xmlns="" id="{00000000-0008-0000-0400-0000A2010000}"/>
            </a:ext>
          </a:extLst>
        </xdr:cNvPr>
        <xdr:cNvSpPr txBox="1"/>
      </xdr:nvSpPr>
      <xdr:spPr>
        <a:xfrm>
          <a:off x="16598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619125</xdr:colOff>
      <xdr:row>72</xdr:row>
      <xdr:rowOff>110672</xdr:rowOff>
    </xdr:from>
    <xdr:to>
      <xdr:col>24</xdr:col>
      <xdr:colOff>111125</xdr:colOff>
      <xdr:row>72</xdr:row>
      <xdr:rowOff>110672</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75</xdr:row>
      <xdr:rowOff>140607</xdr:rowOff>
    </xdr:from>
    <xdr:to>
      <xdr:col>24</xdr:col>
      <xdr:colOff>22225</xdr:colOff>
      <xdr:row>76</xdr:row>
      <xdr:rowOff>110671</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5671800" y="129993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160762</xdr:rowOff>
    </xdr:from>
    <xdr:ext cx="762000" cy="259045"/>
    <xdr:sp macro="" textlink="">
      <xdr:nvSpPr>
        <xdr:cNvPr id="421" name="公債費以外平均値テキスト">
          <a:extLst>
            <a:ext uri="{FF2B5EF4-FFF2-40B4-BE49-F238E27FC236}">
              <a16:creationId xmlns:a16="http://schemas.microsoft.com/office/drawing/2014/main" xmlns="" id="{00000000-0008-0000-0400-0000A5010000}"/>
            </a:ext>
          </a:extLst>
        </xdr:cNvPr>
        <xdr:cNvSpPr txBox="1"/>
      </xdr:nvSpPr>
      <xdr:spPr>
        <a:xfrm>
          <a:off x="16598900" y="12848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144235</xdr:rowOff>
    </xdr:from>
    <xdr:to>
      <xdr:col>24</xdr:col>
      <xdr:colOff>73025</xdr:colOff>
      <xdr:row>76</xdr:row>
      <xdr:rowOff>74386</xdr:rowOff>
    </xdr:to>
    <xdr:sp macro="" textlink="">
      <xdr:nvSpPr>
        <xdr:cNvPr id="422" name="フローチャート : 判断 421">
          <a:extLst>
            <a:ext uri="{FF2B5EF4-FFF2-40B4-BE49-F238E27FC236}">
              <a16:creationId xmlns:a16="http://schemas.microsoft.com/office/drawing/2014/main" xmlns="" id="{00000000-0008-0000-0400-0000A6010000}"/>
            </a:ext>
          </a:extLst>
        </xdr:cNvPr>
        <xdr:cNvSpPr/>
      </xdr:nvSpPr>
      <xdr:spPr>
        <a:xfrm>
          <a:off x="16459200" y="13002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75</xdr:row>
      <xdr:rowOff>31750</xdr:rowOff>
    </xdr:from>
    <xdr:to>
      <xdr:col>22</xdr:col>
      <xdr:colOff>555625</xdr:colOff>
      <xdr:row>75</xdr:row>
      <xdr:rowOff>140607</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4782800" y="12890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46265</xdr:rowOff>
    </xdr:from>
    <xdr:to>
      <xdr:col>22</xdr:col>
      <xdr:colOff>606425</xdr:colOff>
      <xdr:row>75</xdr:row>
      <xdr:rowOff>147864</xdr:rowOff>
    </xdr:to>
    <xdr:sp macro="" textlink="">
      <xdr:nvSpPr>
        <xdr:cNvPr id="424" name="フローチャート : 判断 423">
          <a:extLst>
            <a:ext uri="{FF2B5EF4-FFF2-40B4-BE49-F238E27FC236}">
              <a16:creationId xmlns:a16="http://schemas.microsoft.com/office/drawing/2014/main" xmlns="" id="{00000000-0008-0000-0400-0000A8010000}"/>
            </a:ext>
          </a:extLst>
        </xdr:cNvPr>
        <xdr:cNvSpPr/>
      </xdr:nvSpPr>
      <xdr:spPr>
        <a:xfrm>
          <a:off x="15621000" y="129050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158042</xdr:rowOff>
    </xdr:from>
    <xdr:ext cx="7366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5290800" y="1267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124278</xdr:rowOff>
    </xdr:from>
    <xdr:to>
      <xdr:col>21</xdr:col>
      <xdr:colOff>352425</xdr:colOff>
      <xdr:row>75</xdr:row>
      <xdr:rowOff>31750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893800" y="12640128"/>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97972</xdr:rowOff>
    </xdr:from>
    <xdr:to>
      <xdr:col>21</xdr:col>
      <xdr:colOff>403225</xdr:colOff>
      <xdr:row>75</xdr:row>
      <xdr:rowOff>28122</xdr:rowOff>
    </xdr:to>
    <xdr:sp macro="" textlink="">
      <xdr:nvSpPr>
        <xdr:cNvPr id="427" name="フローチャート : 判断 426">
          <a:extLst>
            <a:ext uri="{FF2B5EF4-FFF2-40B4-BE49-F238E27FC236}">
              <a16:creationId xmlns:a16="http://schemas.microsoft.com/office/drawing/2014/main" xmlns="" id="{00000000-0008-0000-0400-0000AB010000}"/>
            </a:ext>
          </a:extLst>
        </xdr:cNvPr>
        <xdr:cNvSpPr/>
      </xdr:nvSpPr>
      <xdr:spPr>
        <a:xfrm>
          <a:off x="14732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38299</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4401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124278</xdr:rowOff>
    </xdr:from>
    <xdr:to>
      <xdr:col>20</xdr:col>
      <xdr:colOff>149225</xdr:colOff>
      <xdr:row>74</xdr:row>
      <xdr:rowOff>18143</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3004800" y="12640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40822</xdr:rowOff>
    </xdr:from>
    <xdr:to>
      <xdr:col>20</xdr:col>
      <xdr:colOff>200025</xdr:colOff>
      <xdr:row>73</xdr:row>
      <xdr:rowOff>142422</xdr:rowOff>
    </xdr:to>
    <xdr:sp macro="" textlink="">
      <xdr:nvSpPr>
        <xdr:cNvPr id="430" name="フローチャート : 判断 429">
          <a:extLst>
            <a:ext uri="{FF2B5EF4-FFF2-40B4-BE49-F238E27FC236}">
              <a16:creationId xmlns:a16="http://schemas.microsoft.com/office/drawing/2014/main" xmlns="" id="{00000000-0008-0000-0400-0000AE010000}"/>
            </a:ext>
          </a:extLst>
        </xdr:cNvPr>
        <xdr:cNvSpPr/>
      </xdr:nvSpPr>
      <xdr:spPr>
        <a:xfrm>
          <a:off x="13843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152599</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3512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149678</xdr:rowOff>
    </xdr:from>
    <xdr:to>
      <xdr:col>18</xdr:col>
      <xdr:colOff>682625</xdr:colOff>
      <xdr:row>74</xdr:row>
      <xdr:rowOff>79828</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2954000" y="1266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64605</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2623800" y="127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76</xdr:row>
      <xdr:rowOff>59871</xdr:rowOff>
    </xdr:from>
    <xdr:to>
      <xdr:col>24</xdr:col>
      <xdr:colOff>73025</xdr:colOff>
      <xdr:row>76</xdr:row>
      <xdr:rowOff>161471</xdr:rowOff>
    </xdr:to>
    <xdr:sp macro="" textlink="">
      <xdr:nvSpPr>
        <xdr:cNvPr id="439" name="円/楕円 438">
          <a:extLst>
            <a:ext uri="{FF2B5EF4-FFF2-40B4-BE49-F238E27FC236}">
              <a16:creationId xmlns:a16="http://schemas.microsoft.com/office/drawing/2014/main" xmlns="" id="{00000000-0008-0000-0400-0000B7010000}"/>
            </a:ext>
          </a:extLst>
        </xdr:cNvPr>
        <xdr:cNvSpPr/>
      </xdr:nvSpPr>
      <xdr:spPr>
        <a:xfrm>
          <a:off x="16459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76</xdr:row>
      <xdr:rowOff>31948</xdr:rowOff>
    </xdr:from>
    <xdr:ext cx="762000" cy="259045"/>
    <xdr:sp macro="" textlink="">
      <xdr:nvSpPr>
        <xdr:cNvPr id="440" name="公債費以外該当値テキスト">
          <a:extLst>
            <a:ext uri="{FF2B5EF4-FFF2-40B4-BE49-F238E27FC236}">
              <a16:creationId xmlns:a16="http://schemas.microsoft.com/office/drawing/2014/main" xmlns="" id="{00000000-0008-0000-0400-0000B8010000}"/>
            </a:ext>
          </a:extLst>
        </xdr:cNvPr>
        <xdr:cNvSpPr txBox="1"/>
      </xdr:nvSpPr>
      <xdr:spPr>
        <a:xfrm>
          <a:off x="165989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504825</xdr:colOff>
      <xdr:row>75</xdr:row>
      <xdr:rowOff>89807</xdr:rowOff>
    </xdr:from>
    <xdr:to>
      <xdr:col>22</xdr:col>
      <xdr:colOff>606425</xdr:colOff>
      <xdr:row>76</xdr:row>
      <xdr:rowOff>19957</xdr:rowOff>
    </xdr:to>
    <xdr:sp macro="" textlink="">
      <xdr:nvSpPr>
        <xdr:cNvPr id="441" name="円/楕円 440">
          <a:extLst>
            <a:ext uri="{FF2B5EF4-FFF2-40B4-BE49-F238E27FC236}">
              <a16:creationId xmlns:a16="http://schemas.microsoft.com/office/drawing/2014/main" xmlns="" id="{00000000-0008-0000-0400-0000B9010000}"/>
            </a:ext>
          </a:extLst>
        </xdr:cNvPr>
        <xdr:cNvSpPr/>
      </xdr:nvSpPr>
      <xdr:spPr>
        <a:xfrm>
          <a:off x="15621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4734</xdr:rowOff>
    </xdr:from>
    <xdr:ext cx="7366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290800" y="13034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301625</xdr:colOff>
      <xdr:row>74</xdr:row>
      <xdr:rowOff>152400</xdr:rowOff>
    </xdr:from>
    <xdr:to>
      <xdr:col>21</xdr:col>
      <xdr:colOff>403225</xdr:colOff>
      <xdr:row>75</xdr:row>
      <xdr:rowOff>82550</xdr:rowOff>
    </xdr:to>
    <xdr:sp macro="" textlink="">
      <xdr:nvSpPr>
        <xdr:cNvPr id="443" name="円/楕円 442">
          <a:extLst>
            <a:ext uri="{FF2B5EF4-FFF2-40B4-BE49-F238E27FC236}">
              <a16:creationId xmlns:a16="http://schemas.microsoft.com/office/drawing/2014/main" xmlns="" id="{00000000-0008-0000-0400-0000BB010000}"/>
            </a:ext>
          </a:extLst>
        </xdr:cNvPr>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67327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401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73478</xdr:rowOff>
    </xdr:from>
    <xdr:to>
      <xdr:col>20</xdr:col>
      <xdr:colOff>200025</xdr:colOff>
      <xdr:row>74</xdr:row>
      <xdr:rowOff>3628</xdr:rowOff>
    </xdr:to>
    <xdr:sp macro="" textlink="">
      <xdr:nvSpPr>
        <xdr:cNvPr id="445" name="円/楕円 444">
          <a:extLst>
            <a:ext uri="{FF2B5EF4-FFF2-40B4-BE49-F238E27FC236}">
              <a16:creationId xmlns:a16="http://schemas.microsoft.com/office/drawing/2014/main" xmlns="" id="{00000000-0008-0000-0400-0000BD010000}"/>
            </a:ext>
          </a:extLst>
        </xdr:cNvPr>
        <xdr:cNvSpPr/>
      </xdr:nvSpPr>
      <xdr:spPr>
        <a:xfrm>
          <a:off x="13843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159855</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26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581025</xdr:colOff>
      <xdr:row>73</xdr:row>
      <xdr:rowOff>138793</xdr:rowOff>
    </xdr:from>
    <xdr:to>
      <xdr:col>18</xdr:col>
      <xdr:colOff>682625</xdr:colOff>
      <xdr:row>74</xdr:row>
      <xdr:rowOff>68943</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2954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79120</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24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佐賀県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111394</xdr:rowOff>
    </xdr:from>
    <xdr:to>
      <xdr:col>4</xdr:col>
      <xdr:colOff>1117600</xdr:colOff>
      <xdr:row>20</xdr:row>
      <xdr:rowOff>95987</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44969"/>
          <a:ext cx="0" cy="1527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68064</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107,970</a:t>
          </a:r>
          <a:endParaRPr kumimoji="1" lang="ja-JP" altLang="en-US" sz="1000" b="1">
            <a:latin typeface="ＭＳ Ｐゴシック"/>
          </a:endParaRPr>
        </a:p>
      </xdr:txBody>
    </xdr:sp>
    <xdr:clientData/>
  </xdr:oneCellAnchor>
  <xdr:twoCellAnchor>
    <xdr:from>
      <xdr:col>4</xdr:col>
      <xdr:colOff>1028700</xdr:colOff>
      <xdr:row>20</xdr:row>
      <xdr:rowOff>95987</xdr:rowOff>
    </xdr:from>
    <xdr:to>
      <xdr:col>5</xdr:col>
      <xdr:colOff>73025</xdr:colOff>
      <xdr:row>20</xdr:row>
      <xdr:rowOff>95987</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72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26321</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78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141,383</a:t>
          </a:r>
          <a:endParaRPr kumimoji="1" lang="ja-JP" altLang="en-US" sz="1000" b="1">
            <a:latin typeface="ＭＳ Ｐゴシック"/>
          </a:endParaRPr>
        </a:p>
      </xdr:txBody>
    </xdr:sp>
    <xdr:clientData/>
  </xdr:oneCellAnchor>
  <xdr:twoCellAnchor>
    <xdr:from>
      <xdr:col>4</xdr:col>
      <xdr:colOff>1028700</xdr:colOff>
      <xdr:row>11</xdr:row>
      <xdr:rowOff>111394</xdr:rowOff>
    </xdr:from>
    <xdr:to>
      <xdr:col>5</xdr:col>
      <xdr:colOff>73025</xdr:colOff>
      <xdr:row>11</xdr:row>
      <xdr:rowOff>111394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44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21554</xdr:rowOff>
    </xdr:from>
    <xdr:to>
      <xdr:col>4</xdr:col>
      <xdr:colOff>1117600</xdr:colOff>
      <xdr:row>13</xdr:row>
      <xdr:rowOff>50495</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2298029"/>
          <a:ext cx="647700" cy="28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62344</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681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125,734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90267</xdr:rowOff>
    </xdr:from>
    <xdr:to>
      <xdr:col>5</xdr:col>
      <xdr:colOff>34925</xdr:colOff>
      <xdr:row>16</xdr:row>
      <xdr:rowOff>20417</xdr:rowOff>
    </xdr:to>
    <xdr:sp macro="" textlink="">
      <xdr:nvSpPr>
        <xdr:cNvPr id="50" name="フローチャート : 判断 49">
          <a:extLst>
            <a:ext uri="{FF2B5EF4-FFF2-40B4-BE49-F238E27FC236}">
              <a16:creationId xmlns:a16="http://schemas.microsoft.com/office/drawing/2014/main" xmlns="" id="{00000000-0008-0000-0500-000032000000}"/>
            </a:ext>
          </a:extLst>
        </xdr:cNvPr>
        <xdr:cNvSpPr/>
      </xdr:nvSpPr>
      <xdr:spPr bwMode="auto">
        <a:xfrm>
          <a:off x="56007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50495</xdr:rowOff>
    </xdr:from>
    <xdr:to>
      <xdr:col>4</xdr:col>
      <xdr:colOff>469900</xdr:colOff>
      <xdr:row>13</xdr:row>
      <xdr:rowOff>101290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2326970"/>
          <a:ext cx="698500" cy="5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113126</xdr:rowOff>
    </xdr:from>
    <xdr:to>
      <xdr:col>4</xdr:col>
      <xdr:colOff>520700</xdr:colOff>
      <xdr:row>16</xdr:row>
      <xdr:rowOff>43276</xdr:rowOff>
    </xdr:to>
    <xdr:sp macro="" textlink="">
      <xdr:nvSpPr>
        <xdr:cNvPr id="52" name="フローチャート : 判断 51">
          <a:extLst>
            <a:ext uri="{FF2B5EF4-FFF2-40B4-BE49-F238E27FC236}">
              <a16:creationId xmlns:a16="http://schemas.microsoft.com/office/drawing/2014/main" xmlns="" id="{00000000-0008-0000-0500-000034000000}"/>
            </a:ext>
          </a:extLst>
        </xdr:cNvPr>
        <xdr:cNvSpPr/>
      </xdr:nvSpPr>
      <xdr:spPr bwMode="auto">
        <a:xfrm>
          <a:off x="4953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28053</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81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125,234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101290</xdr:rowOff>
    </xdr:from>
    <xdr:to>
      <xdr:col>3</xdr:col>
      <xdr:colOff>904875</xdr:colOff>
      <xdr:row>15</xdr:row>
      <xdr:rowOff>7336</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2377765"/>
          <a:ext cx="698500" cy="24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31745</xdr:rowOff>
    </xdr:from>
    <xdr:to>
      <xdr:col>3</xdr:col>
      <xdr:colOff>955675</xdr:colOff>
      <xdr:row>17</xdr:row>
      <xdr:rowOff>133345</xdr:rowOff>
    </xdr:to>
    <xdr:sp macro="" textlink="">
      <xdr:nvSpPr>
        <xdr:cNvPr id="55" name="フローチャート : 判断 54">
          <a:extLst>
            <a:ext uri="{FF2B5EF4-FFF2-40B4-BE49-F238E27FC236}">
              <a16:creationId xmlns:a16="http://schemas.microsoft.com/office/drawing/2014/main" xmlns="" id="{00000000-0008-0000-0500-000037000000}"/>
            </a:ext>
          </a:extLst>
        </xdr:cNvPr>
        <xdr:cNvSpPr/>
      </xdr:nvSpPr>
      <xdr:spPr bwMode="auto">
        <a:xfrm>
          <a:off x="42545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118122</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119258</xdr:rowOff>
    </xdr:from>
    <xdr:to>
      <xdr:col>3</xdr:col>
      <xdr:colOff>206375</xdr:colOff>
      <xdr:row>15</xdr:row>
      <xdr:rowOff>7336</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a:off x="2908300" y="2395733"/>
          <a:ext cx="698500" cy="230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27813</xdr:rowOff>
    </xdr:from>
    <xdr:to>
      <xdr:col>3</xdr:col>
      <xdr:colOff>257175</xdr:colOff>
      <xdr:row>19</xdr:row>
      <xdr:rowOff>129413</xdr:rowOff>
    </xdr:to>
    <xdr:sp macro="" textlink="">
      <xdr:nvSpPr>
        <xdr:cNvPr id="58" name="フローチャート : 判断 57">
          <a:extLst>
            <a:ext uri="{FF2B5EF4-FFF2-40B4-BE49-F238E27FC236}">
              <a16:creationId xmlns:a16="http://schemas.microsoft.com/office/drawing/2014/main" xmlns="" id="{00000000-0008-0000-0500-00003A000000}"/>
            </a:ext>
          </a:extLst>
        </xdr:cNvPr>
        <xdr:cNvSpPr/>
      </xdr:nvSpPr>
      <xdr:spPr bwMode="auto">
        <a:xfrm>
          <a:off x="3556000" y="33329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114190</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41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60366</xdr:rowOff>
    </xdr:from>
    <xdr:to>
      <xdr:col>2</xdr:col>
      <xdr:colOff>692150</xdr:colOff>
      <xdr:row>18</xdr:row>
      <xdr:rowOff>161966</xdr:rowOff>
    </xdr:to>
    <xdr:sp macro="" textlink="">
      <xdr:nvSpPr>
        <xdr:cNvPr id="60" name="フローチャート : 判断 59">
          <a:extLst>
            <a:ext uri="{FF2B5EF4-FFF2-40B4-BE49-F238E27FC236}">
              <a16:creationId xmlns:a16="http://schemas.microsoft.com/office/drawing/2014/main" xmlns="" id="{00000000-0008-0000-0500-00003C000000}"/>
            </a:ext>
          </a:extLst>
        </xdr:cNvPr>
        <xdr:cNvSpPr/>
      </xdr:nvSpPr>
      <xdr:spPr bwMode="auto">
        <a:xfrm>
          <a:off x="2857500" y="3194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146743</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28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142204</xdr:rowOff>
    </xdr:from>
    <xdr:to>
      <xdr:col>5</xdr:col>
      <xdr:colOff>34925</xdr:colOff>
      <xdr:row>13</xdr:row>
      <xdr:rowOff>72354</xdr:rowOff>
    </xdr:to>
    <xdr:sp macro="" textlink="">
      <xdr:nvSpPr>
        <xdr:cNvPr id="67" name="円/楕円 66">
          <a:extLst>
            <a:ext uri="{FF2B5EF4-FFF2-40B4-BE49-F238E27FC236}">
              <a16:creationId xmlns:a16="http://schemas.microsoft.com/office/drawing/2014/main" xmlns="" id="{00000000-0008-0000-0500-000043000000}"/>
            </a:ext>
          </a:extLst>
        </xdr:cNvPr>
        <xdr:cNvSpPr/>
      </xdr:nvSpPr>
      <xdr:spPr bwMode="auto">
        <a:xfrm>
          <a:off x="5600700" y="2247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158731</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09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135,848</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171145</xdr:rowOff>
    </xdr:from>
    <xdr:to>
      <xdr:col>4</xdr:col>
      <xdr:colOff>520700</xdr:colOff>
      <xdr:row>13</xdr:row>
      <xdr:rowOff>101295</xdr:rowOff>
    </xdr:to>
    <xdr:sp macro="" textlink="">
      <xdr:nvSpPr>
        <xdr:cNvPr id="69" name="円/楕円 68">
          <a:extLst>
            <a:ext uri="{FF2B5EF4-FFF2-40B4-BE49-F238E27FC236}">
              <a16:creationId xmlns:a16="http://schemas.microsoft.com/office/drawing/2014/main" xmlns="" id="{00000000-0008-0000-0500-000045000000}"/>
            </a:ext>
          </a:extLst>
        </xdr:cNvPr>
        <xdr:cNvSpPr/>
      </xdr:nvSpPr>
      <xdr:spPr bwMode="auto">
        <a:xfrm>
          <a:off x="4953000" y="227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111472</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04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135,215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50490</xdr:rowOff>
    </xdr:from>
    <xdr:to>
      <xdr:col>3</xdr:col>
      <xdr:colOff>955675</xdr:colOff>
      <xdr:row>13</xdr:row>
      <xdr:rowOff>152090</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4254500" y="232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162267</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0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134,104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127986</xdr:rowOff>
    </xdr:from>
    <xdr:to>
      <xdr:col>3</xdr:col>
      <xdr:colOff>257175</xdr:colOff>
      <xdr:row>15</xdr:row>
      <xdr:rowOff>58136</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3556000" y="2575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68313</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34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128,659</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68458</xdr:rowOff>
    </xdr:from>
    <xdr:to>
      <xdr:col>2</xdr:col>
      <xdr:colOff>692150</xdr:colOff>
      <xdr:row>13</xdr:row>
      <xdr:rowOff>170058</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2857500" y="2344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8785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11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59975</xdr:rowOff>
    </xdr:from>
    <xdr:to>
      <xdr:col>4</xdr:col>
      <xdr:colOff>1117600</xdr:colOff>
      <xdr:row>38</xdr:row>
      <xdr:rowOff>31811</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327425"/>
          <a:ext cx="0" cy="11719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3888</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47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19,582</a:t>
          </a:r>
          <a:endParaRPr kumimoji="1" lang="ja-JP" altLang="en-US" sz="1000" b="1">
            <a:latin typeface="ＭＳ Ｐゴシック"/>
          </a:endParaRPr>
        </a:p>
      </xdr:txBody>
    </xdr:sp>
    <xdr:clientData/>
  </xdr:oneCellAnchor>
  <xdr:twoCellAnchor>
    <xdr:from>
      <xdr:col>4</xdr:col>
      <xdr:colOff>1028700</xdr:colOff>
      <xdr:row>38</xdr:row>
      <xdr:rowOff>31811</xdr:rowOff>
    </xdr:from>
    <xdr:to>
      <xdr:col>5</xdr:col>
      <xdr:colOff>73025</xdr:colOff>
      <xdr:row>38</xdr:row>
      <xdr:rowOff>31811</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499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146352</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607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45,216</a:t>
          </a:r>
          <a:endParaRPr kumimoji="1" lang="ja-JP" altLang="en-US" sz="1000" b="1">
            <a:latin typeface="ＭＳ Ｐゴシック"/>
          </a:endParaRPr>
        </a:p>
      </xdr:txBody>
    </xdr:sp>
    <xdr:clientData/>
  </xdr:oneCellAnchor>
  <xdr:twoCellAnchor>
    <xdr:from>
      <xdr:col>4</xdr:col>
      <xdr:colOff>1028700</xdr:colOff>
      <xdr:row>34</xdr:row>
      <xdr:rowOff>59975</xdr:rowOff>
    </xdr:from>
    <xdr:to>
      <xdr:col>5</xdr:col>
      <xdr:colOff>73025</xdr:colOff>
      <xdr:row>34</xdr:row>
      <xdr:rowOff>59975</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327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113375</xdr:rowOff>
    </xdr:from>
    <xdr:to>
      <xdr:col>4</xdr:col>
      <xdr:colOff>1117600</xdr:colOff>
      <xdr:row>37</xdr:row>
      <xdr:rowOff>180081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003800" y="7238075"/>
          <a:ext cx="647700" cy="6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242734</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853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29,219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54757</xdr:rowOff>
    </xdr:from>
    <xdr:to>
      <xdr:col>5</xdr:col>
      <xdr:colOff>34925</xdr:colOff>
      <xdr:row>36</xdr:row>
      <xdr:rowOff>156357</xdr:rowOff>
    </xdr:to>
    <xdr:sp macro="" textlink="">
      <xdr:nvSpPr>
        <xdr:cNvPr id="111" name="フローチャート : 判断 110">
          <a:extLst>
            <a:ext uri="{FF2B5EF4-FFF2-40B4-BE49-F238E27FC236}">
              <a16:creationId xmlns:a16="http://schemas.microsoft.com/office/drawing/2014/main" xmlns="" id="{00000000-0008-0000-0500-00006F000000}"/>
            </a:ext>
          </a:extLst>
        </xdr:cNvPr>
        <xdr:cNvSpPr/>
      </xdr:nvSpPr>
      <xdr:spPr bwMode="auto">
        <a:xfrm>
          <a:off x="56007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158364</xdr:rowOff>
    </xdr:from>
    <xdr:to>
      <xdr:col>4</xdr:col>
      <xdr:colOff>469900</xdr:colOff>
      <xdr:row>37</xdr:row>
      <xdr:rowOff>113375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4305300" y="7111614"/>
          <a:ext cx="698500" cy="12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314950</xdr:rowOff>
    </xdr:from>
    <xdr:to>
      <xdr:col>4</xdr:col>
      <xdr:colOff>520700</xdr:colOff>
      <xdr:row>36</xdr:row>
      <xdr:rowOff>73650</xdr:rowOff>
    </xdr:to>
    <xdr:sp macro="" textlink="">
      <xdr:nvSpPr>
        <xdr:cNvPr id="113" name="フローチャート : 判断 112">
          <a:extLst>
            <a:ext uri="{FF2B5EF4-FFF2-40B4-BE49-F238E27FC236}">
              <a16:creationId xmlns:a16="http://schemas.microsoft.com/office/drawing/2014/main" xmlns="" id="{00000000-0008-0000-0500-000071000000}"/>
            </a:ext>
          </a:extLst>
        </xdr:cNvPr>
        <xdr:cNvSpPr/>
      </xdr:nvSpPr>
      <xdr:spPr bwMode="auto">
        <a:xfrm>
          <a:off x="49530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83827</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69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31,028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339964</xdr:rowOff>
    </xdr:from>
    <xdr:to>
      <xdr:col>3</xdr:col>
      <xdr:colOff>904875</xdr:colOff>
      <xdr:row>36</xdr:row>
      <xdr:rowOff>158364</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3606800" y="6950314"/>
          <a:ext cx="698500" cy="161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102901</xdr:rowOff>
    </xdr:from>
    <xdr:to>
      <xdr:col>3</xdr:col>
      <xdr:colOff>955675</xdr:colOff>
      <xdr:row>35</xdr:row>
      <xdr:rowOff>204501</xdr:rowOff>
    </xdr:to>
    <xdr:sp macro="" textlink="">
      <xdr:nvSpPr>
        <xdr:cNvPr id="116" name="フローチャート : 判断 115">
          <a:extLst>
            <a:ext uri="{FF2B5EF4-FFF2-40B4-BE49-F238E27FC236}">
              <a16:creationId xmlns:a16="http://schemas.microsoft.com/office/drawing/2014/main" xmlns="" id="{00000000-0008-0000-0500-000074000000}"/>
            </a:ext>
          </a:extLst>
        </xdr:cNvPr>
        <xdr:cNvSpPr/>
      </xdr:nvSpPr>
      <xdr:spPr bwMode="auto">
        <a:xfrm>
          <a:off x="42545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214678</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48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312715</xdr:rowOff>
    </xdr:from>
    <xdr:to>
      <xdr:col>3</xdr:col>
      <xdr:colOff>206375</xdr:colOff>
      <xdr:row>35</xdr:row>
      <xdr:rowOff>339964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2908300" y="6923065"/>
          <a:ext cx="698500" cy="27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79446</xdr:rowOff>
    </xdr:from>
    <xdr:to>
      <xdr:col>3</xdr:col>
      <xdr:colOff>257175</xdr:colOff>
      <xdr:row>35</xdr:row>
      <xdr:rowOff>181046</xdr:rowOff>
    </xdr:to>
    <xdr:sp macro="" textlink="">
      <xdr:nvSpPr>
        <xdr:cNvPr id="119" name="フローチャート : 判断 118">
          <a:extLst>
            <a:ext uri="{FF2B5EF4-FFF2-40B4-BE49-F238E27FC236}">
              <a16:creationId xmlns:a16="http://schemas.microsoft.com/office/drawing/2014/main" xmlns="" id="{00000000-0008-0000-0500-000077000000}"/>
            </a:ext>
          </a:extLst>
        </xdr:cNvPr>
        <xdr:cNvSpPr/>
      </xdr:nvSpPr>
      <xdr:spPr bwMode="auto">
        <a:xfrm>
          <a:off x="35560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191223</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4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81138</xdr:rowOff>
    </xdr:from>
    <xdr:to>
      <xdr:col>2</xdr:col>
      <xdr:colOff>692150</xdr:colOff>
      <xdr:row>35</xdr:row>
      <xdr:rowOff>182738</xdr:rowOff>
    </xdr:to>
    <xdr:sp macro="" textlink="">
      <xdr:nvSpPr>
        <xdr:cNvPr id="121" name="フローチャート : 判断 120">
          <a:extLst>
            <a:ext uri="{FF2B5EF4-FFF2-40B4-BE49-F238E27FC236}">
              <a16:creationId xmlns:a16="http://schemas.microsoft.com/office/drawing/2014/main" xmlns="" id="{00000000-0008-0000-0500-000079000000}"/>
            </a:ext>
          </a:extLst>
        </xdr:cNvPr>
        <xdr:cNvSpPr/>
      </xdr:nvSpPr>
      <xdr:spPr bwMode="auto">
        <a:xfrm>
          <a:off x="28575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192915</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46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129281</xdr:rowOff>
    </xdr:from>
    <xdr:to>
      <xdr:col>5</xdr:col>
      <xdr:colOff>34925</xdr:colOff>
      <xdr:row>37</xdr:row>
      <xdr:rowOff>230881</xdr:rowOff>
    </xdr:to>
    <xdr:sp macro="" textlink="">
      <xdr:nvSpPr>
        <xdr:cNvPr id="128" name="円/楕円 127">
          <a:extLst>
            <a:ext uri="{FF2B5EF4-FFF2-40B4-BE49-F238E27FC236}">
              <a16:creationId xmlns:a16="http://schemas.microsoft.com/office/drawing/2014/main" xmlns="" id="{00000000-0008-0000-0500-000080000000}"/>
            </a:ext>
          </a:extLst>
        </xdr:cNvPr>
        <xdr:cNvSpPr/>
      </xdr:nvSpPr>
      <xdr:spPr bwMode="auto">
        <a:xfrm>
          <a:off x="5600700" y="7253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101358</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72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23,839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62575</xdr:rowOff>
    </xdr:from>
    <xdr:to>
      <xdr:col>4</xdr:col>
      <xdr:colOff>520700</xdr:colOff>
      <xdr:row>37</xdr:row>
      <xdr:rowOff>164175</xdr:rowOff>
    </xdr:to>
    <xdr:sp macro="" textlink="">
      <xdr:nvSpPr>
        <xdr:cNvPr id="130" name="円/楕円 129">
          <a:extLst>
            <a:ext uri="{FF2B5EF4-FFF2-40B4-BE49-F238E27FC236}">
              <a16:creationId xmlns:a16="http://schemas.microsoft.com/office/drawing/2014/main" xmlns="" id="{00000000-0008-0000-0500-000082000000}"/>
            </a:ext>
          </a:extLst>
        </xdr:cNvPr>
        <xdr:cNvSpPr/>
      </xdr:nvSpPr>
      <xdr:spPr bwMode="auto">
        <a:xfrm>
          <a:off x="4953000" y="7187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148952</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7273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25,298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107564</xdr:rowOff>
    </xdr:from>
    <xdr:to>
      <xdr:col>3</xdr:col>
      <xdr:colOff>955675</xdr:colOff>
      <xdr:row>37</xdr:row>
      <xdr:rowOff>37714</xdr:rowOff>
    </xdr:to>
    <xdr:sp macro="" textlink="">
      <xdr:nvSpPr>
        <xdr:cNvPr id="132" name="円/楕円 131">
          <a:extLst>
            <a:ext uri="{FF2B5EF4-FFF2-40B4-BE49-F238E27FC236}">
              <a16:creationId xmlns:a16="http://schemas.microsoft.com/office/drawing/2014/main" xmlns="" id="{00000000-0008-0000-0500-000084000000}"/>
            </a:ext>
          </a:extLst>
        </xdr:cNvPr>
        <xdr:cNvSpPr/>
      </xdr:nvSpPr>
      <xdr:spPr bwMode="auto">
        <a:xfrm>
          <a:off x="4254500" y="7060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22491</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714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289164</xdr:rowOff>
    </xdr:from>
    <xdr:to>
      <xdr:col>3</xdr:col>
      <xdr:colOff>257175</xdr:colOff>
      <xdr:row>36</xdr:row>
      <xdr:rowOff>47864</xdr:rowOff>
    </xdr:to>
    <xdr:sp macro="" textlink="">
      <xdr:nvSpPr>
        <xdr:cNvPr id="134" name="円/楕円 133">
          <a:extLst>
            <a:ext uri="{FF2B5EF4-FFF2-40B4-BE49-F238E27FC236}">
              <a16:creationId xmlns:a16="http://schemas.microsoft.com/office/drawing/2014/main" xmlns="" id="{00000000-0008-0000-0500-000086000000}"/>
            </a:ext>
          </a:extLst>
        </xdr:cNvPr>
        <xdr:cNvSpPr/>
      </xdr:nvSpPr>
      <xdr:spPr bwMode="auto">
        <a:xfrm>
          <a:off x="3556000" y="6899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32641</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698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261915</xdr:rowOff>
    </xdr:from>
    <xdr:to>
      <xdr:col>2</xdr:col>
      <xdr:colOff>692150</xdr:colOff>
      <xdr:row>36</xdr:row>
      <xdr:rowOff>20615</xdr:rowOff>
    </xdr:to>
    <xdr:sp macro="" textlink="">
      <xdr:nvSpPr>
        <xdr:cNvPr id="136" name="円/楕円 135">
          <a:extLst>
            <a:ext uri="{FF2B5EF4-FFF2-40B4-BE49-F238E27FC236}">
              <a16:creationId xmlns:a16="http://schemas.microsoft.com/office/drawing/2014/main" xmlns="" id="{00000000-0008-0000-0500-000088000000}"/>
            </a:ext>
          </a:extLst>
        </xdr:cNvPr>
        <xdr:cNvSpPr/>
      </xdr:nvSpPr>
      <xdr:spPr bwMode="auto">
        <a:xfrm>
          <a:off x="2857500" y="687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5392</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695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837,977
832,834
2,440.68
435,430,115
425,523,444
4,026,501
259,855,981
710,696,229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107.1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a:extLst>
            <a:ext uri="{FF2B5EF4-FFF2-40B4-BE49-F238E27FC236}">
              <a16:creationId xmlns:a16="http://schemas.microsoft.com/office/drawing/2014/main" xmlns="" id="{00000000-0008-0000-0600-00001F000000}"/>
            </a:ext>
          </a:extLst>
        </xdr:cNvPr>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a:extLst>
            <a:ext uri="{FF2B5EF4-FFF2-40B4-BE49-F238E27FC236}">
              <a16:creationId xmlns:a16="http://schemas.microsoft.com/office/drawing/2014/main" xmlns="" id="{00000000-0008-0000-0600-000020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a:extLst>
            <a:ext uri="{FF2B5EF4-FFF2-40B4-BE49-F238E27FC236}">
              <a16:creationId xmlns:a16="http://schemas.microsoft.com/office/drawing/2014/main" xmlns=""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34430</xdr:rowOff>
    </xdr:from>
    <xdr:to>
      <xdr:col>6</xdr:col>
      <xdr:colOff>510540</xdr:colOff>
      <xdr:row>38</xdr:row>
      <xdr:rowOff>11303</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77930"/>
          <a:ext cx="1270" cy="134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15130</xdr:rowOff>
    </xdr:from>
    <xdr:ext cx="599010"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3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115,370</a:t>
          </a:r>
          <a:endParaRPr kumimoji="1" lang="ja-JP" altLang="en-US" sz="1000" b="1">
            <a:latin typeface="ＭＳ Ｐゴシック"/>
          </a:endParaRPr>
        </a:p>
      </xdr:txBody>
    </xdr:sp>
    <xdr:clientData/>
  </xdr:oneCellAnchor>
  <xdr:twoCellAnchor>
    <xdr:from>
      <xdr:col>6</xdr:col>
      <xdr:colOff>422275</xdr:colOff>
      <xdr:row>38</xdr:row>
      <xdr:rowOff>11303</xdr:rowOff>
    </xdr:from>
    <xdr:to>
      <xdr:col>6</xdr:col>
      <xdr:colOff>600075</xdr:colOff>
      <xdr:row>38</xdr:row>
      <xdr:rowOff>11303</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2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152557</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5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150,763</a:t>
          </a:r>
          <a:endParaRPr kumimoji="1" lang="ja-JP" altLang="en-US" sz="1000" b="1">
            <a:latin typeface="ＭＳ Ｐゴシック"/>
          </a:endParaRPr>
        </a:p>
      </xdr:txBody>
    </xdr:sp>
    <xdr:clientData/>
  </xdr:oneCellAnchor>
  <xdr:twoCellAnchor>
    <xdr:from>
      <xdr:col>6</xdr:col>
      <xdr:colOff>422275</xdr:colOff>
      <xdr:row>30</xdr:row>
      <xdr:rowOff>34430</xdr:rowOff>
    </xdr:from>
    <xdr:to>
      <xdr:col>6</xdr:col>
      <xdr:colOff>600075</xdr:colOff>
      <xdr:row>30</xdr:row>
      <xdr:rowOff>34430</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7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3073</xdr:rowOff>
    </xdr:from>
    <xdr:to>
      <xdr:col>6</xdr:col>
      <xdr:colOff>511175</xdr:colOff>
      <xdr:row>31</xdr:row>
      <xdr:rowOff>11417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318023"/>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100855</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7587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133,620</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122428</xdr:rowOff>
    </xdr:from>
    <xdr:to>
      <xdr:col>6</xdr:col>
      <xdr:colOff>561975</xdr:colOff>
      <xdr:row>34</xdr:row>
      <xdr:rowOff>52578</xdr:rowOff>
    </xdr:to>
    <xdr:sp macro="" textlink="">
      <xdr:nvSpPr>
        <xdr:cNvPr id="63" name="フローチャート : 判断 62">
          <a:extLst>
            <a:ext uri="{FF2B5EF4-FFF2-40B4-BE49-F238E27FC236}">
              <a16:creationId xmlns:a16="http://schemas.microsoft.com/office/drawing/2014/main" xmlns="" id="{00000000-0008-0000-0600-00003F000000}"/>
            </a:ext>
          </a:extLst>
        </xdr:cNvPr>
        <xdr:cNvSpPr/>
      </xdr:nvSpPr>
      <xdr:spPr>
        <a:xfrm>
          <a:off x="4584700" y="57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11417</xdr:rowOff>
    </xdr:from>
    <xdr:to>
      <xdr:col>5</xdr:col>
      <xdr:colOff>358775</xdr:colOff>
      <xdr:row>31</xdr:row>
      <xdr:rowOff>134594</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326367"/>
          <a:ext cx="889000" cy="1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137897</xdr:rowOff>
    </xdr:from>
    <xdr:to>
      <xdr:col>5</xdr:col>
      <xdr:colOff>409575</xdr:colOff>
      <xdr:row>34</xdr:row>
      <xdr:rowOff>68047</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3746500" y="579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59174</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85094" y="588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134594</xdr:rowOff>
    </xdr:from>
    <xdr:to>
      <xdr:col>4</xdr:col>
      <xdr:colOff>155575</xdr:colOff>
      <xdr:row>32</xdr:row>
      <xdr:rowOff>127813</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5449544"/>
          <a:ext cx="889000" cy="1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30950</xdr:rowOff>
    </xdr:from>
    <xdr:to>
      <xdr:col>4</xdr:col>
      <xdr:colOff>206375</xdr:colOff>
      <xdr:row>35</xdr:row>
      <xdr:rowOff>132550</xdr:rowOff>
    </xdr:to>
    <xdr:sp macro="" textlink="">
      <xdr:nvSpPr>
        <xdr:cNvPr id="68" name="フローチャート : 判断 67">
          <a:extLst>
            <a:ext uri="{FF2B5EF4-FFF2-40B4-BE49-F238E27FC236}">
              <a16:creationId xmlns:a16="http://schemas.microsoft.com/office/drawing/2014/main" xmlns="" id="{00000000-0008-0000-0600-000044000000}"/>
            </a:ext>
          </a:extLst>
        </xdr:cNvPr>
        <xdr:cNvSpPr/>
      </xdr:nvSpPr>
      <xdr:spPr>
        <a:xfrm>
          <a:off x="2857500" y="603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123677</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4" y="612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71730</xdr:rowOff>
    </xdr:from>
    <xdr:to>
      <xdr:col>2</xdr:col>
      <xdr:colOff>638175</xdr:colOff>
      <xdr:row>32</xdr:row>
      <xdr:rowOff>127813</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5386680"/>
          <a:ext cx="889000" cy="2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113474</xdr:rowOff>
    </xdr:from>
    <xdr:to>
      <xdr:col>3</xdr:col>
      <xdr:colOff>3175</xdr:colOff>
      <xdr:row>37</xdr:row>
      <xdr:rowOff>43624</xdr:rowOff>
    </xdr:to>
    <xdr:sp macro="" textlink="">
      <xdr:nvSpPr>
        <xdr:cNvPr id="71" name="フローチャート : 判断 70">
          <a:extLst>
            <a:ext uri="{FF2B5EF4-FFF2-40B4-BE49-F238E27FC236}">
              <a16:creationId xmlns:a16="http://schemas.microsoft.com/office/drawing/2014/main" xmlns="" id="{00000000-0008-0000-0600-000047000000}"/>
            </a:ext>
          </a:extLst>
        </xdr:cNvPr>
        <xdr:cNvSpPr/>
      </xdr:nvSpPr>
      <xdr:spPr>
        <a:xfrm>
          <a:off x="1968500" y="628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34751</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4" y="637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129134</xdr:rowOff>
    </xdr:from>
    <xdr:to>
      <xdr:col>1</xdr:col>
      <xdr:colOff>485775</xdr:colOff>
      <xdr:row>36</xdr:row>
      <xdr:rowOff>59284</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079500" y="61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50411</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4" y="622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123723</xdr:rowOff>
    </xdr:from>
    <xdr:to>
      <xdr:col>6</xdr:col>
      <xdr:colOff>561975</xdr:colOff>
      <xdr:row>31</xdr:row>
      <xdr:rowOff>53873</xdr:rowOff>
    </xdr:to>
    <xdr:sp macro="" textlink="">
      <xdr:nvSpPr>
        <xdr:cNvPr id="80" name="円/楕円 79">
          <a:extLst>
            <a:ext uri="{FF2B5EF4-FFF2-40B4-BE49-F238E27FC236}">
              <a16:creationId xmlns:a16="http://schemas.microsoft.com/office/drawing/2014/main" xmlns="" id="{00000000-0008-0000-0600-000050000000}"/>
            </a:ext>
          </a:extLst>
        </xdr:cNvPr>
        <xdr:cNvSpPr/>
      </xdr:nvSpPr>
      <xdr:spPr>
        <a:xfrm>
          <a:off x="4584700" y="52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146600</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11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147,086</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132067</xdr:rowOff>
    </xdr:from>
    <xdr:to>
      <xdr:col>5</xdr:col>
      <xdr:colOff>409575</xdr:colOff>
      <xdr:row>31</xdr:row>
      <xdr:rowOff>62217</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3746500" y="52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29</xdr:row>
      <xdr:rowOff>78744</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85094" y="505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146,867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83794</xdr:rowOff>
    </xdr:from>
    <xdr:to>
      <xdr:col>4</xdr:col>
      <xdr:colOff>206375</xdr:colOff>
      <xdr:row>32</xdr:row>
      <xdr:rowOff>13944</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2857500" y="53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30471</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4" y="517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143,634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77013</xdr:rowOff>
    </xdr:from>
    <xdr:to>
      <xdr:col>3</xdr:col>
      <xdr:colOff>3175</xdr:colOff>
      <xdr:row>33</xdr:row>
      <xdr:rowOff>7163</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1968500" y="556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23690</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4" y="533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139,312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20930</xdr:rowOff>
    </xdr:from>
    <xdr:to>
      <xdr:col>1</xdr:col>
      <xdr:colOff>485775</xdr:colOff>
      <xdr:row>31</xdr:row>
      <xdr:rowOff>122530</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079500" y="533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139057</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4" y="511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a:extLst>
            <a:ext uri="{FF2B5EF4-FFF2-40B4-BE49-F238E27FC236}">
              <a16:creationId xmlns:a16="http://schemas.microsoft.com/office/drawing/2014/main" xmlns=""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134900</xdr:rowOff>
    </xdr:from>
    <xdr:to>
      <xdr:col>6</xdr:col>
      <xdr:colOff>510540</xdr:colOff>
      <xdr:row>57</xdr:row>
      <xdr:rowOff>91294</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flipV="1">
          <a:off x="4633595" y="8707400"/>
          <a:ext cx="1270" cy="1156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95121</xdr:rowOff>
    </xdr:from>
    <xdr:ext cx="534377" cy="259045"/>
    <xdr:sp macro="" textlink="">
      <xdr:nvSpPr>
        <xdr:cNvPr id="109" name="物件費最小値テキスト">
          <a:extLst>
            <a:ext uri="{FF2B5EF4-FFF2-40B4-BE49-F238E27FC236}">
              <a16:creationId xmlns:a16="http://schemas.microsoft.com/office/drawing/2014/main" xmlns="" id="{00000000-0008-0000-0600-00006D000000}"/>
            </a:ext>
          </a:extLst>
        </xdr:cNvPr>
        <xdr:cNvSpPr txBox="1"/>
      </xdr:nvSpPr>
      <xdr:spPr>
        <a:xfrm>
          <a:off x="4686300" y="986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11,847</a:t>
          </a:r>
          <a:endParaRPr kumimoji="1" lang="ja-JP" altLang="en-US" sz="1000" b="1">
            <a:latin typeface="ＭＳ Ｐゴシック"/>
          </a:endParaRPr>
        </a:p>
      </xdr:txBody>
    </xdr:sp>
    <xdr:clientData/>
  </xdr:oneCellAnchor>
  <xdr:twoCellAnchor>
    <xdr:from>
      <xdr:col>6</xdr:col>
      <xdr:colOff>422275</xdr:colOff>
      <xdr:row>57</xdr:row>
      <xdr:rowOff>91294</xdr:rowOff>
    </xdr:from>
    <xdr:to>
      <xdr:col>6</xdr:col>
      <xdr:colOff>600075</xdr:colOff>
      <xdr:row>57</xdr:row>
      <xdr:rowOff>91294</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4546600" y="986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81577</xdr:rowOff>
    </xdr:from>
    <xdr:ext cx="534377" cy="259045"/>
    <xdr:sp macro="" textlink="">
      <xdr:nvSpPr>
        <xdr:cNvPr id="111" name="物件費最大値テキスト">
          <a:extLst>
            <a:ext uri="{FF2B5EF4-FFF2-40B4-BE49-F238E27FC236}">
              <a16:creationId xmlns:a16="http://schemas.microsoft.com/office/drawing/2014/main" xmlns="" id="{00000000-0008-0000-0600-00006F000000}"/>
            </a:ext>
          </a:extLst>
        </xdr:cNvPr>
        <xdr:cNvSpPr txBox="1"/>
      </xdr:nvSpPr>
      <xdr:spPr>
        <a:xfrm>
          <a:off x="4686300" y="848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32,084</a:t>
          </a:r>
          <a:endParaRPr kumimoji="1" lang="ja-JP" altLang="en-US" sz="1000" b="1">
            <a:latin typeface="ＭＳ Ｐゴシック"/>
          </a:endParaRPr>
        </a:p>
      </xdr:txBody>
    </xdr:sp>
    <xdr:clientData/>
  </xdr:oneCellAnchor>
  <xdr:twoCellAnchor>
    <xdr:from>
      <xdr:col>6</xdr:col>
      <xdr:colOff>422275</xdr:colOff>
      <xdr:row>50</xdr:row>
      <xdr:rowOff>134900</xdr:rowOff>
    </xdr:from>
    <xdr:to>
      <xdr:col>6</xdr:col>
      <xdr:colOff>600075</xdr:colOff>
      <xdr:row>50</xdr:row>
      <xdr:rowOff>134900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4546600" y="870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107011</xdr:rowOff>
    </xdr:from>
    <xdr:to>
      <xdr:col>6</xdr:col>
      <xdr:colOff>511175</xdr:colOff>
      <xdr:row>55</xdr:row>
      <xdr:rowOff>19171</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3797300" y="9365311"/>
          <a:ext cx="838200" cy="8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52353</xdr:rowOff>
    </xdr:from>
    <xdr:ext cx="534377" cy="259045"/>
    <xdr:sp macro="" textlink="">
      <xdr:nvSpPr>
        <xdr:cNvPr id="114" name="物件費平均値テキスト">
          <a:extLst>
            <a:ext uri="{FF2B5EF4-FFF2-40B4-BE49-F238E27FC236}">
              <a16:creationId xmlns:a16="http://schemas.microsoft.com/office/drawing/2014/main" xmlns="" id="{00000000-0008-0000-0600-000072000000}"/>
            </a:ext>
          </a:extLst>
        </xdr:cNvPr>
        <xdr:cNvSpPr txBox="1"/>
      </xdr:nvSpPr>
      <xdr:spPr>
        <a:xfrm>
          <a:off x="4686300" y="931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73926</xdr:rowOff>
    </xdr:from>
    <xdr:to>
      <xdr:col>6</xdr:col>
      <xdr:colOff>561975</xdr:colOff>
      <xdr:row>55</xdr:row>
      <xdr:rowOff>4076</xdr:rowOff>
    </xdr:to>
    <xdr:sp macro="" textlink="">
      <xdr:nvSpPr>
        <xdr:cNvPr id="115" name="フローチャート : 判断 114">
          <a:extLst>
            <a:ext uri="{FF2B5EF4-FFF2-40B4-BE49-F238E27FC236}">
              <a16:creationId xmlns:a16="http://schemas.microsoft.com/office/drawing/2014/main" xmlns="" id="{00000000-0008-0000-0600-000073000000}"/>
            </a:ext>
          </a:extLst>
        </xdr:cNvPr>
        <xdr:cNvSpPr/>
      </xdr:nvSpPr>
      <xdr:spPr>
        <a:xfrm>
          <a:off x="45847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19171</xdr:rowOff>
    </xdr:from>
    <xdr:to>
      <xdr:col>5</xdr:col>
      <xdr:colOff>358775</xdr:colOff>
      <xdr:row>55</xdr:row>
      <xdr:rowOff>35058</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2908300" y="9448921"/>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4947</xdr:rowOff>
    </xdr:from>
    <xdr:to>
      <xdr:col>5</xdr:col>
      <xdr:colOff>409575</xdr:colOff>
      <xdr:row>55</xdr:row>
      <xdr:rowOff>106547</xdr:rowOff>
    </xdr:to>
    <xdr:sp macro="" textlink="">
      <xdr:nvSpPr>
        <xdr:cNvPr id="117" name="フローチャート : 判断 116">
          <a:extLst>
            <a:ext uri="{FF2B5EF4-FFF2-40B4-BE49-F238E27FC236}">
              <a16:creationId xmlns:a16="http://schemas.microsoft.com/office/drawing/2014/main" xmlns="" id="{00000000-0008-0000-0600-000075000000}"/>
            </a:ext>
          </a:extLst>
        </xdr:cNvPr>
        <xdr:cNvSpPr/>
      </xdr:nvSpPr>
      <xdr:spPr>
        <a:xfrm>
          <a:off x="3746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97674</xdr:rowOff>
    </xdr:from>
    <xdr:ext cx="534377" cy="259045"/>
    <xdr:sp macro="" textlink="">
      <xdr:nvSpPr>
        <xdr:cNvPr id="118" name="テキスト ボックス 117">
          <a:extLst>
            <a:ext uri="{FF2B5EF4-FFF2-40B4-BE49-F238E27FC236}">
              <a16:creationId xmlns:a16="http://schemas.microsoft.com/office/drawing/2014/main" xmlns="" id="{00000000-0008-0000-0600-000076000000}"/>
            </a:ext>
          </a:extLst>
        </xdr:cNvPr>
        <xdr:cNvSpPr txBox="1"/>
      </xdr:nvSpPr>
      <xdr:spPr>
        <a:xfrm>
          <a:off x="3517411" y="95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18,469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35058</xdr:rowOff>
    </xdr:from>
    <xdr:to>
      <xdr:col>4</xdr:col>
      <xdr:colOff>155575</xdr:colOff>
      <xdr:row>55</xdr:row>
      <xdr:rowOff>138957</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019300" y="9464808"/>
          <a:ext cx="889000" cy="10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43580</xdr:rowOff>
    </xdr:from>
    <xdr:to>
      <xdr:col>4</xdr:col>
      <xdr:colOff>206375</xdr:colOff>
      <xdr:row>56</xdr:row>
      <xdr:rowOff>145180</xdr:rowOff>
    </xdr:to>
    <xdr:sp macro="" textlink="">
      <xdr:nvSpPr>
        <xdr:cNvPr id="120" name="フローチャート : 判断 119">
          <a:extLst>
            <a:ext uri="{FF2B5EF4-FFF2-40B4-BE49-F238E27FC236}">
              <a16:creationId xmlns:a16="http://schemas.microsoft.com/office/drawing/2014/main" xmlns="" id="{00000000-0008-0000-0600-000078000000}"/>
            </a:ext>
          </a:extLst>
        </xdr:cNvPr>
        <xdr:cNvSpPr/>
      </xdr:nvSpPr>
      <xdr:spPr>
        <a:xfrm>
          <a:off x="2857500" y="964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136307</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2641111" y="97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138957</xdr:rowOff>
    </xdr:from>
    <xdr:to>
      <xdr:col>2</xdr:col>
      <xdr:colOff>638175</xdr:colOff>
      <xdr:row>56</xdr:row>
      <xdr:rowOff>17570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1130300" y="9568707"/>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68040</xdr:rowOff>
    </xdr:from>
    <xdr:to>
      <xdr:col>3</xdr:col>
      <xdr:colOff>3175</xdr:colOff>
      <xdr:row>56</xdr:row>
      <xdr:rowOff>169640</xdr:rowOff>
    </xdr:to>
    <xdr:sp macro="" textlink="">
      <xdr:nvSpPr>
        <xdr:cNvPr id="123" name="フローチャート : 判断 122">
          <a:extLst>
            <a:ext uri="{FF2B5EF4-FFF2-40B4-BE49-F238E27FC236}">
              <a16:creationId xmlns:a16="http://schemas.microsoft.com/office/drawing/2014/main" xmlns="" id="{00000000-0008-0000-0600-00007B000000}"/>
            </a:ext>
          </a:extLst>
        </xdr:cNvPr>
        <xdr:cNvSpPr/>
      </xdr:nvSpPr>
      <xdr:spPr>
        <a:xfrm>
          <a:off x="1968500" y="96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160767</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1752111" y="97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86328</xdr:rowOff>
    </xdr:from>
    <xdr:to>
      <xdr:col>1</xdr:col>
      <xdr:colOff>485775</xdr:colOff>
      <xdr:row>57</xdr:row>
      <xdr:rowOff>16478</xdr:rowOff>
    </xdr:to>
    <xdr:sp macro="" textlink="">
      <xdr:nvSpPr>
        <xdr:cNvPr id="125" name="フローチャート : 判断 124">
          <a:extLst>
            <a:ext uri="{FF2B5EF4-FFF2-40B4-BE49-F238E27FC236}">
              <a16:creationId xmlns:a16="http://schemas.microsoft.com/office/drawing/2014/main" xmlns="" id="{00000000-0008-0000-0600-00007D000000}"/>
            </a:ext>
          </a:extLst>
        </xdr:cNvPr>
        <xdr:cNvSpPr/>
      </xdr:nvSpPr>
      <xdr:spPr>
        <a:xfrm>
          <a:off x="1079500" y="968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7605</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863111" y="978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56211</xdr:rowOff>
    </xdr:from>
    <xdr:to>
      <xdr:col>6</xdr:col>
      <xdr:colOff>561975</xdr:colOff>
      <xdr:row>54</xdr:row>
      <xdr:rowOff>157811</xdr:rowOff>
    </xdr:to>
    <xdr:sp macro="" textlink="">
      <xdr:nvSpPr>
        <xdr:cNvPr id="132" name="円/楕円 131">
          <a:extLst>
            <a:ext uri="{FF2B5EF4-FFF2-40B4-BE49-F238E27FC236}">
              <a16:creationId xmlns:a16="http://schemas.microsoft.com/office/drawing/2014/main" xmlns="" id="{00000000-0008-0000-0600-000084000000}"/>
            </a:ext>
          </a:extLst>
        </xdr:cNvPr>
        <xdr:cNvSpPr/>
      </xdr:nvSpPr>
      <xdr:spPr>
        <a:xfrm>
          <a:off x="4584700" y="931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79088</xdr:rowOff>
    </xdr:from>
    <xdr:ext cx="534377" cy="259045"/>
    <xdr:sp macro="" textlink="">
      <xdr:nvSpPr>
        <xdr:cNvPr id="133" name="物件費該当値テキスト">
          <a:extLst>
            <a:ext uri="{FF2B5EF4-FFF2-40B4-BE49-F238E27FC236}">
              <a16:creationId xmlns:a16="http://schemas.microsoft.com/office/drawing/2014/main" xmlns="" id="{00000000-0008-0000-0600-000085000000}"/>
            </a:ext>
          </a:extLst>
        </xdr:cNvPr>
        <xdr:cNvSpPr txBox="1"/>
      </xdr:nvSpPr>
      <xdr:spPr>
        <a:xfrm>
          <a:off x="4686300" y="916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20,572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139821</xdr:rowOff>
    </xdr:from>
    <xdr:to>
      <xdr:col>5</xdr:col>
      <xdr:colOff>409575</xdr:colOff>
      <xdr:row>55</xdr:row>
      <xdr:rowOff>69971</xdr:rowOff>
    </xdr:to>
    <xdr:sp macro="" textlink="">
      <xdr:nvSpPr>
        <xdr:cNvPr id="134" name="円/楕円 133">
          <a:extLst>
            <a:ext uri="{FF2B5EF4-FFF2-40B4-BE49-F238E27FC236}">
              <a16:creationId xmlns:a16="http://schemas.microsoft.com/office/drawing/2014/main" xmlns="" id="{00000000-0008-0000-0600-000086000000}"/>
            </a:ext>
          </a:extLst>
        </xdr:cNvPr>
        <xdr:cNvSpPr/>
      </xdr:nvSpPr>
      <xdr:spPr>
        <a:xfrm>
          <a:off x="3746500" y="939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86498</xdr:rowOff>
    </xdr:from>
    <xdr:ext cx="534377"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517411" y="917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155708</xdr:rowOff>
    </xdr:from>
    <xdr:to>
      <xdr:col>4</xdr:col>
      <xdr:colOff>206375</xdr:colOff>
      <xdr:row>55</xdr:row>
      <xdr:rowOff>85858</xdr:rowOff>
    </xdr:to>
    <xdr:sp macro="" textlink="">
      <xdr:nvSpPr>
        <xdr:cNvPr id="136" name="円/楕円 135">
          <a:extLst>
            <a:ext uri="{FF2B5EF4-FFF2-40B4-BE49-F238E27FC236}">
              <a16:creationId xmlns:a16="http://schemas.microsoft.com/office/drawing/2014/main" xmlns="" id="{00000000-0008-0000-0600-000088000000}"/>
            </a:ext>
          </a:extLst>
        </xdr:cNvPr>
        <xdr:cNvSpPr/>
      </xdr:nvSpPr>
      <xdr:spPr>
        <a:xfrm>
          <a:off x="2857500" y="941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102385</xdr:rowOff>
    </xdr:from>
    <xdr:ext cx="534377"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641111" y="9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88157</xdr:rowOff>
    </xdr:from>
    <xdr:to>
      <xdr:col>3</xdr:col>
      <xdr:colOff>3175</xdr:colOff>
      <xdr:row>56</xdr:row>
      <xdr:rowOff>18307</xdr:rowOff>
    </xdr:to>
    <xdr:sp macro="" textlink="">
      <xdr:nvSpPr>
        <xdr:cNvPr id="138" name="円/楕円 137">
          <a:extLst>
            <a:ext uri="{FF2B5EF4-FFF2-40B4-BE49-F238E27FC236}">
              <a16:creationId xmlns:a16="http://schemas.microsoft.com/office/drawing/2014/main" xmlns="" id="{00000000-0008-0000-0600-00008A000000}"/>
            </a:ext>
          </a:extLst>
        </xdr:cNvPr>
        <xdr:cNvSpPr/>
      </xdr:nvSpPr>
      <xdr:spPr>
        <a:xfrm>
          <a:off x="1968500" y="951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34834</xdr:rowOff>
    </xdr:from>
    <xdr:ext cx="534377"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752111" y="929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138220</xdr:rowOff>
    </xdr:from>
    <xdr:to>
      <xdr:col>1</xdr:col>
      <xdr:colOff>485775</xdr:colOff>
      <xdr:row>56</xdr:row>
      <xdr:rowOff>68370</xdr:rowOff>
    </xdr:to>
    <xdr:sp macro="" textlink="">
      <xdr:nvSpPr>
        <xdr:cNvPr id="140" name="円/楕円 139">
          <a:extLst>
            <a:ext uri="{FF2B5EF4-FFF2-40B4-BE49-F238E27FC236}">
              <a16:creationId xmlns:a16="http://schemas.microsoft.com/office/drawing/2014/main" xmlns="" id="{00000000-0008-0000-0600-00008C000000}"/>
            </a:ext>
          </a:extLst>
        </xdr:cNvPr>
        <xdr:cNvSpPr/>
      </xdr:nvSpPr>
      <xdr:spPr>
        <a:xfrm>
          <a:off x="1079500" y="95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84897</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863111" y="934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a:extLst>
            <a:ext uri="{FF2B5EF4-FFF2-40B4-BE49-F238E27FC236}">
              <a16:creationId xmlns:a16="http://schemas.microsoft.com/office/drawing/2014/main" xmlns=""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3" name="正方形/長方形 142">
          <a:extLst>
            <a:ext uri="{FF2B5EF4-FFF2-40B4-BE49-F238E27FC236}">
              <a16:creationId xmlns:a16="http://schemas.microsoft.com/office/drawing/2014/main" xmlns="" id="{00000000-0008-0000-0600-00008F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9" name="直線コネクタ 148">
          <a:extLst>
            <a:ext uri="{FF2B5EF4-FFF2-40B4-BE49-F238E27FC236}">
              <a16:creationId xmlns:a16="http://schemas.microsoft.com/office/drawing/2014/main" xmlns="" id="{00000000-0008-0000-0600-000095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0" name="直線コネクタ 149">
          <a:extLst>
            <a:ext uri="{FF2B5EF4-FFF2-40B4-BE49-F238E27FC236}">
              <a16:creationId xmlns:a16="http://schemas.microsoft.com/office/drawing/2014/main" xmlns="" id="{00000000-0008-0000-0600-000096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2" name="直線コネクタ 151">
          <a:extLst>
            <a:ext uri="{FF2B5EF4-FFF2-40B4-BE49-F238E27FC236}">
              <a16:creationId xmlns:a16="http://schemas.microsoft.com/office/drawing/2014/main" xmlns="" id="{00000000-0008-0000-0600-000098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21808</xdr:rowOff>
    </xdr:from>
    <xdr:to>
      <xdr:col>6</xdr:col>
      <xdr:colOff>510540</xdr:colOff>
      <xdr:row>78</xdr:row>
      <xdr:rowOff>37919</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194758"/>
          <a:ext cx="1270" cy="121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41746</xdr:rowOff>
    </xdr:from>
    <xdr:ext cx="469744"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41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6</xdr:col>
      <xdr:colOff>422275</xdr:colOff>
      <xdr:row>78</xdr:row>
      <xdr:rowOff>37919</xdr:rowOff>
    </xdr:from>
    <xdr:to>
      <xdr:col>6</xdr:col>
      <xdr:colOff>600075</xdr:colOff>
      <xdr:row>78</xdr:row>
      <xdr:rowOff>37919</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411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139935</xdr:rowOff>
    </xdr:from>
    <xdr:ext cx="534377"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1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6</xdr:col>
      <xdr:colOff>422275</xdr:colOff>
      <xdr:row>71</xdr:row>
      <xdr:rowOff>21808</xdr:rowOff>
    </xdr:from>
    <xdr:to>
      <xdr:col>6</xdr:col>
      <xdr:colOff>600075</xdr:colOff>
      <xdr:row>71</xdr:row>
      <xdr:rowOff>21808</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19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37919</xdr:rowOff>
    </xdr:from>
    <xdr:to>
      <xdr:col>6</xdr:col>
      <xdr:colOff>511175</xdr:colOff>
      <xdr:row>78</xdr:row>
      <xdr:rowOff>57621</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3797300" y="13411019"/>
          <a:ext cx="838200" cy="1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38189</xdr:rowOff>
    </xdr:from>
    <xdr:ext cx="469744"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289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15312</xdr:rowOff>
    </xdr:from>
    <xdr:to>
      <xdr:col>6</xdr:col>
      <xdr:colOff>561975</xdr:colOff>
      <xdr:row>76</xdr:row>
      <xdr:rowOff>116912</xdr:rowOff>
    </xdr:to>
    <xdr:sp macro="" textlink="">
      <xdr:nvSpPr>
        <xdr:cNvPr id="172" name="フローチャート : 判断 171">
          <a:extLst>
            <a:ext uri="{FF2B5EF4-FFF2-40B4-BE49-F238E27FC236}">
              <a16:creationId xmlns:a16="http://schemas.microsoft.com/office/drawing/2014/main" xmlns="" id="{00000000-0008-0000-0600-0000AC000000}"/>
            </a:ext>
          </a:extLst>
        </xdr:cNvPr>
        <xdr:cNvSpPr/>
      </xdr:nvSpPr>
      <xdr:spPr>
        <a:xfrm>
          <a:off x="45847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57621</xdr:rowOff>
    </xdr:from>
    <xdr:to>
      <xdr:col>5</xdr:col>
      <xdr:colOff>358775</xdr:colOff>
      <xdr:row>78</xdr:row>
      <xdr:rowOff>58165</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2908300" y="13430721"/>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40024</xdr:rowOff>
    </xdr:from>
    <xdr:to>
      <xdr:col>5</xdr:col>
      <xdr:colOff>409575</xdr:colOff>
      <xdr:row>76</xdr:row>
      <xdr:rowOff>141624</xdr:rowOff>
    </xdr:to>
    <xdr:sp macro="" textlink="">
      <xdr:nvSpPr>
        <xdr:cNvPr id="174" name="フローチャート : 判断 173">
          <a:extLst>
            <a:ext uri="{FF2B5EF4-FFF2-40B4-BE49-F238E27FC236}">
              <a16:creationId xmlns:a16="http://schemas.microsoft.com/office/drawing/2014/main" xmlns="" id="{00000000-0008-0000-0600-0000AE000000}"/>
            </a:ext>
          </a:extLst>
        </xdr:cNvPr>
        <xdr:cNvSpPr/>
      </xdr:nvSpPr>
      <xdr:spPr>
        <a:xfrm>
          <a:off x="3746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158150</xdr:rowOff>
    </xdr:from>
    <xdr:ext cx="469744"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49727" y="1284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58165</xdr:rowOff>
    </xdr:from>
    <xdr:to>
      <xdr:col>4</xdr:col>
      <xdr:colOff>155575</xdr:colOff>
      <xdr:row>78</xdr:row>
      <xdr:rowOff>67745</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019300" y="13431265"/>
          <a:ext cx="889000" cy="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71918</xdr:rowOff>
    </xdr:from>
    <xdr:to>
      <xdr:col>4</xdr:col>
      <xdr:colOff>206375</xdr:colOff>
      <xdr:row>77</xdr:row>
      <xdr:rowOff>2068</xdr:rowOff>
    </xdr:to>
    <xdr:sp macro="" textlink="">
      <xdr:nvSpPr>
        <xdr:cNvPr id="177" name="フローチャート : 判断 176">
          <a:extLst>
            <a:ext uri="{FF2B5EF4-FFF2-40B4-BE49-F238E27FC236}">
              <a16:creationId xmlns:a16="http://schemas.microsoft.com/office/drawing/2014/main" xmlns="" id="{00000000-0008-0000-0600-0000B1000000}"/>
            </a:ext>
          </a:extLst>
        </xdr:cNvPr>
        <xdr:cNvSpPr/>
      </xdr:nvSpPr>
      <xdr:spPr>
        <a:xfrm>
          <a:off x="2857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18595</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73427"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67745</xdr:rowOff>
    </xdr:from>
    <xdr:to>
      <xdr:col>2</xdr:col>
      <xdr:colOff>638175</xdr:colOff>
      <xdr:row>78</xdr:row>
      <xdr:rowOff>69487</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1130300" y="13440845"/>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29682</xdr:rowOff>
    </xdr:from>
    <xdr:to>
      <xdr:col>3</xdr:col>
      <xdr:colOff>3175</xdr:colOff>
      <xdr:row>76</xdr:row>
      <xdr:rowOff>131282</xdr:rowOff>
    </xdr:to>
    <xdr:sp macro="" textlink="">
      <xdr:nvSpPr>
        <xdr:cNvPr id="180" name="フローチャート : 判断 179">
          <a:extLst>
            <a:ext uri="{FF2B5EF4-FFF2-40B4-BE49-F238E27FC236}">
              <a16:creationId xmlns:a16="http://schemas.microsoft.com/office/drawing/2014/main" xmlns="" id="{00000000-0008-0000-0600-0000B4000000}"/>
            </a:ext>
          </a:extLst>
        </xdr:cNvPr>
        <xdr:cNvSpPr/>
      </xdr:nvSpPr>
      <xdr:spPr>
        <a:xfrm>
          <a:off x="1968500" y="130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147809</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84427" y="128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69959</xdr:rowOff>
    </xdr:from>
    <xdr:to>
      <xdr:col>1</xdr:col>
      <xdr:colOff>485775</xdr:colOff>
      <xdr:row>77</xdr:row>
      <xdr:rowOff>109</xdr:rowOff>
    </xdr:to>
    <xdr:sp macro="" textlink="">
      <xdr:nvSpPr>
        <xdr:cNvPr id="182" name="フローチャート : 判断 181">
          <a:extLst>
            <a:ext uri="{FF2B5EF4-FFF2-40B4-BE49-F238E27FC236}">
              <a16:creationId xmlns:a16="http://schemas.microsoft.com/office/drawing/2014/main" xmlns="" id="{00000000-0008-0000-0600-0000B6000000}"/>
            </a:ext>
          </a:extLst>
        </xdr:cNvPr>
        <xdr:cNvSpPr/>
      </xdr:nvSpPr>
      <xdr:spPr>
        <a:xfrm>
          <a:off x="1079500" y="131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16636</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95427" y="1287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158569</xdr:rowOff>
    </xdr:from>
    <xdr:to>
      <xdr:col>6</xdr:col>
      <xdr:colOff>561975</xdr:colOff>
      <xdr:row>78</xdr:row>
      <xdr:rowOff>88719</xdr:rowOff>
    </xdr:to>
    <xdr:sp macro="" textlink="">
      <xdr:nvSpPr>
        <xdr:cNvPr id="189" name="円/楕円 188">
          <a:extLst>
            <a:ext uri="{FF2B5EF4-FFF2-40B4-BE49-F238E27FC236}">
              <a16:creationId xmlns:a16="http://schemas.microsoft.com/office/drawing/2014/main" xmlns="" id="{00000000-0008-0000-0600-0000BD000000}"/>
            </a:ext>
          </a:extLst>
        </xdr:cNvPr>
        <xdr:cNvSpPr/>
      </xdr:nvSpPr>
      <xdr:spPr>
        <a:xfrm>
          <a:off x="4584700" y="1336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73496</xdr:rowOff>
    </xdr:from>
    <xdr:ext cx="469744"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327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6821</xdr:rowOff>
    </xdr:from>
    <xdr:to>
      <xdr:col>5</xdr:col>
      <xdr:colOff>409575</xdr:colOff>
      <xdr:row>78</xdr:row>
      <xdr:rowOff>108421</xdr:rowOff>
    </xdr:to>
    <xdr:sp macro="" textlink="">
      <xdr:nvSpPr>
        <xdr:cNvPr id="191" name="円/楕円 190">
          <a:extLst>
            <a:ext uri="{FF2B5EF4-FFF2-40B4-BE49-F238E27FC236}">
              <a16:creationId xmlns:a16="http://schemas.microsoft.com/office/drawing/2014/main" xmlns="" id="{00000000-0008-0000-0600-0000BF000000}"/>
            </a:ext>
          </a:extLst>
        </xdr:cNvPr>
        <xdr:cNvSpPr/>
      </xdr:nvSpPr>
      <xdr:spPr>
        <a:xfrm>
          <a:off x="3746500" y="133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78</xdr:row>
      <xdr:rowOff>99548</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549727" y="1347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7365</xdr:rowOff>
    </xdr:from>
    <xdr:to>
      <xdr:col>4</xdr:col>
      <xdr:colOff>206375</xdr:colOff>
      <xdr:row>78</xdr:row>
      <xdr:rowOff>108965</xdr:rowOff>
    </xdr:to>
    <xdr:sp macro="" textlink="">
      <xdr:nvSpPr>
        <xdr:cNvPr id="193" name="円/楕円 192">
          <a:extLst>
            <a:ext uri="{FF2B5EF4-FFF2-40B4-BE49-F238E27FC236}">
              <a16:creationId xmlns:a16="http://schemas.microsoft.com/office/drawing/2014/main" xmlns="" id="{00000000-0008-0000-0600-0000C1000000}"/>
            </a:ext>
          </a:extLst>
        </xdr:cNvPr>
        <xdr:cNvSpPr/>
      </xdr:nvSpPr>
      <xdr:spPr>
        <a:xfrm>
          <a:off x="2857500" y="133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100092</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673427" y="1347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16945</xdr:rowOff>
    </xdr:from>
    <xdr:to>
      <xdr:col>3</xdr:col>
      <xdr:colOff>3175</xdr:colOff>
      <xdr:row>78</xdr:row>
      <xdr:rowOff>118545</xdr:rowOff>
    </xdr:to>
    <xdr:sp macro="" textlink="">
      <xdr:nvSpPr>
        <xdr:cNvPr id="195" name="円/楕円 194">
          <a:extLst>
            <a:ext uri="{FF2B5EF4-FFF2-40B4-BE49-F238E27FC236}">
              <a16:creationId xmlns:a16="http://schemas.microsoft.com/office/drawing/2014/main" xmlns="" id="{00000000-0008-0000-0600-0000C3000000}"/>
            </a:ext>
          </a:extLst>
        </xdr:cNvPr>
        <xdr:cNvSpPr/>
      </xdr:nvSpPr>
      <xdr:spPr>
        <a:xfrm>
          <a:off x="1968500" y="133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109672</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784427" y="134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18687</xdr:rowOff>
    </xdr:from>
    <xdr:to>
      <xdr:col>1</xdr:col>
      <xdr:colOff>485775</xdr:colOff>
      <xdr:row>78</xdr:row>
      <xdr:rowOff>120287</xdr:rowOff>
    </xdr:to>
    <xdr:sp macro="" textlink="">
      <xdr:nvSpPr>
        <xdr:cNvPr id="197" name="円/楕円 196">
          <a:extLst>
            <a:ext uri="{FF2B5EF4-FFF2-40B4-BE49-F238E27FC236}">
              <a16:creationId xmlns:a16="http://schemas.microsoft.com/office/drawing/2014/main" xmlns="" id="{00000000-0008-0000-0600-0000C5000000}"/>
            </a:ext>
          </a:extLst>
        </xdr:cNvPr>
        <xdr:cNvSpPr/>
      </xdr:nvSpPr>
      <xdr:spPr>
        <a:xfrm>
          <a:off x="1079500" y="133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111414</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895427" y="1348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6" name="直線コネクタ 205">
          <a:extLst>
            <a:ext uri="{FF2B5EF4-FFF2-40B4-BE49-F238E27FC236}">
              <a16:creationId xmlns:a16="http://schemas.microsoft.com/office/drawing/2014/main" xmlns="" id="{00000000-0008-0000-0600-0000CE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扶助費グラフ枠">
          <a:extLst>
            <a:ext uri="{FF2B5EF4-FFF2-40B4-BE49-F238E27FC236}">
              <a16:creationId xmlns:a16="http://schemas.microsoft.com/office/drawing/2014/main" xmlns=""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43814</xdr:rowOff>
    </xdr:from>
    <xdr:to>
      <xdr:col>6</xdr:col>
      <xdr:colOff>510540</xdr:colOff>
      <xdr:row>98</xdr:row>
      <xdr:rowOff>158369</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flipV="1">
          <a:off x="4633595" y="15474314"/>
          <a:ext cx="1270" cy="148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162196</xdr:rowOff>
    </xdr:from>
    <xdr:ext cx="469744" cy="259045"/>
    <xdr:sp macro="" textlink="">
      <xdr:nvSpPr>
        <xdr:cNvPr id="222" name="扶助費最小値テキスト">
          <a:extLst>
            <a:ext uri="{FF2B5EF4-FFF2-40B4-BE49-F238E27FC236}">
              <a16:creationId xmlns:a16="http://schemas.microsoft.com/office/drawing/2014/main" xmlns="" id="{00000000-0008-0000-0600-0000DE000000}"/>
            </a:ext>
          </a:extLst>
        </xdr:cNvPr>
        <xdr:cNvSpPr txBox="1"/>
      </xdr:nvSpPr>
      <xdr:spPr>
        <a:xfrm>
          <a:off x="4686300" y="1696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6,453</a:t>
          </a:r>
          <a:endParaRPr kumimoji="1" lang="ja-JP" altLang="en-US" sz="1000" b="1">
            <a:latin typeface="ＭＳ Ｐゴシック"/>
          </a:endParaRPr>
        </a:p>
      </xdr:txBody>
    </xdr:sp>
    <xdr:clientData/>
  </xdr:oneCellAnchor>
  <xdr:twoCellAnchor>
    <xdr:from>
      <xdr:col>6</xdr:col>
      <xdr:colOff>422275</xdr:colOff>
      <xdr:row>98</xdr:row>
      <xdr:rowOff>158369</xdr:rowOff>
    </xdr:from>
    <xdr:to>
      <xdr:col>6</xdr:col>
      <xdr:colOff>600075</xdr:colOff>
      <xdr:row>98</xdr:row>
      <xdr:rowOff>158369</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4546600" y="1696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161941</xdr:rowOff>
    </xdr:from>
    <xdr:ext cx="534377" cy="259045"/>
    <xdr:sp macro="" textlink="">
      <xdr:nvSpPr>
        <xdr:cNvPr id="224" name="扶助費最大値テキスト">
          <a:extLst>
            <a:ext uri="{FF2B5EF4-FFF2-40B4-BE49-F238E27FC236}">
              <a16:creationId xmlns:a16="http://schemas.microsoft.com/office/drawing/2014/main" xmlns="" id="{00000000-0008-0000-0600-0000E0000000}"/>
            </a:ext>
          </a:extLst>
        </xdr:cNvPr>
        <xdr:cNvSpPr txBox="1"/>
      </xdr:nvSpPr>
      <xdr:spPr>
        <a:xfrm>
          <a:off x="4686300" y="152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18,155</a:t>
          </a:r>
          <a:endParaRPr kumimoji="1" lang="ja-JP" altLang="en-US" sz="1000" b="1">
            <a:latin typeface="ＭＳ Ｐゴシック"/>
          </a:endParaRPr>
        </a:p>
      </xdr:txBody>
    </xdr:sp>
    <xdr:clientData/>
  </xdr:oneCellAnchor>
  <xdr:twoCellAnchor>
    <xdr:from>
      <xdr:col>6</xdr:col>
      <xdr:colOff>422275</xdr:colOff>
      <xdr:row>90</xdr:row>
      <xdr:rowOff>43814</xdr:rowOff>
    </xdr:from>
    <xdr:to>
      <xdr:col>6</xdr:col>
      <xdr:colOff>600075</xdr:colOff>
      <xdr:row>90</xdr:row>
      <xdr:rowOff>43814</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4546600" y="15474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111506</xdr:rowOff>
    </xdr:from>
    <xdr:to>
      <xdr:col>6</xdr:col>
      <xdr:colOff>511175</xdr:colOff>
      <xdr:row>94</xdr:row>
      <xdr:rowOff>154432</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3797300" y="16227806"/>
          <a:ext cx="8382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16400</xdr:rowOff>
    </xdr:from>
    <xdr:ext cx="534377" cy="259045"/>
    <xdr:sp macro="" textlink="">
      <xdr:nvSpPr>
        <xdr:cNvPr id="227" name="扶助費平均値テキスト">
          <a:extLst>
            <a:ext uri="{FF2B5EF4-FFF2-40B4-BE49-F238E27FC236}">
              <a16:creationId xmlns:a16="http://schemas.microsoft.com/office/drawing/2014/main" xmlns="" id="{00000000-0008-0000-0600-0000E3000000}"/>
            </a:ext>
          </a:extLst>
        </xdr:cNvPr>
        <xdr:cNvSpPr txBox="1"/>
      </xdr:nvSpPr>
      <xdr:spPr>
        <a:xfrm>
          <a:off x="4686300" y="15961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12,751</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164973</xdr:rowOff>
    </xdr:from>
    <xdr:to>
      <xdr:col>6</xdr:col>
      <xdr:colOff>561975</xdr:colOff>
      <xdr:row>94</xdr:row>
      <xdr:rowOff>95123</xdr:rowOff>
    </xdr:to>
    <xdr:sp macro="" textlink="">
      <xdr:nvSpPr>
        <xdr:cNvPr id="228" name="フローチャート : 判断 227">
          <a:extLst>
            <a:ext uri="{FF2B5EF4-FFF2-40B4-BE49-F238E27FC236}">
              <a16:creationId xmlns:a16="http://schemas.microsoft.com/office/drawing/2014/main" xmlns="" id="{00000000-0008-0000-0600-0000E4000000}"/>
            </a:ext>
          </a:extLst>
        </xdr:cNvPr>
        <xdr:cNvSpPr/>
      </xdr:nvSpPr>
      <xdr:spPr>
        <a:xfrm>
          <a:off x="45847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154432</xdr:rowOff>
    </xdr:from>
    <xdr:to>
      <xdr:col>5</xdr:col>
      <xdr:colOff>358775</xdr:colOff>
      <xdr:row>95</xdr:row>
      <xdr:rowOff>35179</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2908300" y="16270732"/>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155829</xdr:rowOff>
    </xdr:from>
    <xdr:to>
      <xdr:col>5</xdr:col>
      <xdr:colOff>409575</xdr:colOff>
      <xdr:row>94</xdr:row>
      <xdr:rowOff>85979</xdr:rowOff>
    </xdr:to>
    <xdr:sp macro="" textlink="">
      <xdr:nvSpPr>
        <xdr:cNvPr id="230" name="フローチャート : 判断 229">
          <a:extLst>
            <a:ext uri="{FF2B5EF4-FFF2-40B4-BE49-F238E27FC236}">
              <a16:creationId xmlns:a16="http://schemas.microsoft.com/office/drawing/2014/main" xmlns="" id="{00000000-0008-0000-0600-0000E6000000}"/>
            </a:ext>
          </a:extLst>
        </xdr:cNvPr>
        <xdr:cNvSpPr/>
      </xdr:nvSpPr>
      <xdr:spPr>
        <a:xfrm>
          <a:off x="3746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92</xdr:row>
      <xdr:rowOff>102506</xdr:rowOff>
    </xdr:from>
    <xdr:ext cx="534377"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3517411" y="158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35179</xdr:rowOff>
    </xdr:from>
    <xdr:to>
      <xdr:col>4</xdr:col>
      <xdr:colOff>155575</xdr:colOff>
      <xdr:row>95</xdr:row>
      <xdr:rowOff>108965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2019300" y="16322929"/>
          <a:ext cx="889000" cy="7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67690</xdr:rowOff>
    </xdr:from>
    <xdr:to>
      <xdr:col>4</xdr:col>
      <xdr:colOff>206375</xdr:colOff>
      <xdr:row>94</xdr:row>
      <xdr:rowOff>169290</xdr:rowOff>
    </xdr:to>
    <xdr:sp macro="" textlink="">
      <xdr:nvSpPr>
        <xdr:cNvPr id="233" name="フローチャート : 判断 232">
          <a:extLst>
            <a:ext uri="{FF2B5EF4-FFF2-40B4-BE49-F238E27FC236}">
              <a16:creationId xmlns:a16="http://schemas.microsoft.com/office/drawing/2014/main" xmlns="" id="{00000000-0008-0000-0600-0000E9000000}"/>
            </a:ext>
          </a:extLst>
        </xdr:cNvPr>
        <xdr:cNvSpPr/>
      </xdr:nvSpPr>
      <xdr:spPr>
        <a:xfrm>
          <a:off x="2857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14367</xdr:rowOff>
    </xdr:from>
    <xdr:ext cx="534377" cy="259045"/>
    <xdr:sp macro="" textlink="">
      <xdr:nvSpPr>
        <xdr:cNvPr id="234" name="テキスト ボックス 233">
          <a:extLst>
            <a:ext uri="{FF2B5EF4-FFF2-40B4-BE49-F238E27FC236}">
              <a16:creationId xmlns:a16="http://schemas.microsoft.com/office/drawing/2014/main" xmlns="" id="{00000000-0008-0000-0600-0000EA000000}"/>
            </a:ext>
          </a:extLst>
        </xdr:cNvPr>
        <xdr:cNvSpPr txBox="1"/>
      </xdr:nvSpPr>
      <xdr:spPr>
        <a:xfrm>
          <a:off x="2641111" y="159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95631</xdr:rowOff>
    </xdr:from>
    <xdr:to>
      <xdr:col>2</xdr:col>
      <xdr:colOff>638175</xdr:colOff>
      <xdr:row>95</xdr:row>
      <xdr:rowOff>108965</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1130300" y="1638338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133477</xdr:rowOff>
    </xdr:from>
    <xdr:to>
      <xdr:col>3</xdr:col>
      <xdr:colOff>3175</xdr:colOff>
      <xdr:row>96</xdr:row>
      <xdr:rowOff>63627</xdr:rowOff>
    </xdr:to>
    <xdr:sp macro="" textlink="">
      <xdr:nvSpPr>
        <xdr:cNvPr id="236" name="フローチャート : 判断 235">
          <a:extLst>
            <a:ext uri="{FF2B5EF4-FFF2-40B4-BE49-F238E27FC236}">
              <a16:creationId xmlns:a16="http://schemas.microsoft.com/office/drawing/2014/main" xmlns="" id="{00000000-0008-0000-0600-0000EC000000}"/>
            </a:ext>
          </a:extLst>
        </xdr:cNvPr>
        <xdr:cNvSpPr/>
      </xdr:nvSpPr>
      <xdr:spPr>
        <a:xfrm>
          <a:off x="1968500" y="1642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54754</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1752111" y="165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134238</xdr:rowOff>
    </xdr:from>
    <xdr:to>
      <xdr:col>1</xdr:col>
      <xdr:colOff>485775</xdr:colOff>
      <xdr:row>96</xdr:row>
      <xdr:rowOff>64388</xdr:rowOff>
    </xdr:to>
    <xdr:sp macro="" textlink="">
      <xdr:nvSpPr>
        <xdr:cNvPr id="238" name="フローチャート : 判断 237">
          <a:extLst>
            <a:ext uri="{FF2B5EF4-FFF2-40B4-BE49-F238E27FC236}">
              <a16:creationId xmlns:a16="http://schemas.microsoft.com/office/drawing/2014/main" xmlns="" id="{00000000-0008-0000-0600-0000EE000000}"/>
            </a:ext>
          </a:extLst>
        </xdr:cNvPr>
        <xdr:cNvSpPr/>
      </xdr:nvSpPr>
      <xdr:spPr>
        <a:xfrm>
          <a:off x="1079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55515</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863111" y="1651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60706</xdr:rowOff>
    </xdr:from>
    <xdr:to>
      <xdr:col>6</xdr:col>
      <xdr:colOff>561975</xdr:colOff>
      <xdr:row>94</xdr:row>
      <xdr:rowOff>162306</xdr:rowOff>
    </xdr:to>
    <xdr:sp macro="" textlink="">
      <xdr:nvSpPr>
        <xdr:cNvPr id="245" name="円/楕円 244">
          <a:extLst>
            <a:ext uri="{FF2B5EF4-FFF2-40B4-BE49-F238E27FC236}">
              <a16:creationId xmlns:a16="http://schemas.microsoft.com/office/drawing/2014/main" xmlns="" id="{00000000-0008-0000-0600-0000F5000000}"/>
            </a:ext>
          </a:extLst>
        </xdr:cNvPr>
        <xdr:cNvSpPr/>
      </xdr:nvSpPr>
      <xdr:spPr>
        <a:xfrm>
          <a:off x="4584700" y="1617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39133</xdr:rowOff>
    </xdr:from>
    <xdr:ext cx="534377" cy="259045"/>
    <xdr:sp macro="" textlink="">
      <xdr:nvSpPr>
        <xdr:cNvPr id="246" name="扶助費該当値テキスト">
          <a:extLst>
            <a:ext uri="{FF2B5EF4-FFF2-40B4-BE49-F238E27FC236}">
              <a16:creationId xmlns:a16="http://schemas.microsoft.com/office/drawing/2014/main" xmlns="" id="{00000000-0008-0000-0600-0000F6000000}"/>
            </a:ext>
          </a:extLst>
        </xdr:cNvPr>
        <xdr:cNvSpPr txBox="1"/>
      </xdr:nvSpPr>
      <xdr:spPr>
        <a:xfrm>
          <a:off x="4686300" y="1615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103632</xdr:rowOff>
    </xdr:from>
    <xdr:to>
      <xdr:col>5</xdr:col>
      <xdr:colOff>409575</xdr:colOff>
      <xdr:row>95</xdr:row>
      <xdr:rowOff>33782</xdr:rowOff>
    </xdr:to>
    <xdr:sp macro="" textlink="">
      <xdr:nvSpPr>
        <xdr:cNvPr id="247" name="円/楕円 246">
          <a:extLst>
            <a:ext uri="{FF2B5EF4-FFF2-40B4-BE49-F238E27FC236}">
              <a16:creationId xmlns:a16="http://schemas.microsoft.com/office/drawing/2014/main" xmlns="" id="{00000000-0008-0000-0600-0000F7000000}"/>
            </a:ext>
          </a:extLst>
        </xdr:cNvPr>
        <xdr:cNvSpPr/>
      </xdr:nvSpPr>
      <xdr:spPr>
        <a:xfrm>
          <a:off x="3746500" y="162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24909</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517411" y="1631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155829</xdr:rowOff>
    </xdr:from>
    <xdr:to>
      <xdr:col>4</xdr:col>
      <xdr:colOff>206375</xdr:colOff>
      <xdr:row>95</xdr:row>
      <xdr:rowOff>85979</xdr:rowOff>
    </xdr:to>
    <xdr:sp macro="" textlink="">
      <xdr:nvSpPr>
        <xdr:cNvPr id="249" name="円/楕円 248">
          <a:extLst>
            <a:ext uri="{FF2B5EF4-FFF2-40B4-BE49-F238E27FC236}">
              <a16:creationId xmlns:a16="http://schemas.microsoft.com/office/drawing/2014/main" xmlns="" id="{00000000-0008-0000-0600-0000F9000000}"/>
            </a:ext>
          </a:extLst>
        </xdr:cNvPr>
        <xdr:cNvSpPr/>
      </xdr:nvSpPr>
      <xdr:spPr>
        <a:xfrm>
          <a:off x="2857500" y="162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77106</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641111" y="1636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58165</xdr:rowOff>
    </xdr:from>
    <xdr:to>
      <xdr:col>3</xdr:col>
      <xdr:colOff>3175</xdr:colOff>
      <xdr:row>95</xdr:row>
      <xdr:rowOff>159765</xdr:rowOff>
    </xdr:to>
    <xdr:sp macro="" textlink="">
      <xdr:nvSpPr>
        <xdr:cNvPr id="251" name="円/楕円 250">
          <a:extLst>
            <a:ext uri="{FF2B5EF4-FFF2-40B4-BE49-F238E27FC236}">
              <a16:creationId xmlns:a16="http://schemas.microsoft.com/office/drawing/2014/main" xmlns="" id="{00000000-0008-0000-0600-0000FB000000}"/>
            </a:ext>
          </a:extLst>
        </xdr:cNvPr>
        <xdr:cNvSpPr/>
      </xdr:nvSpPr>
      <xdr:spPr>
        <a:xfrm>
          <a:off x="1968500" y="163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4842</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752111" y="1612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44831</xdr:rowOff>
    </xdr:from>
    <xdr:to>
      <xdr:col>1</xdr:col>
      <xdr:colOff>485775</xdr:colOff>
      <xdr:row>95</xdr:row>
      <xdr:rowOff>146431</xdr:rowOff>
    </xdr:to>
    <xdr:sp macro="" textlink="">
      <xdr:nvSpPr>
        <xdr:cNvPr id="253" name="円/楕円 252">
          <a:extLst>
            <a:ext uri="{FF2B5EF4-FFF2-40B4-BE49-F238E27FC236}">
              <a16:creationId xmlns:a16="http://schemas.microsoft.com/office/drawing/2014/main" xmlns="" id="{00000000-0008-0000-0600-0000FD000000}"/>
            </a:ext>
          </a:extLst>
        </xdr:cNvPr>
        <xdr:cNvSpPr/>
      </xdr:nvSpPr>
      <xdr:spPr>
        <a:xfrm>
          <a:off x="1079500" y="1633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162958</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863111" y="1610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a:extLst>
            <a:ext uri="{FF2B5EF4-FFF2-40B4-BE49-F238E27FC236}">
              <a16:creationId xmlns:a16="http://schemas.microsoft.com/office/drawing/2014/main" xmlns=""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6" name="正方形/長方形 255">
          <a:extLst>
            <a:ext uri="{FF2B5EF4-FFF2-40B4-BE49-F238E27FC236}">
              <a16:creationId xmlns:a16="http://schemas.microsoft.com/office/drawing/2014/main" xmlns="" id="{00000000-0008-0000-0600-000000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2" name="直線コネクタ 261">
          <a:extLst>
            <a:ext uri="{FF2B5EF4-FFF2-40B4-BE49-F238E27FC236}">
              <a16:creationId xmlns:a16="http://schemas.microsoft.com/office/drawing/2014/main" xmlns="" id="{00000000-0008-0000-0600-00000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a:extLst>
            <a:ext uri="{FF2B5EF4-FFF2-40B4-BE49-F238E27FC236}">
              <a16:creationId xmlns:a16="http://schemas.microsoft.com/office/drawing/2014/main" xmlns="" id="{00000000-0008-0000-0600-00000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a:extLst>
            <a:ext uri="{FF2B5EF4-FFF2-40B4-BE49-F238E27FC236}">
              <a16:creationId xmlns:a16="http://schemas.microsoft.com/office/drawing/2014/main" xmlns="" id="{00000000-0008-0000-0600-00000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補助費等グラフ枠">
          <a:extLst>
            <a:ext uri="{FF2B5EF4-FFF2-40B4-BE49-F238E27FC236}">
              <a16:creationId xmlns:a16="http://schemas.microsoft.com/office/drawing/2014/main" xmlns="" id="{00000000-0008-0000-0600-00001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150810</xdr:rowOff>
    </xdr:from>
    <xdr:to>
      <xdr:col>15</xdr:col>
      <xdr:colOff>180340</xdr:colOff>
      <xdr:row>35</xdr:row>
      <xdr:rowOff>114965</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flipV="1">
          <a:off x="10475595" y="5294310"/>
          <a:ext cx="1270" cy="821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118792</xdr:rowOff>
    </xdr:from>
    <xdr:ext cx="599010" cy="259045"/>
    <xdr:sp macro="" textlink="">
      <xdr:nvSpPr>
        <xdr:cNvPr id="276" name="補助費等最小値テキスト">
          <a:extLst>
            <a:ext uri="{FF2B5EF4-FFF2-40B4-BE49-F238E27FC236}">
              <a16:creationId xmlns:a16="http://schemas.microsoft.com/office/drawing/2014/main" xmlns="" id="{00000000-0008-0000-0600-000014010000}"/>
            </a:ext>
          </a:extLst>
        </xdr:cNvPr>
        <xdr:cNvSpPr txBox="1"/>
      </xdr:nvSpPr>
      <xdr:spPr>
        <a:xfrm>
          <a:off x="10528300" y="611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103,582</a:t>
          </a:r>
          <a:endParaRPr kumimoji="1" lang="ja-JP" altLang="en-US" sz="1000" b="1">
            <a:latin typeface="ＭＳ Ｐゴシック"/>
          </a:endParaRPr>
        </a:p>
      </xdr:txBody>
    </xdr:sp>
    <xdr:clientData/>
  </xdr:oneCellAnchor>
  <xdr:twoCellAnchor>
    <xdr:from>
      <xdr:col>15</xdr:col>
      <xdr:colOff>92075</xdr:colOff>
      <xdr:row>35</xdr:row>
      <xdr:rowOff>114965</xdr:rowOff>
    </xdr:from>
    <xdr:to>
      <xdr:col>15</xdr:col>
      <xdr:colOff>269875</xdr:colOff>
      <xdr:row>35</xdr:row>
      <xdr:rowOff>114965</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10388600" y="611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97487</xdr:rowOff>
    </xdr:from>
    <xdr:ext cx="599010" cy="259045"/>
    <xdr:sp macro="" textlink="">
      <xdr:nvSpPr>
        <xdr:cNvPr id="278" name="補助費等最大値テキスト">
          <a:extLst>
            <a:ext uri="{FF2B5EF4-FFF2-40B4-BE49-F238E27FC236}">
              <a16:creationId xmlns:a16="http://schemas.microsoft.com/office/drawing/2014/main" xmlns="" id="{00000000-0008-0000-0600-000016010000}"/>
            </a:ext>
          </a:extLst>
        </xdr:cNvPr>
        <xdr:cNvSpPr txBox="1"/>
      </xdr:nvSpPr>
      <xdr:spPr>
        <a:xfrm>
          <a:off x="10528300" y="506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139,514</a:t>
          </a:r>
          <a:endParaRPr kumimoji="1" lang="ja-JP" altLang="en-US" sz="1000" b="1">
            <a:latin typeface="ＭＳ Ｐゴシック"/>
          </a:endParaRPr>
        </a:p>
      </xdr:txBody>
    </xdr:sp>
    <xdr:clientData/>
  </xdr:oneCellAnchor>
  <xdr:twoCellAnchor>
    <xdr:from>
      <xdr:col>15</xdr:col>
      <xdr:colOff>92075</xdr:colOff>
      <xdr:row>30</xdr:row>
      <xdr:rowOff>150810</xdr:rowOff>
    </xdr:from>
    <xdr:to>
      <xdr:col>15</xdr:col>
      <xdr:colOff>269875</xdr:colOff>
      <xdr:row>30</xdr:row>
      <xdr:rowOff>150810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10388600" y="5294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31709</xdr:rowOff>
    </xdr:from>
    <xdr:to>
      <xdr:col>15</xdr:col>
      <xdr:colOff>180975</xdr:colOff>
      <xdr:row>35</xdr:row>
      <xdr:rowOff>45677</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9639300" y="6032459"/>
          <a:ext cx="8382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4564</xdr:rowOff>
    </xdr:from>
    <xdr:ext cx="599010" cy="259045"/>
    <xdr:sp macro="" textlink="">
      <xdr:nvSpPr>
        <xdr:cNvPr id="281" name="補助費等平均値テキスト">
          <a:extLst>
            <a:ext uri="{FF2B5EF4-FFF2-40B4-BE49-F238E27FC236}">
              <a16:creationId xmlns:a16="http://schemas.microsoft.com/office/drawing/2014/main" xmlns="" id="{00000000-0008-0000-0600-000019010000}"/>
            </a:ext>
          </a:extLst>
        </xdr:cNvPr>
        <xdr:cNvSpPr txBox="1"/>
      </xdr:nvSpPr>
      <xdr:spPr>
        <a:xfrm>
          <a:off x="10528300" y="5662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114,690</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153137</xdr:rowOff>
    </xdr:from>
    <xdr:to>
      <xdr:col>15</xdr:col>
      <xdr:colOff>231775</xdr:colOff>
      <xdr:row>34</xdr:row>
      <xdr:rowOff>83287</xdr:rowOff>
    </xdr:to>
    <xdr:sp macro="" textlink="">
      <xdr:nvSpPr>
        <xdr:cNvPr id="282" name="フローチャート : 判断 281">
          <a:extLst>
            <a:ext uri="{FF2B5EF4-FFF2-40B4-BE49-F238E27FC236}">
              <a16:creationId xmlns:a16="http://schemas.microsoft.com/office/drawing/2014/main" xmlns="" id="{00000000-0008-0000-0600-00001A010000}"/>
            </a:ext>
          </a:extLst>
        </xdr:cNvPr>
        <xdr:cNvSpPr/>
      </xdr:nvSpPr>
      <xdr:spPr>
        <a:xfrm>
          <a:off x="10426700" y="581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31709</xdr:rowOff>
    </xdr:from>
    <xdr:to>
      <xdr:col>14</xdr:col>
      <xdr:colOff>28575</xdr:colOff>
      <xdr:row>36</xdr:row>
      <xdr:rowOff>149621</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8750300" y="6032459"/>
          <a:ext cx="889000" cy="28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33167</xdr:rowOff>
    </xdr:from>
    <xdr:to>
      <xdr:col>14</xdr:col>
      <xdr:colOff>79375</xdr:colOff>
      <xdr:row>34</xdr:row>
      <xdr:rowOff>134767</xdr:rowOff>
    </xdr:to>
    <xdr:sp macro="" textlink="">
      <xdr:nvSpPr>
        <xdr:cNvPr id="284" name="フローチャート : 判断 283">
          <a:extLst>
            <a:ext uri="{FF2B5EF4-FFF2-40B4-BE49-F238E27FC236}">
              <a16:creationId xmlns:a16="http://schemas.microsoft.com/office/drawing/2014/main" xmlns="" id="{00000000-0008-0000-0600-00001C010000}"/>
            </a:ext>
          </a:extLst>
        </xdr:cNvPr>
        <xdr:cNvSpPr/>
      </xdr:nvSpPr>
      <xdr:spPr>
        <a:xfrm>
          <a:off x="9588500" y="586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32</xdr:row>
      <xdr:rowOff>151294</xdr:rowOff>
    </xdr:from>
    <xdr:ext cx="599010"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9327094" y="563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149621</xdr:rowOff>
    </xdr:from>
    <xdr:to>
      <xdr:col>12</xdr:col>
      <xdr:colOff>511175</xdr:colOff>
      <xdr:row>37</xdr:row>
      <xdr:rowOff>131653</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7861300" y="6321821"/>
          <a:ext cx="889000" cy="15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88740</xdr:rowOff>
    </xdr:from>
    <xdr:to>
      <xdr:col>12</xdr:col>
      <xdr:colOff>561975</xdr:colOff>
      <xdr:row>37</xdr:row>
      <xdr:rowOff>18890</xdr:rowOff>
    </xdr:to>
    <xdr:sp macro="" textlink="">
      <xdr:nvSpPr>
        <xdr:cNvPr id="287" name="フローチャート : 判断 286">
          <a:extLst>
            <a:ext uri="{FF2B5EF4-FFF2-40B4-BE49-F238E27FC236}">
              <a16:creationId xmlns:a16="http://schemas.microsoft.com/office/drawing/2014/main" xmlns="" id="{00000000-0008-0000-0600-00001F010000}"/>
            </a:ext>
          </a:extLst>
        </xdr:cNvPr>
        <xdr:cNvSpPr/>
      </xdr:nvSpPr>
      <xdr:spPr>
        <a:xfrm>
          <a:off x="8699500" y="62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35417</xdr:rowOff>
    </xdr:from>
    <xdr:ext cx="534377"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8483111" y="60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131653</xdr:rowOff>
    </xdr:from>
    <xdr:to>
      <xdr:col>11</xdr:col>
      <xdr:colOff>307975</xdr:colOff>
      <xdr:row>37</xdr:row>
      <xdr:rowOff>161737</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6972300" y="6475303"/>
          <a:ext cx="889000" cy="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33076</xdr:rowOff>
    </xdr:from>
    <xdr:to>
      <xdr:col>11</xdr:col>
      <xdr:colOff>358775</xdr:colOff>
      <xdr:row>37</xdr:row>
      <xdr:rowOff>134676</xdr:rowOff>
    </xdr:to>
    <xdr:sp macro="" textlink="">
      <xdr:nvSpPr>
        <xdr:cNvPr id="290" name="フローチャート : 判断 289">
          <a:extLst>
            <a:ext uri="{FF2B5EF4-FFF2-40B4-BE49-F238E27FC236}">
              <a16:creationId xmlns:a16="http://schemas.microsoft.com/office/drawing/2014/main" xmlns="" id="{00000000-0008-0000-0600-000022010000}"/>
            </a:ext>
          </a:extLst>
        </xdr:cNvPr>
        <xdr:cNvSpPr/>
      </xdr:nvSpPr>
      <xdr:spPr>
        <a:xfrm>
          <a:off x="7810500" y="6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151203</xdr:rowOff>
    </xdr:from>
    <xdr:ext cx="534377"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7594111" y="61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89,942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112675</xdr:rowOff>
    </xdr:from>
    <xdr:to>
      <xdr:col>10</xdr:col>
      <xdr:colOff>155575</xdr:colOff>
      <xdr:row>38</xdr:row>
      <xdr:rowOff>42825</xdr:rowOff>
    </xdr:to>
    <xdr:sp macro="" textlink="">
      <xdr:nvSpPr>
        <xdr:cNvPr id="292" name="フローチャート : 判断 291">
          <a:extLst>
            <a:ext uri="{FF2B5EF4-FFF2-40B4-BE49-F238E27FC236}">
              <a16:creationId xmlns:a16="http://schemas.microsoft.com/office/drawing/2014/main" xmlns="" id="{00000000-0008-0000-0600-000024010000}"/>
            </a:ext>
          </a:extLst>
        </xdr:cNvPr>
        <xdr:cNvSpPr/>
      </xdr:nvSpPr>
      <xdr:spPr>
        <a:xfrm>
          <a:off x="6921500" y="64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33952</xdr:rowOff>
    </xdr:from>
    <xdr:ext cx="534377"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6705111" y="654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166327</xdr:rowOff>
    </xdr:from>
    <xdr:to>
      <xdr:col>15</xdr:col>
      <xdr:colOff>231775</xdr:colOff>
      <xdr:row>35</xdr:row>
      <xdr:rowOff>96477</xdr:rowOff>
    </xdr:to>
    <xdr:sp macro="" textlink="">
      <xdr:nvSpPr>
        <xdr:cNvPr id="299" name="円/楕円 298">
          <a:extLst>
            <a:ext uri="{FF2B5EF4-FFF2-40B4-BE49-F238E27FC236}">
              <a16:creationId xmlns:a16="http://schemas.microsoft.com/office/drawing/2014/main" xmlns="" id="{00000000-0008-0000-0600-00002B010000}"/>
            </a:ext>
          </a:extLst>
        </xdr:cNvPr>
        <xdr:cNvSpPr/>
      </xdr:nvSpPr>
      <xdr:spPr>
        <a:xfrm>
          <a:off x="10426700" y="59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81254</xdr:rowOff>
    </xdr:from>
    <xdr:ext cx="599010" cy="259045"/>
    <xdr:sp macro="" textlink="">
      <xdr:nvSpPr>
        <xdr:cNvPr id="300" name="補助費等該当値テキスト">
          <a:extLst>
            <a:ext uri="{FF2B5EF4-FFF2-40B4-BE49-F238E27FC236}">
              <a16:creationId xmlns:a16="http://schemas.microsoft.com/office/drawing/2014/main" xmlns="" id="{00000000-0008-0000-0600-00002C010000}"/>
            </a:ext>
          </a:extLst>
        </xdr:cNvPr>
        <xdr:cNvSpPr txBox="1"/>
      </xdr:nvSpPr>
      <xdr:spPr>
        <a:xfrm>
          <a:off x="10528300" y="591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106,613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152359</xdr:rowOff>
    </xdr:from>
    <xdr:to>
      <xdr:col>14</xdr:col>
      <xdr:colOff>79375</xdr:colOff>
      <xdr:row>35</xdr:row>
      <xdr:rowOff>82509</xdr:rowOff>
    </xdr:to>
    <xdr:sp macro="" textlink="">
      <xdr:nvSpPr>
        <xdr:cNvPr id="301" name="円/楕円 300">
          <a:extLst>
            <a:ext uri="{FF2B5EF4-FFF2-40B4-BE49-F238E27FC236}">
              <a16:creationId xmlns:a16="http://schemas.microsoft.com/office/drawing/2014/main" xmlns="" id="{00000000-0008-0000-0600-00002D010000}"/>
            </a:ext>
          </a:extLst>
        </xdr:cNvPr>
        <xdr:cNvSpPr/>
      </xdr:nvSpPr>
      <xdr:spPr>
        <a:xfrm>
          <a:off x="9588500" y="59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35</xdr:row>
      <xdr:rowOff>73636</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9327094" y="607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107,224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98821</xdr:rowOff>
    </xdr:from>
    <xdr:to>
      <xdr:col>12</xdr:col>
      <xdr:colOff>561975</xdr:colOff>
      <xdr:row>37</xdr:row>
      <xdr:rowOff>28971</xdr:rowOff>
    </xdr:to>
    <xdr:sp macro="" textlink="">
      <xdr:nvSpPr>
        <xdr:cNvPr id="303" name="円/楕円 302">
          <a:extLst>
            <a:ext uri="{FF2B5EF4-FFF2-40B4-BE49-F238E27FC236}">
              <a16:creationId xmlns:a16="http://schemas.microsoft.com/office/drawing/2014/main" xmlns="" id="{00000000-0008-0000-0600-00002F010000}"/>
            </a:ext>
          </a:extLst>
        </xdr:cNvPr>
        <xdr:cNvSpPr/>
      </xdr:nvSpPr>
      <xdr:spPr>
        <a:xfrm>
          <a:off x="8699500" y="62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20098</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36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80853</xdr:rowOff>
    </xdr:from>
    <xdr:to>
      <xdr:col>11</xdr:col>
      <xdr:colOff>358775</xdr:colOff>
      <xdr:row>38</xdr:row>
      <xdr:rowOff>11003</xdr:rowOff>
    </xdr:to>
    <xdr:sp macro="" textlink="">
      <xdr:nvSpPr>
        <xdr:cNvPr id="305" name="円/楕円 304">
          <a:extLst>
            <a:ext uri="{FF2B5EF4-FFF2-40B4-BE49-F238E27FC236}">
              <a16:creationId xmlns:a16="http://schemas.microsoft.com/office/drawing/2014/main" xmlns="" id="{00000000-0008-0000-0600-000031010000}"/>
            </a:ext>
          </a:extLst>
        </xdr:cNvPr>
        <xdr:cNvSpPr/>
      </xdr:nvSpPr>
      <xdr:spPr>
        <a:xfrm>
          <a:off x="7810500" y="64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2130</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594111" y="65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110937</xdr:rowOff>
    </xdr:from>
    <xdr:to>
      <xdr:col>10</xdr:col>
      <xdr:colOff>155575</xdr:colOff>
      <xdr:row>38</xdr:row>
      <xdr:rowOff>41087</xdr:rowOff>
    </xdr:to>
    <xdr:sp macro="" textlink="">
      <xdr:nvSpPr>
        <xdr:cNvPr id="307" name="円/楕円 306">
          <a:extLst>
            <a:ext uri="{FF2B5EF4-FFF2-40B4-BE49-F238E27FC236}">
              <a16:creationId xmlns:a16="http://schemas.microsoft.com/office/drawing/2014/main" xmlns="" id="{00000000-0008-0000-0600-000033010000}"/>
            </a:ext>
          </a:extLst>
        </xdr:cNvPr>
        <xdr:cNvSpPr/>
      </xdr:nvSpPr>
      <xdr:spPr>
        <a:xfrm>
          <a:off x="6921500" y="64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57614</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05111" y="622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a:extLst>
            <a:ext uri="{FF2B5EF4-FFF2-40B4-BE49-F238E27FC236}">
              <a16:creationId xmlns:a16="http://schemas.microsoft.com/office/drawing/2014/main" xmlns="" id="{00000000-0008-0000-0600-00003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a:extLst>
            <a:ext uri="{FF2B5EF4-FFF2-40B4-BE49-F238E27FC236}">
              <a16:creationId xmlns:a16="http://schemas.microsoft.com/office/drawing/2014/main" xmlns="" id="{00000000-0008-0000-0600-000036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a:extLst>
            <a:ext uri="{FF2B5EF4-FFF2-40B4-BE49-F238E27FC236}">
              <a16:creationId xmlns:a16="http://schemas.microsoft.com/office/drawing/2014/main" xmlns="" id="{00000000-0008-0000-0600-000037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a:extLst>
            <a:ext uri="{FF2B5EF4-FFF2-40B4-BE49-F238E27FC236}">
              <a16:creationId xmlns:a16="http://schemas.microsoft.com/office/drawing/2014/main" xmlns="" id="{00000000-0008-0000-0600-000038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a:extLst>
            <a:ext uri="{FF2B5EF4-FFF2-40B4-BE49-F238E27FC236}">
              <a16:creationId xmlns:a16="http://schemas.microsoft.com/office/drawing/2014/main" xmlns="" id="{00000000-0008-0000-0600-000039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a:extLst>
            <a:ext uri="{FF2B5EF4-FFF2-40B4-BE49-F238E27FC236}">
              <a16:creationId xmlns:a16="http://schemas.microsoft.com/office/drawing/2014/main" xmlns="" id="{00000000-0008-0000-0600-00003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18" name="直線コネクタ 317">
          <a:extLst>
            <a:ext uri="{FF2B5EF4-FFF2-40B4-BE49-F238E27FC236}">
              <a16:creationId xmlns:a16="http://schemas.microsoft.com/office/drawing/2014/main" xmlns="" id="{00000000-0008-0000-0600-00003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0" name="直線コネクタ 319">
          <a:extLst>
            <a:ext uri="{FF2B5EF4-FFF2-40B4-BE49-F238E27FC236}">
              <a16:creationId xmlns:a16="http://schemas.microsoft.com/office/drawing/2014/main" xmlns="" id="{00000000-0008-0000-0600-00004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2" name="直線コネクタ 321">
          <a:extLst>
            <a:ext uri="{FF2B5EF4-FFF2-40B4-BE49-F238E27FC236}">
              <a16:creationId xmlns:a16="http://schemas.microsoft.com/office/drawing/2014/main" xmlns="" id="{00000000-0008-0000-0600-00004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2" name="普通建設事業費グラフ枠">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73144</xdr:rowOff>
    </xdr:from>
    <xdr:to>
      <xdr:col>15</xdr:col>
      <xdr:colOff>180340</xdr:colOff>
      <xdr:row>58</xdr:row>
      <xdr:rowOff>116644</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flipV="1">
          <a:off x="10475595" y="8645644"/>
          <a:ext cx="1270" cy="141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120471</xdr:rowOff>
    </xdr:from>
    <xdr:ext cx="534377" cy="259045"/>
    <xdr:sp macro="" textlink="">
      <xdr:nvSpPr>
        <xdr:cNvPr id="334" name="普通建設事業費最小値テキスト">
          <a:extLst>
            <a:ext uri="{FF2B5EF4-FFF2-40B4-BE49-F238E27FC236}">
              <a16:creationId xmlns:a16="http://schemas.microsoft.com/office/drawing/2014/main" xmlns="" id="{00000000-0008-0000-0600-00004E010000}"/>
            </a:ext>
          </a:extLst>
        </xdr:cNvPr>
        <xdr:cNvSpPr txBox="1"/>
      </xdr:nvSpPr>
      <xdr:spPr>
        <a:xfrm>
          <a:off x="10528300" y="100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69,412</a:t>
          </a:r>
          <a:endParaRPr kumimoji="1" lang="ja-JP" altLang="en-US" sz="1000" b="1">
            <a:latin typeface="ＭＳ Ｐゴシック"/>
          </a:endParaRPr>
        </a:p>
      </xdr:txBody>
    </xdr:sp>
    <xdr:clientData/>
  </xdr:oneCellAnchor>
  <xdr:twoCellAnchor>
    <xdr:from>
      <xdr:col>15</xdr:col>
      <xdr:colOff>92075</xdr:colOff>
      <xdr:row>58</xdr:row>
      <xdr:rowOff>116644</xdr:rowOff>
    </xdr:from>
    <xdr:to>
      <xdr:col>15</xdr:col>
      <xdr:colOff>269875</xdr:colOff>
      <xdr:row>58</xdr:row>
      <xdr:rowOff>116644</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10388600" y="1006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19821</xdr:rowOff>
    </xdr:from>
    <xdr:ext cx="599010" cy="259045"/>
    <xdr:sp macro="" textlink="">
      <xdr:nvSpPr>
        <xdr:cNvPr id="336" name="普通建設事業費最大値テキスト">
          <a:extLst>
            <a:ext uri="{FF2B5EF4-FFF2-40B4-BE49-F238E27FC236}">
              <a16:creationId xmlns:a16="http://schemas.microsoft.com/office/drawing/2014/main" xmlns="" id="{00000000-0008-0000-0600-000050010000}"/>
            </a:ext>
          </a:extLst>
        </xdr:cNvPr>
        <xdr:cNvSpPr txBox="1"/>
      </xdr:nvSpPr>
      <xdr:spPr>
        <a:xfrm>
          <a:off x="10528300" y="842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156,076</a:t>
          </a:r>
          <a:endParaRPr kumimoji="1" lang="ja-JP" altLang="en-US" sz="1000" b="1">
            <a:latin typeface="ＭＳ Ｐゴシック"/>
          </a:endParaRPr>
        </a:p>
      </xdr:txBody>
    </xdr:sp>
    <xdr:clientData/>
  </xdr:oneCellAnchor>
  <xdr:twoCellAnchor>
    <xdr:from>
      <xdr:col>15</xdr:col>
      <xdr:colOff>92075</xdr:colOff>
      <xdr:row>50</xdr:row>
      <xdr:rowOff>73144</xdr:rowOff>
    </xdr:from>
    <xdr:to>
      <xdr:col>15</xdr:col>
      <xdr:colOff>269875</xdr:colOff>
      <xdr:row>50</xdr:row>
      <xdr:rowOff>73144</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10388600" y="864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17595</xdr:rowOff>
    </xdr:from>
    <xdr:to>
      <xdr:col>15</xdr:col>
      <xdr:colOff>180975</xdr:colOff>
      <xdr:row>55</xdr:row>
      <xdr:rowOff>88053</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9639300" y="9447345"/>
          <a:ext cx="838200" cy="7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30898</xdr:rowOff>
    </xdr:from>
    <xdr:ext cx="599010" cy="259045"/>
    <xdr:sp macro="" textlink="">
      <xdr:nvSpPr>
        <xdr:cNvPr id="339" name="普通建設事業費平均値テキスト">
          <a:extLst>
            <a:ext uri="{FF2B5EF4-FFF2-40B4-BE49-F238E27FC236}">
              <a16:creationId xmlns:a16="http://schemas.microsoft.com/office/drawing/2014/main" xmlns="" id="{00000000-0008-0000-0600-000053010000}"/>
            </a:ext>
          </a:extLst>
        </xdr:cNvPr>
        <xdr:cNvSpPr txBox="1"/>
      </xdr:nvSpPr>
      <xdr:spPr>
        <a:xfrm>
          <a:off x="10528300" y="94606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101,731</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52471</xdr:rowOff>
    </xdr:from>
    <xdr:to>
      <xdr:col>15</xdr:col>
      <xdr:colOff>231775</xdr:colOff>
      <xdr:row>55</xdr:row>
      <xdr:rowOff>154071</xdr:rowOff>
    </xdr:to>
    <xdr:sp macro="" textlink="">
      <xdr:nvSpPr>
        <xdr:cNvPr id="340" name="フローチャート : 判断 339">
          <a:extLst>
            <a:ext uri="{FF2B5EF4-FFF2-40B4-BE49-F238E27FC236}">
              <a16:creationId xmlns:a16="http://schemas.microsoft.com/office/drawing/2014/main" xmlns="" id="{00000000-0008-0000-0600-000054010000}"/>
            </a:ext>
          </a:extLst>
        </xdr:cNvPr>
        <xdr:cNvSpPr/>
      </xdr:nvSpPr>
      <xdr:spPr>
        <a:xfrm>
          <a:off x="10426700" y="948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20958</xdr:rowOff>
    </xdr:from>
    <xdr:to>
      <xdr:col>14</xdr:col>
      <xdr:colOff>28575</xdr:colOff>
      <xdr:row>55</xdr:row>
      <xdr:rowOff>17595</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8750300" y="9279258"/>
          <a:ext cx="889000" cy="16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127092</xdr:rowOff>
    </xdr:from>
    <xdr:to>
      <xdr:col>14</xdr:col>
      <xdr:colOff>79375</xdr:colOff>
      <xdr:row>56</xdr:row>
      <xdr:rowOff>57242</xdr:rowOff>
    </xdr:to>
    <xdr:sp macro="" textlink="">
      <xdr:nvSpPr>
        <xdr:cNvPr id="342" name="フローチャート : 判断 341">
          <a:extLst>
            <a:ext uri="{FF2B5EF4-FFF2-40B4-BE49-F238E27FC236}">
              <a16:creationId xmlns:a16="http://schemas.microsoft.com/office/drawing/2014/main" xmlns="" id="{00000000-0008-0000-0600-000056010000}"/>
            </a:ext>
          </a:extLst>
        </xdr:cNvPr>
        <xdr:cNvSpPr/>
      </xdr:nvSpPr>
      <xdr:spPr>
        <a:xfrm>
          <a:off x="9588500" y="955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48369</xdr:rowOff>
    </xdr:from>
    <xdr:ext cx="534377"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9359411" y="964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97,161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20958</xdr:rowOff>
    </xdr:from>
    <xdr:to>
      <xdr:col>12</xdr:col>
      <xdr:colOff>511175</xdr:colOff>
      <xdr:row>54</xdr:row>
      <xdr:rowOff>103598</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7861300" y="9279258"/>
          <a:ext cx="889000" cy="8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167032</xdr:rowOff>
    </xdr:from>
    <xdr:to>
      <xdr:col>12</xdr:col>
      <xdr:colOff>561975</xdr:colOff>
      <xdr:row>56</xdr:row>
      <xdr:rowOff>97182</xdr:rowOff>
    </xdr:to>
    <xdr:sp macro="" textlink="">
      <xdr:nvSpPr>
        <xdr:cNvPr id="345" name="フローチャート : 判断 344">
          <a:extLst>
            <a:ext uri="{FF2B5EF4-FFF2-40B4-BE49-F238E27FC236}">
              <a16:creationId xmlns:a16="http://schemas.microsoft.com/office/drawing/2014/main" xmlns="" id="{00000000-0008-0000-0600-000059010000}"/>
            </a:ext>
          </a:extLst>
        </xdr:cNvPr>
        <xdr:cNvSpPr/>
      </xdr:nvSpPr>
      <xdr:spPr>
        <a:xfrm>
          <a:off x="8699500" y="959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88309</xdr:rowOff>
    </xdr:from>
    <xdr:ext cx="534377"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8483111" y="968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103598</xdr:rowOff>
    </xdr:from>
    <xdr:to>
      <xdr:col>11</xdr:col>
      <xdr:colOff>307975</xdr:colOff>
      <xdr:row>55</xdr:row>
      <xdr:rowOff>134736</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6972300" y="9361898"/>
          <a:ext cx="889000" cy="20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95105</xdr:rowOff>
    </xdr:from>
    <xdr:to>
      <xdr:col>11</xdr:col>
      <xdr:colOff>358775</xdr:colOff>
      <xdr:row>57</xdr:row>
      <xdr:rowOff>25255</xdr:rowOff>
    </xdr:to>
    <xdr:sp macro="" textlink="">
      <xdr:nvSpPr>
        <xdr:cNvPr id="348" name="フローチャート : 判断 347">
          <a:extLst>
            <a:ext uri="{FF2B5EF4-FFF2-40B4-BE49-F238E27FC236}">
              <a16:creationId xmlns:a16="http://schemas.microsoft.com/office/drawing/2014/main" xmlns="" id="{00000000-0008-0000-0600-00005C010000}"/>
            </a:ext>
          </a:extLst>
        </xdr:cNvPr>
        <xdr:cNvSpPr/>
      </xdr:nvSpPr>
      <xdr:spPr>
        <a:xfrm>
          <a:off x="7810500" y="969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16382</xdr:rowOff>
    </xdr:from>
    <xdr:ext cx="534377"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7594111" y="97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88,620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83952</xdr:rowOff>
    </xdr:from>
    <xdr:to>
      <xdr:col>10</xdr:col>
      <xdr:colOff>155575</xdr:colOff>
      <xdr:row>58</xdr:row>
      <xdr:rowOff>14102</xdr:rowOff>
    </xdr:to>
    <xdr:sp macro="" textlink="">
      <xdr:nvSpPr>
        <xdr:cNvPr id="350" name="フローチャート : 判断 349">
          <a:extLst>
            <a:ext uri="{FF2B5EF4-FFF2-40B4-BE49-F238E27FC236}">
              <a16:creationId xmlns:a16="http://schemas.microsoft.com/office/drawing/2014/main" xmlns="" id="{00000000-0008-0000-0600-00005E010000}"/>
            </a:ext>
          </a:extLst>
        </xdr:cNvPr>
        <xdr:cNvSpPr/>
      </xdr:nvSpPr>
      <xdr:spPr>
        <a:xfrm>
          <a:off x="6921500" y="985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5229</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6705111" y="994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37253</xdr:rowOff>
    </xdr:from>
    <xdr:to>
      <xdr:col>15</xdr:col>
      <xdr:colOff>231775</xdr:colOff>
      <xdr:row>55</xdr:row>
      <xdr:rowOff>138853</xdr:rowOff>
    </xdr:to>
    <xdr:sp macro="" textlink="">
      <xdr:nvSpPr>
        <xdr:cNvPr id="357" name="円/楕円 356">
          <a:extLst>
            <a:ext uri="{FF2B5EF4-FFF2-40B4-BE49-F238E27FC236}">
              <a16:creationId xmlns:a16="http://schemas.microsoft.com/office/drawing/2014/main" xmlns="" id="{00000000-0008-0000-0600-000065010000}"/>
            </a:ext>
          </a:extLst>
        </xdr:cNvPr>
        <xdr:cNvSpPr/>
      </xdr:nvSpPr>
      <xdr:spPr>
        <a:xfrm>
          <a:off x="10426700" y="946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60130</xdr:rowOff>
    </xdr:from>
    <xdr:ext cx="599010" cy="259045"/>
    <xdr:sp macro="" textlink="">
      <xdr:nvSpPr>
        <xdr:cNvPr id="358" name="普通建設事業費該当値テキスト">
          <a:extLst>
            <a:ext uri="{FF2B5EF4-FFF2-40B4-BE49-F238E27FC236}">
              <a16:creationId xmlns:a16="http://schemas.microsoft.com/office/drawing/2014/main" xmlns="" id="{00000000-0008-0000-0600-000066010000}"/>
            </a:ext>
          </a:extLst>
        </xdr:cNvPr>
        <xdr:cNvSpPr txBox="1"/>
      </xdr:nvSpPr>
      <xdr:spPr>
        <a:xfrm>
          <a:off x="10528300" y="931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102,663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138245</xdr:rowOff>
    </xdr:from>
    <xdr:to>
      <xdr:col>14</xdr:col>
      <xdr:colOff>79375</xdr:colOff>
      <xdr:row>55</xdr:row>
      <xdr:rowOff>68395</xdr:rowOff>
    </xdr:to>
    <xdr:sp macro="" textlink="">
      <xdr:nvSpPr>
        <xdr:cNvPr id="359" name="円/楕円 358">
          <a:extLst>
            <a:ext uri="{FF2B5EF4-FFF2-40B4-BE49-F238E27FC236}">
              <a16:creationId xmlns:a16="http://schemas.microsoft.com/office/drawing/2014/main" xmlns="" id="{00000000-0008-0000-0600-000067010000}"/>
            </a:ext>
          </a:extLst>
        </xdr:cNvPr>
        <xdr:cNvSpPr/>
      </xdr:nvSpPr>
      <xdr:spPr>
        <a:xfrm>
          <a:off x="9588500" y="93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53</xdr:row>
      <xdr:rowOff>84922</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327094" y="917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106,978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141608</xdr:rowOff>
    </xdr:from>
    <xdr:to>
      <xdr:col>12</xdr:col>
      <xdr:colOff>561975</xdr:colOff>
      <xdr:row>54</xdr:row>
      <xdr:rowOff>71758</xdr:rowOff>
    </xdr:to>
    <xdr:sp macro="" textlink="">
      <xdr:nvSpPr>
        <xdr:cNvPr id="361" name="円/楕円 360">
          <a:extLst>
            <a:ext uri="{FF2B5EF4-FFF2-40B4-BE49-F238E27FC236}">
              <a16:creationId xmlns:a16="http://schemas.microsoft.com/office/drawing/2014/main" xmlns="" id="{00000000-0008-0000-0600-000069010000}"/>
            </a:ext>
          </a:extLst>
        </xdr:cNvPr>
        <xdr:cNvSpPr/>
      </xdr:nvSpPr>
      <xdr:spPr>
        <a:xfrm>
          <a:off x="8699500" y="92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88285</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450794" y="900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117,272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52798</xdr:rowOff>
    </xdr:from>
    <xdr:to>
      <xdr:col>11</xdr:col>
      <xdr:colOff>358775</xdr:colOff>
      <xdr:row>54</xdr:row>
      <xdr:rowOff>154398</xdr:rowOff>
    </xdr:to>
    <xdr:sp macro="" textlink="">
      <xdr:nvSpPr>
        <xdr:cNvPr id="363" name="円/楕円 362">
          <a:extLst>
            <a:ext uri="{FF2B5EF4-FFF2-40B4-BE49-F238E27FC236}">
              <a16:creationId xmlns:a16="http://schemas.microsoft.com/office/drawing/2014/main" xmlns="" id="{00000000-0008-0000-0600-00006B010000}"/>
            </a:ext>
          </a:extLst>
        </xdr:cNvPr>
        <xdr:cNvSpPr/>
      </xdr:nvSpPr>
      <xdr:spPr>
        <a:xfrm>
          <a:off x="7810500" y="931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170925</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561794" y="908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112,211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83936</xdr:rowOff>
    </xdr:from>
    <xdr:to>
      <xdr:col>10</xdr:col>
      <xdr:colOff>155575</xdr:colOff>
      <xdr:row>56</xdr:row>
      <xdr:rowOff>14086</xdr:rowOff>
    </xdr:to>
    <xdr:sp macro="" textlink="">
      <xdr:nvSpPr>
        <xdr:cNvPr id="365" name="円/楕円 364">
          <a:extLst>
            <a:ext uri="{FF2B5EF4-FFF2-40B4-BE49-F238E27FC236}">
              <a16:creationId xmlns:a16="http://schemas.microsoft.com/office/drawing/2014/main" xmlns="" id="{00000000-0008-0000-0600-00006D010000}"/>
            </a:ext>
          </a:extLst>
        </xdr:cNvPr>
        <xdr:cNvSpPr/>
      </xdr:nvSpPr>
      <xdr:spPr>
        <a:xfrm>
          <a:off x="6921500" y="951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30613</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705111" y="928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7" name="正方形/長方形 366">
          <a:extLst>
            <a:ext uri="{FF2B5EF4-FFF2-40B4-BE49-F238E27FC236}">
              <a16:creationId xmlns:a16="http://schemas.microsoft.com/office/drawing/2014/main" xmlns=""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8" name="正方形/長方形 367">
          <a:extLst>
            <a:ext uri="{FF2B5EF4-FFF2-40B4-BE49-F238E27FC236}">
              <a16:creationId xmlns:a16="http://schemas.microsoft.com/office/drawing/2014/main" xmlns="" id="{00000000-0008-0000-0600-000070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9" name="正方形/長方形 368">
          <a:extLst>
            <a:ext uri="{FF2B5EF4-FFF2-40B4-BE49-F238E27FC236}">
              <a16:creationId xmlns:a16="http://schemas.microsoft.com/office/drawing/2014/main" xmlns="" id="{00000000-0008-0000-0600-000071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0" name="正方形/長方形 369">
          <a:extLst>
            <a:ext uri="{FF2B5EF4-FFF2-40B4-BE49-F238E27FC236}">
              <a16:creationId xmlns:a16="http://schemas.microsoft.com/office/drawing/2014/main" xmlns="" id="{00000000-0008-0000-0600-000072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4" name="直線コネクタ 373">
          <a:extLst>
            <a:ext uri="{FF2B5EF4-FFF2-40B4-BE49-F238E27FC236}">
              <a16:creationId xmlns:a16="http://schemas.microsoft.com/office/drawing/2014/main" xmlns="" id="{00000000-0008-0000-0600-00007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5" name="直線コネクタ 374">
          <a:extLst>
            <a:ext uri="{FF2B5EF4-FFF2-40B4-BE49-F238E27FC236}">
              <a16:creationId xmlns:a16="http://schemas.microsoft.com/office/drawing/2014/main" xmlns="" id="{00000000-0008-0000-0600-00007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77" name="直線コネクタ 376">
          <a:extLst>
            <a:ext uri="{FF2B5EF4-FFF2-40B4-BE49-F238E27FC236}">
              <a16:creationId xmlns:a16="http://schemas.microsoft.com/office/drawing/2014/main" xmlns="" id="{00000000-0008-0000-0600-00007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79" name="直線コネクタ 378">
          <a:extLst>
            <a:ext uri="{FF2B5EF4-FFF2-40B4-BE49-F238E27FC236}">
              <a16:creationId xmlns:a16="http://schemas.microsoft.com/office/drawing/2014/main" xmlns="" id="{00000000-0008-0000-0600-00007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5" name="普通建設事業費 （ うち新規整備　）グラフ枠">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21537</xdr:rowOff>
    </xdr:from>
    <xdr:to>
      <xdr:col>15</xdr:col>
      <xdr:colOff>180340</xdr:colOff>
      <xdr:row>75</xdr:row>
      <xdr:rowOff>137551</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flipV="1">
          <a:off x="10475595" y="12023037"/>
          <a:ext cx="1270" cy="973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141378</xdr:rowOff>
    </xdr:from>
    <xdr:ext cx="534377" cy="259045"/>
    <xdr:sp macro="" textlink="">
      <xdr:nvSpPr>
        <xdr:cNvPr id="387" name="普通建設事業費 （ うち新規整備　）最小値テキスト">
          <a:extLst>
            <a:ext uri="{FF2B5EF4-FFF2-40B4-BE49-F238E27FC236}">
              <a16:creationId xmlns:a16="http://schemas.microsoft.com/office/drawing/2014/main" xmlns="" id="{00000000-0008-0000-0600-000083010000}"/>
            </a:ext>
          </a:extLst>
        </xdr:cNvPr>
        <xdr:cNvSpPr txBox="1"/>
      </xdr:nvSpPr>
      <xdr:spPr>
        <a:xfrm>
          <a:off x="10528300" y="1300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22,594</a:t>
          </a:r>
          <a:endParaRPr kumimoji="1" lang="ja-JP" altLang="en-US" sz="1000" b="1">
            <a:latin typeface="ＭＳ Ｐゴシック"/>
          </a:endParaRPr>
        </a:p>
      </xdr:txBody>
    </xdr:sp>
    <xdr:clientData/>
  </xdr:oneCellAnchor>
  <xdr:twoCellAnchor>
    <xdr:from>
      <xdr:col>15</xdr:col>
      <xdr:colOff>92075</xdr:colOff>
      <xdr:row>75</xdr:row>
      <xdr:rowOff>137551</xdr:rowOff>
    </xdr:from>
    <xdr:to>
      <xdr:col>15</xdr:col>
      <xdr:colOff>269875</xdr:colOff>
      <xdr:row>75</xdr:row>
      <xdr:rowOff>137551</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10388600" y="1299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139664</xdr:rowOff>
    </xdr:from>
    <xdr:ext cx="534377" cy="259045"/>
    <xdr:sp macro="" textlink="">
      <xdr:nvSpPr>
        <xdr:cNvPr id="389" name="普通建設事業費 （ うち新規整備　）最大値テキスト">
          <a:extLst>
            <a:ext uri="{FF2B5EF4-FFF2-40B4-BE49-F238E27FC236}">
              <a16:creationId xmlns:a16="http://schemas.microsoft.com/office/drawing/2014/main" xmlns="" id="{00000000-0008-0000-0600-000085010000}"/>
            </a:ext>
          </a:extLst>
        </xdr:cNvPr>
        <xdr:cNvSpPr txBox="1"/>
      </xdr:nvSpPr>
      <xdr:spPr>
        <a:xfrm>
          <a:off x="10528300" y="117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65,169</a:t>
          </a:r>
          <a:endParaRPr kumimoji="1" lang="ja-JP" altLang="en-US" sz="1000" b="1">
            <a:latin typeface="ＭＳ Ｐゴシック"/>
          </a:endParaRPr>
        </a:p>
      </xdr:txBody>
    </xdr:sp>
    <xdr:clientData/>
  </xdr:oneCellAnchor>
  <xdr:twoCellAnchor>
    <xdr:from>
      <xdr:col>15</xdr:col>
      <xdr:colOff>92075</xdr:colOff>
      <xdr:row>70</xdr:row>
      <xdr:rowOff>21537</xdr:rowOff>
    </xdr:from>
    <xdr:to>
      <xdr:col>15</xdr:col>
      <xdr:colOff>269875</xdr:colOff>
      <xdr:row>70</xdr:row>
      <xdr:rowOff>21537</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10388600" y="12023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125230</xdr:rowOff>
    </xdr:from>
    <xdr:to>
      <xdr:col>15</xdr:col>
      <xdr:colOff>180975</xdr:colOff>
      <xdr:row>77</xdr:row>
      <xdr:rowOff>132956</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flipV="1">
          <a:off x="9639300" y="12983980"/>
          <a:ext cx="838200" cy="35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102473</xdr:rowOff>
    </xdr:from>
    <xdr:ext cx="534377" cy="259045"/>
    <xdr:sp macro="" textlink="">
      <xdr:nvSpPr>
        <xdr:cNvPr id="392" name="普通建設事業費 （ うち新規整備　）平均値テキスト">
          <a:extLst>
            <a:ext uri="{FF2B5EF4-FFF2-40B4-BE49-F238E27FC236}">
              <a16:creationId xmlns:a16="http://schemas.microsoft.com/office/drawing/2014/main" xmlns="" id="{00000000-0008-0000-0600-000088010000}"/>
            </a:ext>
          </a:extLst>
        </xdr:cNvPr>
        <xdr:cNvSpPr txBox="1"/>
      </xdr:nvSpPr>
      <xdr:spPr>
        <a:xfrm>
          <a:off x="10528300" y="1244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37,907</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79596</xdr:rowOff>
    </xdr:from>
    <xdr:to>
      <xdr:col>15</xdr:col>
      <xdr:colOff>231775</xdr:colOff>
      <xdr:row>74</xdr:row>
      <xdr:rowOff>9746</xdr:rowOff>
    </xdr:to>
    <xdr:sp macro="" textlink="">
      <xdr:nvSpPr>
        <xdr:cNvPr id="393" name="フローチャート : 判断 392">
          <a:extLst>
            <a:ext uri="{FF2B5EF4-FFF2-40B4-BE49-F238E27FC236}">
              <a16:creationId xmlns:a16="http://schemas.microsoft.com/office/drawing/2014/main" xmlns="" id="{00000000-0008-0000-0600-000089010000}"/>
            </a:ext>
          </a:extLst>
        </xdr:cNvPr>
        <xdr:cNvSpPr/>
      </xdr:nvSpPr>
      <xdr:spPr>
        <a:xfrm>
          <a:off x="104267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171430</xdr:rowOff>
    </xdr:from>
    <xdr:to>
      <xdr:col>14</xdr:col>
      <xdr:colOff>28575</xdr:colOff>
      <xdr:row>77</xdr:row>
      <xdr:rowOff>132956</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8750300" y="13201630"/>
          <a:ext cx="889000" cy="13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69629</xdr:rowOff>
    </xdr:from>
    <xdr:to>
      <xdr:col>14</xdr:col>
      <xdr:colOff>79375</xdr:colOff>
      <xdr:row>73</xdr:row>
      <xdr:rowOff>171229</xdr:rowOff>
    </xdr:to>
    <xdr:sp macro="" textlink="">
      <xdr:nvSpPr>
        <xdr:cNvPr id="395" name="フローチャート : 判断 394">
          <a:extLst>
            <a:ext uri="{FF2B5EF4-FFF2-40B4-BE49-F238E27FC236}">
              <a16:creationId xmlns:a16="http://schemas.microsoft.com/office/drawing/2014/main" xmlns="" id="{00000000-0008-0000-0600-00008B010000}"/>
            </a:ext>
          </a:extLst>
        </xdr:cNvPr>
        <xdr:cNvSpPr/>
      </xdr:nvSpPr>
      <xdr:spPr>
        <a:xfrm>
          <a:off x="9588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16306</xdr:rowOff>
    </xdr:from>
    <xdr:ext cx="534377"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9359411" y="1236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38,343</a:t>
          </a:r>
          <a:endParaRPr kumimoji="1" lang="ja-JP" altLang="en-US" sz="1000" b="1">
            <a:solidFill>
              <a:srgbClr val="000080"/>
            </a:solidFill>
            <a:latin typeface="ＭＳ Ｐゴシック"/>
          </a:endParaRPr>
        </a:p>
      </xdr:txBody>
    </xdr:sp>
    <xdr:clientData/>
  </xdr:oneCellAnchor>
  <xdr:twoCellAnchor>
    <xdr:from>
      <xdr:col>12</xdr:col>
      <xdr:colOff>460375</xdr:colOff>
      <xdr:row>72</xdr:row>
      <xdr:rowOff>130939</xdr:rowOff>
    </xdr:from>
    <xdr:to>
      <xdr:col>12</xdr:col>
      <xdr:colOff>561975</xdr:colOff>
      <xdr:row>73</xdr:row>
      <xdr:rowOff>61089</xdr:rowOff>
    </xdr:to>
    <xdr:sp macro="" textlink="">
      <xdr:nvSpPr>
        <xdr:cNvPr id="397" name="フローチャート : 判断 396">
          <a:extLst>
            <a:ext uri="{FF2B5EF4-FFF2-40B4-BE49-F238E27FC236}">
              <a16:creationId xmlns:a16="http://schemas.microsoft.com/office/drawing/2014/main" xmlns="" id="{00000000-0008-0000-0600-00008D010000}"/>
            </a:ext>
          </a:extLst>
        </xdr:cNvPr>
        <xdr:cNvSpPr/>
      </xdr:nvSpPr>
      <xdr:spPr>
        <a:xfrm>
          <a:off x="8699500" y="1247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77616</xdr:rowOff>
    </xdr:from>
    <xdr:ext cx="534377"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8483111" y="1225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74430</xdr:rowOff>
    </xdr:from>
    <xdr:to>
      <xdr:col>15</xdr:col>
      <xdr:colOff>231775</xdr:colOff>
      <xdr:row>76</xdr:row>
      <xdr:rowOff>4580</xdr:rowOff>
    </xdr:to>
    <xdr:sp macro="" textlink="">
      <xdr:nvSpPr>
        <xdr:cNvPr id="404" name="円/楕円 403">
          <a:extLst>
            <a:ext uri="{FF2B5EF4-FFF2-40B4-BE49-F238E27FC236}">
              <a16:creationId xmlns:a16="http://schemas.microsoft.com/office/drawing/2014/main" xmlns="" id="{00000000-0008-0000-0600-000094010000}"/>
            </a:ext>
          </a:extLst>
        </xdr:cNvPr>
        <xdr:cNvSpPr/>
      </xdr:nvSpPr>
      <xdr:spPr>
        <a:xfrm>
          <a:off x="10426700" y="129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160807</xdr:rowOff>
    </xdr:from>
    <xdr:ext cx="534377" cy="259045"/>
    <xdr:sp macro="" textlink="">
      <xdr:nvSpPr>
        <xdr:cNvPr id="405" name="普通建設事業費 （ うち新規整備　）該当値テキスト">
          <a:extLst>
            <a:ext uri="{FF2B5EF4-FFF2-40B4-BE49-F238E27FC236}">
              <a16:creationId xmlns:a16="http://schemas.microsoft.com/office/drawing/2014/main" xmlns="" id="{00000000-0008-0000-0600-000095010000}"/>
            </a:ext>
          </a:extLst>
        </xdr:cNvPr>
        <xdr:cNvSpPr txBox="1"/>
      </xdr:nvSpPr>
      <xdr:spPr>
        <a:xfrm>
          <a:off x="10528300" y="128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23,133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82156</xdr:rowOff>
    </xdr:from>
    <xdr:to>
      <xdr:col>14</xdr:col>
      <xdr:colOff>79375</xdr:colOff>
      <xdr:row>78</xdr:row>
      <xdr:rowOff>12306</xdr:rowOff>
    </xdr:to>
    <xdr:sp macro="" textlink="">
      <xdr:nvSpPr>
        <xdr:cNvPr id="406" name="円/楕円 405">
          <a:extLst>
            <a:ext uri="{FF2B5EF4-FFF2-40B4-BE49-F238E27FC236}">
              <a16:creationId xmlns:a16="http://schemas.microsoft.com/office/drawing/2014/main" xmlns="" id="{00000000-0008-0000-0600-000096010000}"/>
            </a:ext>
          </a:extLst>
        </xdr:cNvPr>
        <xdr:cNvSpPr/>
      </xdr:nvSpPr>
      <xdr:spPr>
        <a:xfrm>
          <a:off x="9588500" y="132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3433</xdr:rowOff>
    </xdr:from>
    <xdr:ext cx="469744"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91727" y="133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120630</xdr:rowOff>
    </xdr:from>
    <xdr:to>
      <xdr:col>12</xdr:col>
      <xdr:colOff>561975</xdr:colOff>
      <xdr:row>77</xdr:row>
      <xdr:rowOff>50780</xdr:rowOff>
    </xdr:to>
    <xdr:sp macro="" textlink="">
      <xdr:nvSpPr>
        <xdr:cNvPr id="408" name="円/楕円 407">
          <a:extLst>
            <a:ext uri="{FF2B5EF4-FFF2-40B4-BE49-F238E27FC236}">
              <a16:creationId xmlns:a16="http://schemas.microsoft.com/office/drawing/2014/main" xmlns="" id="{00000000-0008-0000-0600-000098010000}"/>
            </a:ext>
          </a:extLst>
        </xdr:cNvPr>
        <xdr:cNvSpPr/>
      </xdr:nvSpPr>
      <xdr:spPr>
        <a:xfrm>
          <a:off x="8699500" y="131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41907</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8483111" y="132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0" name="正方形/長方形 409">
          <a:extLst>
            <a:ext uri="{FF2B5EF4-FFF2-40B4-BE49-F238E27FC236}">
              <a16:creationId xmlns:a16="http://schemas.microsoft.com/office/drawing/2014/main" xmlns="" id="{00000000-0008-0000-0600-00009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1" name="正方形/長方形 410">
          <a:extLst>
            <a:ext uri="{FF2B5EF4-FFF2-40B4-BE49-F238E27FC236}">
              <a16:creationId xmlns:a16="http://schemas.microsoft.com/office/drawing/2014/main" xmlns="" id="{00000000-0008-0000-0600-00009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2" name="正方形/長方形 411">
          <a:extLst>
            <a:ext uri="{FF2B5EF4-FFF2-40B4-BE49-F238E27FC236}">
              <a16:creationId xmlns:a16="http://schemas.microsoft.com/office/drawing/2014/main" xmlns="" id="{00000000-0008-0000-0600-00009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3" name="正方形/長方形 412">
          <a:extLst>
            <a:ext uri="{FF2B5EF4-FFF2-40B4-BE49-F238E27FC236}">
              <a16:creationId xmlns:a16="http://schemas.microsoft.com/office/drawing/2014/main" xmlns="" id="{00000000-0008-0000-0600-00009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4" name="正方形/長方形 413">
          <a:extLst>
            <a:ext uri="{FF2B5EF4-FFF2-40B4-BE49-F238E27FC236}">
              <a16:creationId xmlns:a16="http://schemas.microsoft.com/office/drawing/2014/main" xmlns="" id="{00000000-0008-0000-0600-00009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a:extLst>
            <a:ext uri="{FF2B5EF4-FFF2-40B4-BE49-F238E27FC236}">
              <a16:creationId xmlns:a16="http://schemas.microsoft.com/office/drawing/2014/main" xmlns="" id="{00000000-0008-0000-0600-00009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a:extLst>
            <a:ext uri="{FF2B5EF4-FFF2-40B4-BE49-F238E27FC236}">
              <a16:creationId xmlns:a16="http://schemas.microsoft.com/office/drawing/2014/main" xmlns="" id="{00000000-0008-0000-0600-0000A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a:extLst>
            <a:ext uri="{FF2B5EF4-FFF2-40B4-BE49-F238E27FC236}">
              <a16:creationId xmlns:a16="http://schemas.microsoft.com/office/drawing/2014/main" xmlns="" id="{00000000-0008-0000-0600-0000A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a:extLst>
            <a:ext uri="{FF2B5EF4-FFF2-40B4-BE49-F238E27FC236}">
              <a16:creationId xmlns:a16="http://schemas.microsoft.com/office/drawing/2014/main" xmlns="" id="{00000000-0008-0000-0600-0000A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a:extLst>
            <a:ext uri="{FF2B5EF4-FFF2-40B4-BE49-F238E27FC236}">
              <a16:creationId xmlns:a16="http://schemas.microsoft.com/office/drawing/2014/main" xmlns="" id="{00000000-0008-0000-0600-0000A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a:extLst>
            <a:ext uri="{FF2B5EF4-FFF2-40B4-BE49-F238E27FC236}">
              <a16:creationId xmlns:a16="http://schemas.microsoft.com/office/drawing/2014/main" xmlns="" id="{00000000-0008-0000-0600-0000A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a:extLst>
            <a:ext uri="{FF2B5EF4-FFF2-40B4-BE49-F238E27FC236}">
              <a16:creationId xmlns:a16="http://schemas.microsoft.com/office/drawing/2014/main" xmlns="" id="{00000000-0008-0000-0600-0000A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a:extLst>
            <a:ext uri="{FF2B5EF4-FFF2-40B4-BE49-F238E27FC236}">
              <a16:creationId xmlns:a16="http://schemas.microsoft.com/office/drawing/2014/main" xmlns="" id="{00000000-0008-0000-0600-0000A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94</xdr:row>
      <xdr:rowOff>4387</xdr:rowOff>
    </xdr:from>
    <xdr:to>
      <xdr:col>15</xdr:col>
      <xdr:colOff>180340</xdr:colOff>
      <xdr:row>97</xdr:row>
      <xdr:rowOff>115164</xdr:rowOff>
    </xdr:to>
    <xdr:cxnSp macro="">
      <xdr:nvCxnSpPr>
        <xdr:cNvPr id="431" name="直線コネクタ 430">
          <a:extLst>
            <a:ext uri="{FF2B5EF4-FFF2-40B4-BE49-F238E27FC236}">
              <a16:creationId xmlns:a16="http://schemas.microsoft.com/office/drawing/2014/main" xmlns="" id="{00000000-0008-0000-0600-0000AF010000}"/>
            </a:ext>
          </a:extLst>
        </xdr:cNvPr>
        <xdr:cNvCxnSpPr/>
      </xdr:nvCxnSpPr>
      <xdr:spPr>
        <a:xfrm flipV="1">
          <a:off x="10475595" y="16120687"/>
          <a:ext cx="1270" cy="625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118991</xdr:rowOff>
    </xdr:from>
    <xdr:ext cx="534377" cy="259045"/>
    <xdr:sp macro="" textlink="">
      <xdr:nvSpPr>
        <xdr:cNvPr id="432" name="普通建設事業費 （ うち更新整備　）最小値テキスト">
          <a:extLst>
            <a:ext uri="{FF2B5EF4-FFF2-40B4-BE49-F238E27FC236}">
              <a16:creationId xmlns:a16="http://schemas.microsoft.com/office/drawing/2014/main" xmlns="" id="{00000000-0008-0000-0600-0000B0010000}"/>
            </a:ext>
          </a:extLst>
        </xdr:cNvPr>
        <xdr:cNvSpPr txBox="1"/>
      </xdr:nvSpPr>
      <xdr:spPr>
        <a:xfrm>
          <a:off x="10528300" y="167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14,288</a:t>
          </a:r>
          <a:endParaRPr kumimoji="1" lang="ja-JP" altLang="en-US" sz="1000" b="1">
            <a:latin typeface="ＭＳ Ｐゴシック"/>
          </a:endParaRPr>
        </a:p>
      </xdr:txBody>
    </xdr:sp>
    <xdr:clientData/>
  </xdr:oneCellAnchor>
  <xdr:twoCellAnchor>
    <xdr:from>
      <xdr:col>15</xdr:col>
      <xdr:colOff>92075</xdr:colOff>
      <xdr:row>97</xdr:row>
      <xdr:rowOff>115164</xdr:rowOff>
    </xdr:from>
    <xdr:to>
      <xdr:col>15</xdr:col>
      <xdr:colOff>269875</xdr:colOff>
      <xdr:row>97</xdr:row>
      <xdr:rowOff>115164</xdr:rowOff>
    </xdr:to>
    <xdr:cxnSp macro="">
      <xdr:nvCxnSpPr>
        <xdr:cNvPr id="433" name="直線コネクタ 432">
          <a:extLst>
            <a:ext uri="{FF2B5EF4-FFF2-40B4-BE49-F238E27FC236}">
              <a16:creationId xmlns:a16="http://schemas.microsoft.com/office/drawing/2014/main" xmlns="" id="{00000000-0008-0000-0600-0000B1010000}"/>
            </a:ext>
          </a:extLst>
        </xdr:cNvPr>
        <xdr:cNvCxnSpPr/>
      </xdr:nvCxnSpPr>
      <xdr:spPr>
        <a:xfrm>
          <a:off x="10388600" y="1674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122514</xdr:rowOff>
    </xdr:from>
    <xdr:ext cx="534377" cy="259045"/>
    <xdr:sp macro="" textlink="">
      <xdr:nvSpPr>
        <xdr:cNvPr id="434" name="普通建設事業費 （ うち更新整備　）最大値テキスト">
          <a:extLst>
            <a:ext uri="{FF2B5EF4-FFF2-40B4-BE49-F238E27FC236}">
              <a16:creationId xmlns:a16="http://schemas.microsoft.com/office/drawing/2014/main" xmlns="" id="{00000000-0008-0000-0600-0000B2010000}"/>
            </a:ext>
          </a:extLst>
        </xdr:cNvPr>
        <xdr:cNvSpPr txBox="1"/>
      </xdr:nvSpPr>
      <xdr:spPr>
        <a:xfrm>
          <a:off x="10528300" y="1589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47,103</a:t>
          </a:r>
          <a:endParaRPr kumimoji="1" lang="ja-JP" altLang="en-US" sz="1000" b="1">
            <a:latin typeface="ＭＳ Ｐゴシック"/>
          </a:endParaRPr>
        </a:p>
      </xdr:txBody>
    </xdr:sp>
    <xdr:clientData/>
  </xdr:oneCellAnchor>
  <xdr:twoCellAnchor>
    <xdr:from>
      <xdr:col>15</xdr:col>
      <xdr:colOff>92075</xdr:colOff>
      <xdr:row>94</xdr:row>
      <xdr:rowOff>4387</xdr:rowOff>
    </xdr:from>
    <xdr:to>
      <xdr:col>15</xdr:col>
      <xdr:colOff>269875</xdr:colOff>
      <xdr:row>94</xdr:row>
      <xdr:rowOff>4387</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10388600" y="1612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50031</xdr:rowOff>
    </xdr:from>
    <xdr:to>
      <xdr:col>15</xdr:col>
      <xdr:colOff>180975</xdr:colOff>
      <xdr:row>94</xdr:row>
      <xdr:rowOff>4387</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9639300" y="15823431"/>
          <a:ext cx="838200" cy="2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65936</xdr:rowOff>
    </xdr:from>
    <xdr:ext cx="534377" cy="259045"/>
    <xdr:sp macro="" textlink="">
      <xdr:nvSpPr>
        <xdr:cNvPr id="437" name="普通建設事業費 （ うち更新整備　）平均値テキスト">
          <a:extLst>
            <a:ext uri="{FF2B5EF4-FFF2-40B4-BE49-F238E27FC236}">
              <a16:creationId xmlns:a16="http://schemas.microsoft.com/office/drawing/2014/main" xmlns="" id="{00000000-0008-0000-0600-0000B5010000}"/>
            </a:ext>
          </a:extLst>
        </xdr:cNvPr>
        <xdr:cNvSpPr txBox="1"/>
      </xdr:nvSpPr>
      <xdr:spPr>
        <a:xfrm>
          <a:off x="10528300" y="16353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87509</xdr:rowOff>
    </xdr:from>
    <xdr:to>
      <xdr:col>15</xdr:col>
      <xdr:colOff>231775</xdr:colOff>
      <xdr:row>96</xdr:row>
      <xdr:rowOff>17659</xdr:rowOff>
    </xdr:to>
    <xdr:sp macro="" textlink="">
      <xdr:nvSpPr>
        <xdr:cNvPr id="438" name="フローチャート : 判断 437">
          <a:extLst>
            <a:ext uri="{FF2B5EF4-FFF2-40B4-BE49-F238E27FC236}">
              <a16:creationId xmlns:a16="http://schemas.microsoft.com/office/drawing/2014/main" xmlns="" id="{00000000-0008-0000-0600-0000B6010000}"/>
            </a:ext>
          </a:extLst>
        </xdr:cNvPr>
        <xdr:cNvSpPr/>
      </xdr:nvSpPr>
      <xdr:spPr>
        <a:xfrm>
          <a:off x="10426700" y="1637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123298</xdr:rowOff>
    </xdr:from>
    <xdr:to>
      <xdr:col>14</xdr:col>
      <xdr:colOff>28575</xdr:colOff>
      <xdr:row>92</xdr:row>
      <xdr:rowOff>50031</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8750300" y="15725248"/>
          <a:ext cx="889000" cy="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169044</xdr:rowOff>
    </xdr:from>
    <xdr:to>
      <xdr:col>14</xdr:col>
      <xdr:colOff>79375</xdr:colOff>
      <xdr:row>96</xdr:row>
      <xdr:rowOff>99194</xdr:rowOff>
    </xdr:to>
    <xdr:sp macro="" textlink="">
      <xdr:nvSpPr>
        <xdr:cNvPr id="440" name="フローチャート : 判断 439">
          <a:extLst>
            <a:ext uri="{FF2B5EF4-FFF2-40B4-BE49-F238E27FC236}">
              <a16:creationId xmlns:a16="http://schemas.microsoft.com/office/drawing/2014/main" xmlns="" id="{00000000-0008-0000-0600-0000B8010000}"/>
            </a:ext>
          </a:extLst>
        </xdr:cNvPr>
        <xdr:cNvSpPr/>
      </xdr:nvSpPr>
      <xdr:spPr>
        <a:xfrm>
          <a:off x="9588500" y="164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90321</xdr:rowOff>
    </xdr:from>
    <xdr:ext cx="534377"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9359411" y="165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86291</xdr:rowOff>
    </xdr:from>
    <xdr:to>
      <xdr:col>12</xdr:col>
      <xdr:colOff>561975</xdr:colOff>
      <xdr:row>97</xdr:row>
      <xdr:rowOff>16441</xdr:rowOff>
    </xdr:to>
    <xdr:sp macro="" textlink="">
      <xdr:nvSpPr>
        <xdr:cNvPr id="442" name="フローチャート : 判断 441">
          <a:extLst>
            <a:ext uri="{FF2B5EF4-FFF2-40B4-BE49-F238E27FC236}">
              <a16:creationId xmlns:a16="http://schemas.microsoft.com/office/drawing/2014/main" xmlns="" id="{00000000-0008-0000-0600-0000BA010000}"/>
            </a:ext>
          </a:extLst>
        </xdr:cNvPr>
        <xdr:cNvSpPr/>
      </xdr:nvSpPr>
      <xdr:spPr>
        <a:xfrm>
          <a:off x="8699500" y="1654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7568</xdr:rowOff>
    </xdr:from>
    <xdr:ext cx="534377"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8483111" y="166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125037</xdr:rowOff>
    </xdr:from>
    <xdr:to>
      <xdr:col>15</xdr:col>
      <xdr:colOff>231775</xdr:colOff>
      <xdr:row>94</xdr:row>
      <xdr:rowOff>55187</xdr:rowOff>
    </xdr:to>
    <xdr:sp macro="" textlink="">
      <xdr:nvSpPr>
        <xdr:cNvPr id="449" name="円/楕円 448">
          <a:extLst>
            <a:ext uri="{FF2B5EF4-FFF2-40B4-BE49-F238E27FC236}">
              <a16:creationId xmlns:a16="http://schemas.microsoft.com/office/drawing/2014/main" xmlns="" id="{00000000-0008-0000-0600-0000C1010000}"/>
            </a:ext>
          </a:extLst>
        </xdr:cNvPr>
        <xdr:cNvSpPr/>
      </xdr:nvSpPr>
      <xdr:spPr>
        <a:xfrm>
          <a:off x="10426700" y="1606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78064</xdr:rowOff>
    </xdr:from>
    <xdr:ext cx="534377" cy="259045"/>
    <xdr:sp macro="" textlink="">
      <xdr:nvSpPr>
        <xdr:cNvPr id="450" name="普通建設事業費 （ うち更新整備　）該当値テキスト">
          <a:extLst>
            <a:ext uri="{FF2B5EF4-FFF2-40B4-BE49-F238E27FC236}">
              <a16:creationId xmlns:a16="http://schemas.microsoft.com/office/drawing/2014/main" xmlns="" id="{00000000-0008-0000-0600-0000C2010000}"/>
            </a:ext>
          </a:extLst>
        </xdr:cNvPr>
        <xdr:cNvSpPr txBox="1"/>
      </xdr:nvSpPr>
      <xdr:spPr>
        <a:xfrm>
          <a:off x="10528300" y="1602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47,103</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170681</xdr:rowOff>
    </xdr:from>
    <xdr:to>
      <xdr:col>14</xdr:col>
      <xdr:colOff>79375</xdr:colOff>
      <xdr:row>92</xdr:row>
      <xdr:rowOff>100831</xdr:rowOff>
    </xdr:to>
    <xdr:sp macro="" textlink="">
      <xdr:nvSpPr>
        <xdr:cNvPr id="451" name="円/楕円 450">
          <a:extLst>
            <a:ext uri="{FF2B5EF4-FFF2-40B4-BE49-F238E27FC236}">
              <a16:creationId xmlns:a16="http://schemas.microsoft.com/office/drawing/2014/main" xmlns="" id="{00000000-0008-0000-0600-0000C3010000}"/>
            </a:ext>
          </a:extLst>
        </xdr:cNvPr>
        <xdr:cNvSpPr/>
      </xdr:nvSpPr>
      <xdr:spPr>
        <a:xfrm>
          <a:off x="9588500" y="157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90</xdr:row>
      <xdr:rowOff>117358</xdr:rowOff>
    </xdr:from>
    <xdr:ext cx="534377"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9359411" y="1554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62,707</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72498</xdr:rowOff>
    </xdr:from>
    <xdr:to>
      <xdr:col>12</xdr:col>
      <xdr:colOff>561975</xdr:colOff>
      <xdr:row>92</xdr:row>
      <xdr:rowOff>2648</xdr:rowOff>
    </xdr:to>
    <xdr:sp macro="" textlink="">
      <xdr:nvSpPr>
        <xdr:cNvPr id="453" name="円/楕円 452">
          <a:extLst>
            <a:ext uri="{FF2B5EF4-FFF2-40B4-BE49-F238E27FC236}">
              <a16:creationId xmlns:a16="http://schemas.microsoft.com/office/drawing/2014/main" xmlns="" id="{00000000-0008-0000-0600-0000C5010000}"/>
            </a:ext>
          </a:extLst>
        </xdr:cNvPr>
        <xdr:cNvSpPr/>
      </xdr:nvSpPr>
      <xdr:spPr>
        <a:xfrm>
          <a:off x="8699500" y="156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19175</xdr:rowOff>
    </xdr:from>
    <xdr:ext cx="534377"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8483111" y="154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a:extLst>
            <a:ext uri="{FF2B5EF4-FFF2-40B4-BE49-F238E27FC236}">
              <a16:creationId xmlns:a16="http://schemas.microsoft.com/office/drawing/2014/main" xmlns="" id="{00000000-0008-0000-0600-0000C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6" name="正方形/長方形 455">
          <a:extLst>
            <a:ext uri="{FF2B5EF4-FFF2-40B4-BE49-F238E27FC236}">
              <a16:creationId xmlns:a16="http://schemas.microsoft.com/office/drawing/2014/main" xmlns="" id="{00000000-0008-0000-0600-0000C8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7" name="正方形/長方形 456">
          <a:extLst>
            <a:ext uri="{FF2B5EF4-FFF2-40B4-BE49-F238E27FC236}">
              <a16:creationId xmlns:a16="http://schemas.microsoft.com/office/drawing/2014/main" xmlns="" id="{00000000-0008-0000-0600-0000C9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8" name="正方形/長方形 457">
          <a:extLst>
            <a:ext uri="{FF2B5EF4-FFF2-40B4-BE49-F238E27FC236}">
              <a16:creationId xmlns:a16="http://schemas.microsoft.com/office/drawing/2014/main" xmlns="" id="{00000000-0008-0000-0600-0000CA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9" name="正方形/長方形 458">
          <a:extLst>
            <a:ext uri="{FF2B5EF4-FFF2-40B4-BE49-F238E27FC236}">
              <a16:creationId xmlns:a16="http://schemas.microsoft.com/office/drawing/2014/main" xmlns="" id="{00000000-0008-0000-0600-0000CB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0" name="正方形/長方形 459">
          <a:extLst>
            <a:ext uri="{FF2B5EF4-FFF2-40B4-BE49-F238E27FC236}">
              <a16:creationId xmlns:a16="http://schemas.microsoft.com/office/drawing/2014/main" xmlns="" id="{00000000-0008-0000-0600-0000C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a:extLst>
            <a:ext uri="{FF2B5EF4-FFF2-40B4-BE49-F238E27FC236}">
              <a16:creationId xmlns:a16="http://schemas.microsoft.com/office/drawing/2014/main" xmlns="" id="{00000000-0008-0000-0600-0000D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7645</xdr:rowOff>
    </xdr:from>
    <xdr:to>
      <xdr:col>23</xdr:col>
      <xdr:colOff>516889</xdr:colOff>
      <xdr:row>39</xdr:row>
      <xdr:rowOff>29876</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flipV="1">
          <a:off x="16317595" y="5322595"/>
          <a:ext cx="1269" cy="139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33703</xdr:rowOff>
    </xdr:from>
    <xdr:ext cx="378565" cy="259045"/>
    <xdr:sp macro="" textlink="">
      <xdr:nvSpPr>
        <xdr:cNvPr id="477" name="災害復旧事業費最小値テキスト">
          <a:extLst>
            <a:ext uri="{FF2B5EF4-FFF2-40B4-BE49-F238E27FC236}">
              <a16:creationId xmlns:a16="http://schemas.microsoft.com/office/drawing/2014/main" xmlns="" id="{00000000-0008-0000-0600-0000DD010000}"/>
            </a:ext>
          </a:extLst>
        </xdr:cNvPr>
        <xdr:cNvSpPr txBox="1"/>
      </xdr:nvSpPr>
      <xdr:spPr>
        <a:xfrm>
          <a:off x="16370300" y="672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39</xdr:row>
      <xdr:rowOff>29876</xdr:rowOff>
    </xdr:from>
    <xdr:to>
      <xdr:col>23</xdr:col>
      <xdr:colOff>606425</xdr:colOff>
      <xdr:row>39</xdr:row>
      <xdr:rowOff>29876</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a:off x="16230600" y="671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125772</xdr:rowOff>
    </xdr:from>
    <xdr:ext cx="534377" cy="259045"/>
    <xdr:sp macro="" textlink="">
      <xdr:nvSpPr>
        <xdr:cNvPr id="479" name="災害復旧事業費最大値テキスト">
          <a:extLst>
            <a:ext uri="{FF2B5EF4-FFF2-40B4-BE49-F238E27FC236}">
              <a16:creationId xmlns:a16="http://schemas.microsoft.com/office/drawing/2014/main" xmlns="" id="{00000000-0008-0000-0600-0000DF010000}"/>
            </a:ext>
          </a:extLst>
        </xdr:cNvPr>
        <xdr:cNvSpPr txBox="1"/>
      </xdr:nvSpPr>
      <xdr:spPr>
        <a:xfrm>
          <a:off x="16370300" y="509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73,932</a:t>
          </a:r>
          <a:endParaRPr kumimoji="1" lang="ja-JP" altLang="en-US" sz="1000" b="1">
            <a:latin typeface="ＭＳ Ｐゴシック"/>
          </a:endParaRPr>
        </a:p>
      </xdr:txBody>
    </xdr:sp>
    <xdr:clientData/>
  </xdr:oneCellAnchor>
  <xdr:twoCellAnchor>
    <xdr:from>
      <xdr:col>23</xdr:col>
      <xdr:colOff>428625</xdr:colOff>
      <xdr:row>31</xdr:row>
      <xdr:rowOff>7645</xdr:rowOff>
    </xdr:from>
    <xdr:to>
      <xdr:col>23</xdr:col>
      <xdr:colOff>606425</xdr:colOff>
      <xdr:row>31</xdr:row>
      <xdr:rowOff>7645</xdr:rowOff>
    </xdr:to>
    <xdr:cxnSp macro="">
      <xdr:nvCxnSpPr>
        <xdr:cNvPr id="480" name="直線コネクタ 479">
          <a:extLst>
            <a:ext uri="{FF2B5EF4-FFF2-40B4-BE49-F238E27FC236}">
              <a16:creationId xmlns:a16="http://schemas.microsoft.com/office/drawing/2014/main" xmlns="" id="{00000000-0008-0000-0600-0000E0010000}"/>
            </a:ext>
          </a:extLst>
        </xdr:cNvPr>
        <xdr:cNvCxnSpPr/>
      </xdr:nvCxnSpPr>
      <xdr:spPr>
        <a:xfrm>
          <a:off x="16230600" y="532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29876</xdr:rowOff>
    </xdr:from>
    <xdr:to>
      <xdr:col>23</xdr:col>
      <xdr:colOff>517525</xdr:colOff>
      <xdr:row>39</xdr:row>
      <xdr:rowOff>36049</xdr:rowOff>
    </xdr:to>
    <xdr:cxnSp macro="">
      <xdr:nvCxnSpPr>
        <xdr:cNvPr id="481" name="直線コネクタ 480">
          <a:extLst>
            <a:ext uri="{FF2B5EF4-FFF2-40B4-BE49-F238E27FC236}">
              <a16:creationId xmlns:a16="http://schemas.microsoft.com/office/drawing/2014/main" xmlns="" id="{00000000-0008-0000-0600-0000E1010000}"/>
            </a:ext>
          </a:extLst>
        </xdr:cNvPr>
        <xdr:cNvCxnSpPr/>
      </xdr:nvCxnSpPr>
      <xdr:spPr>
        <a:xfrm flipV="1">
          <a:off x="15481300" y="6716426"/>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2658</xdr:rowOff>
    </xdr:from>
    <xdr:ext cx="469744" cy="259045"/>
    <xdr:sp macro="" textlink="">
      <xdr:nvSpPr>
        <xdr:cNvPr id="482" name="災害復旧事業費平均値テキスト">
          <a:extLst>
            <a:ext uri="{FF2B5EF4-FFF2-40B4-BE49-F238E27FC236}">
              <a16:creationId xmlns:a16="http://schemas.microsoft.com/office/drawing/2014/main" xmlns="" id="{00000000-0008-0000-0600-0000E2010000}"/>
            </a:ext>
          </a:extLst>
        </xdr:cNvPr>
        <xdr:cNvSpPr txBox="1"/>
      </xdr:nvSpPr>
      <xdr:spPr>
        <a:xfrm>
          <a:off x="16370300" y="6346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151231</xdr:rowOff>
    </xdr:from>
    <xdr:to>
      <xdr:col>23</xdr:col>
      <xdr:colOff>568325</xdr:colOff>
      <xdr:row>38</xdr:row>
      <xdr:rowOff>81381</xdr:rowOff>
    </xdr:to>
    <xdr:sp macro="" textlink="">
      <xdr:nvSpPr>
        <xdr:cNvPr id="483" name="フローチャート : 判断 482">
          <a:extLst>
            <a:ext uri="{FF2B5EF4-FFF2-40B4-BE49-F238E27FC236}">
              <a16:creationId xmlns:a16="http://schemas.microsoft.com/office/drawing/2014/main" xmlns="" id="{00000000-0008-0000-0600-0000E3010000}"/>
            </a:ext>
          </a:extLst>
        </xdr:cNvPr>
        <xdr:cNvSpPr/>
      </xdr:nvSpPr>
      <xdr:spPr>
        <a:xfrm>
          <a:off x="16268700" y="649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32068</xdr:rowOff>
    </xdr:from>
    <xdr:to>
      <xdr:col>22</xdr:col>
      <xdr:colOff>365125</xdr:colOff>
      <xdr:row>39</xdr:row>
      <xdr:rowOff>36049</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4592300" y="6718618"/>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12529</xdr:rowOff>
    </xdr:from>
    <xdr:to>
      <xdr:col>22</xdr:col>
      <xdr:colOff>415925</xdr:colOff>
      <xdr:row>38</xdr:row>
      <xdr:rowOff>114129</xdr:rowOff>
    </xdr:to>
    <xdr:sp macro="" textlink="">
      <xdr:nvSpPr>
        <xdr:cNvPr id="485" name="フローチャート : 判断 484">
          <a:extLst>
            <a:ext uri="{FF2B5EF4-FFF2-40B4-BE49-F238E27FC236}">
              <a16:creationId xmlns:a16="http://schemas.microsoft.com/office/drawing/2014/main" xmlns="" id="{00000000-0008-0000-0600-0000E5010000}"/>
            </a:ext>
          </a:extLst>
        </xdr:cNvPr>
        <xdr:cNvSpPr/>
      </xdr:nvSpPr>
      <xdr:spPr>
        <a:xfrm>
          <a:off x="15430500" y="652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130656</xdr:rowOff>
    </xdr:from>
    <xdr:ext cx="469744"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15233727" y="630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28315</xdr:rowOff>
    </xdr:from>
    <xdr:to>
      <xdr:col>21</xdr:col>
      <xdr:colOff>161925</xdr:colOff>
      <xdr:row>39</xdr:row>
      <xdr:rowOff>32068</xdr:rowOff>
    </xdr:to>
    <xdr:cxnSp macro="">
      <xdr:nvCxnSpPr>
        <xdr:cNvPr id="487" name="直線コネクタ 486">
          <a:extLst>
            <a:ext uri="{FF2B5EF4-FFF2-40B4-BE49-F238E27FC236}">
              <a16:creationId xmlns:a16="http://schemas.microsoft.com/office/drawing/2014/main" xmlns="" id="{00000000-0008-0000-0600-0000E7010000}"/>
            </a:ext>
          </a:extLst>
        </xdr:cNvPr>
        <xdr:cNvCxnSpPr/>
      </xdr:nvCxnSpPr>
      <xdr:spPr>
        <a:xfrm>
          <a:off x="13703300" y="6714865"/>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20244</xdr:rowOff>
    </xdr:from>
    <xdr:to>
      <xdr:col>21</xdr:col>
      <xdr:colOff>212725</xdr:colOff>
      <xdr:row>38</xdr:row>
      <xdr:rowOff>121844</xdr:rowOff>
    </xdr:to>
    <xdr:sp macro="" textlink="">
      <xdr:nvSpPr>
        <xdr:cNvPr id="488" name="フローチャート : 判断 487">
          <a:extLst>
            <a:ext uri="{FF2B5EF4-FFF2-40B4-BE49-F238E27FC236}">
              <a16:creationId xmlns:a16="http://schemas.microsoft.com/office/drawing/2014/main" xmlns="" id="{00000000-0008-0000-0600-0000E8010000}"/>
            </a:ext>
          </a:extLst>
        </xdr:cNvPr>
        <xdr:cNvSpPr/>
      </xdr:nvSpPr>
      <xdr:spPr>
        <a:xfrm>
          <a:off x="14541500" y="65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138371</xdr:rowOff>
    </xdr:from>
    <xdr:ext cx="469744"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4357427" y="63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18123</xdr:rowOff>
    </xdr:from>
    <xdr:to>
      <xdr:col>19</xdr:col>
      <xdr:colOff>644525</xdr:colOff>
      <xdr:row>39</xdr:row>
      <xdr:rowOff>28315</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814300" y="6704673"/>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94006</xdr:rowOff>
    </xdr:from>
    <xdr:to>
      <xdr:col>20</xdr:col>
      <xdr:colOff>9525</xdr:colOff>
      <xdr:row>38</xdr:row>
      <xdr:rowOff>24155</xdr:rowOff>
    </xdr:to>
    <xdr:sp macro="" textlink="">
      <xdr:nvSpPr>
        <xdr:cNvPr id="491" name="フローチャート : 判断 490">
          <a:extLst>
            <a:ext uri="{FF2B5EF4-FFF2-40B4-BE49-F238E27FC236}">
              <a16:creationId xmlns:a16="http://schemas.microsoft.com/office/drawing/2014/main" xmlns="" id="{00000000-0008-0000-0600-0000EB010000}"/>
            </a:ext>
          </a:extLst>
        </xdr:cNvPr>
        <xdr:cNvSpPr/>
      </xdr:nvSpPr>
      <xdr:spPr>
        <a:xfrm>
          <a:off x="13652500" y="64376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40683</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3436111" y="62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71507</xdr:rowOff>
    </xdr:from>
    <xdr:to>
      <xdr:col>18</xdr:col>
      <xdr:colOff>492125</xdr:colOff>
      <xdr:row>39</xdr:row>
      <xdr:rowOff>1657</xdr:rowOff>
    </xdr:to>
    <xdr:sp macro="" textlink="">
      <xdr:nvSpPr>
        <xdr:cNvPr id="493" name="フローチャート : 判断 492">
          <a:extLst>
            <a:ext uri="{FF2B5EF4-FFF2-40B4-BE49-F238E27FC236}">
              <a16:creationId xmlns:a16="http://schemas.microsoft.com/office/drawing/2014/main" xmlns="" id="{00000000-0008-0000-0600-0000ED010000}"/>
            </a:ext>
          </a:extLst>
        </xdr:cNvPr>
        <xdr:cNvSpPr/>
      </xdr:nvSpPr>
      <xdr:spPr>
        <a:xfrm>
          <a:off x="12763500" y="658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18184</xdr:rowOff>
    </xdr:from>
    <xdr:ext cx="469744"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579427" y="636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150526</xdr:rowOff>
    </xdr:from>
    <xdr:to>
      <xdr:col>23</xdr:col>
      <xdr:colOff>568325</xdr:colOff>
      <xdr:row>39</xdr:row>
      <xdr:rowOff>80676</xdr:rowOff>
    </xdr:to>
    <xdr:sp macro="" textlink="">
      <xdr:nvSpPr>
        <xdr:cNvPr id="500" name="円/楕円 499">
          <a:extLst>
            <a:ext uri="{FF2B5EF4-FFF2-40B4-BE49-F238E27FC236}">
              <a16:creationId xmlns:a16="http://schemas.microsoft.com/office/drawing/2014/main" xmlns="" id="{00000000-0008-0000-0600-0000F4010000}"/>
            </a:ext>
          </a:extLst>
        </xdr:cNvPr>
        <xdr:cNvSpPr/>
      </xdr:nvSpPr>
      <xdr:spPr>
        <a:xfrm>
          <a:off x="16268700" y="666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65453</xdr:rowOff>
    </xdr:from>
    <xdr:ext cx="378565" cy="259045"/>
    <xdr:sp macro="" textlink="">
      <xdr:nvSpPr>
        <xdr:cNvPr id="501" name="災害復旧事業費該当値テキスト">
          <a:extLst>
            <a:ext uri="{FF2B5EF4-FFF2-40B4-BE49-F238E27FC236}">
              <a16:creationId xmlns:a16="http://schemas.microsoft.com/office/drawing/2014/main" xmlns="" id="{00000000-0008-0000-0600-0000F5010000}"/>
            </a:ext>
          </a:extLst>
        </xdr:cNvPr>
        <xdr:cNvSpPr txBox="1"/>
      </xdr:nvSpPr>
      <xdr:spPr>
        <a:xfrm>
          <a:off x="16370300" y="6580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156699</xdr:rowOff>
    </xdr:from>
    <xdr:to>
      <xdr:col>22</xdr:col>
      <xdr:colOff>415925</xdr:colOff>
      <xdr:row>39</xdr:row>
      <xdr:rowOff>86849</xdr:rowOff>
    </xdr:to>
    <xdr:sp macro="" textlink="">
      <xdr:nvSpPr>
        <xdr:cNvPr id="502" name="円/楕円 501">
          <a:extLst>
            <a:ext uri="{FF2B5EF4-FFF2-40B4-BE49-F238E27FC236}">
              <a16:creationId xmlns:a16="http://schemas.microsoft.com/office/drawing/2014/main" xmlns="" id="{00000000-0008-0000-0600-0000F6010000}"/>
            </a:ext>
          </a:extLst>
        </xdr:cNvPr>
        <xdr:cNvSpPr/>
      </xdr:nvSpPr>
      <xdr:spPr>
        <a:xfrm>
          <a:off x="15430500" y="66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39</xdr:row>
      <xdr:rowOff>77976</xdr:rowOff>
    </xdr:from>
    <xdr:ext cx="378565"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5279317" y="6764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152718</xdr:rowOff>
    </xdr:from>
    <xdr:to>
      <xdr:col>21</xdr:col>
      <xdr:colOff>212725</xdr:colOff>
      <xdr:row>39</xdr:row>
      <xdr:rowOff>82868</xdr:rowOff>
    </xdr:to>
    <xdr:sp macro="" textlink="">
      <xdr:nvSpPr>
        <xdr:cNvPr id="504" name="円/楕円 503">
          <a:extLst>
            <a:ext uri="{FF2B5EF4-FFF2-40B4-BE49-F238E27FC236}">
              <a16:creationId xmlns:a16="http://schemas.microsoft.com/office/drawing/2014/main" xmlns="" id="{00000000-0008-0000-0600-0000F8010000}"/>
            </a:ext>
          </a:extLst>
        </xdr:cNvPr>
        <xdr:cNvSpPr/>
      </xdr:nvSpPr>
      <xdr:spPr>
        <a:xfrm>
          <a:off x="145415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73995</xdr:rowOff>
    </xdr:from>
    <xdr:ext cx="378565"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4403017" y="676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148965</xdr:rowOff>
    </xdr:from>
    <xdr:to>
      <xdr:col>20</xdr:col>
      <xdr:colOff>9525</xdr:colOff>
      <xdr:row>39</xdr:row>
      <xdr:rowOff>79115</xdr:rowOff>
    </xdr:to>
    <xdr:sp macro="" textlink="">
      <xdr:nvSpPr>
        <xdr:cNvPr id="506" name="円/楕円 505">
          <a:extLst>
            <a:ext uri="{FF2B5EF4-FFF2-40B4-BE49-F238E27FC236}">
              <a16:creationId xmlns:a16="http://schemas.microsoft.com/office/drawing/2014/main" xmlns="" id="{00000000-0008-0000-0600-0000FA010000}"/>
            </a:ext>
          </a:extLst>
        </xdr:cNvPr>
        <xdr:cNvSpPr/>
      </xdr:nvSpPr>
      <xdr:spPr>
        <a:xfrm>
          <a:off x="13652500" y="66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70242</xdr:rowOff>
    </xdr:from>
    <xdr:ext cx="378565"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3514017" y="6756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138773</xdr:rowOff>
    </xdr:from>
    <xdr:to>
      <xdr:col>18</xdr:col>
      <xdr:colOff>492125</xdr:colOff>
      <xdr:row>39</xdr:row>
      <xdr:rowOff>68923</xdr:rowOff>
    </xdr:to>
    <xdr:sp macro="" textlink="">
      <xdr:nvSpPr>
        <xdr:cNvPr id="508" name="円/楕円 507">
          <a:extLst>
            <a:ext uri="{FF2B5EF4-FFF2-40B4-BE49-F238E27FC236}">
              <a16:creationId xmlns:a16="http://schemas.microsoft.com/office/drawing/2014/main" xmlns="" id="{00000000-0008-0000-0600-0000FC010000}"/>
            </a:ext>
          </a:extLst>
        </xdr:cNvPr>
        <xdr:cNvSpPr/>
      </xdr:nvSpPr>
      <xdr:spPr>
        <a:xfrm>
          <a:off x="12763500" y="66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60050</xdr:rowOff>
    </xdr:from>
    <xdr:ext cx="469744"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2579427" y="674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a:extLst>
            <a:ext uri="{FF2B5EF4-FFF2-40B4-BE49-F238E27FC236}">
              <a16:creationId xmlns:a16="http://schemas.microsoft.com/office/drawing/2014/main" xmlns="" id="{00000000-0008-0000-0600-0000FE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1" name="正方形/長方形 510">
          <a:extLst>
            <a:ext uri="{FF2B5EF4-FFF2-40B4-BE49-F238E27FC236}">
              <a16:creationId xmlns:a16="http://schemas.microsoft.com/office/drawing/2014/main" xmlns="" id="{00000000-0008-0000-0600-0000FF01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12" name="正方形/長方形 511">
          <a:extLst>
            <a:ext uri="{FF2B5EF4-FFF2-40B4-BE49-F238E27FC236}">
              <a16:creationId xmlns:a16="http://schemas.microsoft.com/office/drawing/2014/main" xmlns="" id="{00000000-0008-0000-0600-000000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3" name="正方形/長方形 512">
          <a:extLst>
            <a:ext uri="{FF2B5EF4-FFF2-40B4-BE49-F238E27FC236}">
              <a16:creationId xmlns:a16="http://schemas.microsoft.com/office/drawing/2014/main" xmlns="" id="{00000000-0008-0000-0600-000001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4" name="正方形/長方形 513">
          <a:extLst>
            <a:ext uri="{FF2B5EF4-FFF2-40B4-BE49-F238E27FC236}">
              <a16:creationId xmlns:a16="http://schemas.microsoft.com/office/drawing/2014/main" xmlns="" id="{00000000-0008-0000-0600-000002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a:extLst>
            <a:ext uri="{FF2B5EF4-FFF2-40B4-BE49-F238E27FC236}">
              <a16:creationId xmlns:a16="http://schemas.microsoft.com/office/drawing/2014/main" xmlns="" id="{00000000-0008-0000-0600-00000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a:extLst>
            <a:ext uri="{FF2B5EF4-FFF2-40B4-BE49-F238E27FC236}">
              <a16:creationId xmlns:a16="http://schemas.microsoft.com/office/drawing/2014/main" xmlns="" id="{00000000-0008-0000-0600-00000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a:extLst>
            <a:ext uri="{FF2B5EF4-FFF2-40B4-BE49-F238E27FC236}">
              <a16:creationId xmlns:a16="http://schemas.microsoft.com/office/drawing/2014/main" xmlns="" id="{00000000-0008-0000-0600-00000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a:extLst>
            <a:ext uri="{FF2B5EF4-FFF2-40B4-BE49-F238E27FC236}">
              <a16:creationId xmlns:a16="http://schemas.microsoft.com/office/drawing/2014/main" xmlns="" id="{00000000-0008-0000-0600-00000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a:extLst>
            <a:ext uri="{FF2B5EF4-FFF2-40B4-BE49-F238E27FC236}">
              <a16:creationId xmlns:a16="http://schemas.microsoft.com/office/drawing/2014/main" xmlns="" id="{00000000-0008-0000-0600-00001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a:extLst>
            <a:ext uri="{FF2B5EF4-FFF2-40B4-BE49-F238E27FC236}">
              <a16:creationId xmlns:a16="http://schemas.microsoft.com/office/drawing/2014/main" xmlns="" id="{00000000-0008-0000-0600-00001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a:extLst>
            <a:ext uri="{FF2B5EF4-FFF2-40B4-BE49-F238E27FC236}">
              <a16:creationId xmlns:a16="http://schemas.microsoft.com/office/drawing/2014/main" xmlns="" id="{00000000-0008-0000-0600-00001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a:extLst>
            <a:ext uri="{FF2B5EF4-FFF2-40B4-BE49-F238E27FC236}">
              <a16:creationId xmlns:a16="http://schemas.microsoft.com/office/drawing/2014/main" xmlns="" id="{00000000-0008-0000-0600-00001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a:extLst>
            <a:ext uri="{FF2B5EF4-FFF2-40B4-BE49-F238E27FC236}">
              <a16:creationId xmlns:a16="http://schemas.microsoft.com/office/drawing/2014/main" xmlns="" id="{00000000-0008-0000-0600-00001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a:extLst>
            <a:ext uri="{FF2B5EF4-FFF2-40B4-BE49-F238E27FC236}">
              <a16:creationId xmlns:a16="http://schemas.microsoft.com/office/drawing/2014/main" xmlns="" id="{00000000-0008-0000-0600-00001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a:extLst>
            <a:ext uri="{FF2B5EF4-FFF2-40B4-BE49-F238E27FC236}">
              <a16:creationId xmlns:a16="http://schemas.microsoft.com/office/drawing/2014/main" xmlns="" id="{00000000-0008-0000-0600-00001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a:extLst>
            <a:ext uri="{FF2B5EF4-FFF2-40B4-BE49-F238E27FC236}">
              <a16:creationId xmlns:a16="http://schemas.microsoft.com/office/drawing/2014/main" xmlns="" id="{00000000-0008-0000-0600-00002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a:extLst>
            <a:ext uri="{FF2B5EF4-FFF2-40B4-BE49-F238E27FC236}">
              <a16:creationId xmlns:a16="http://schemas.microsoft.com/office/drawing/2014/main" xmlns="" id="{00000000-0008-0000-0600-00002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a:extLst>
            <a:ext uri="{FF2B5EF4-FFF2-40B4-BE49-F238E27FC236}">
              <a16:creationId xmlns:a16="http://schemas.microsoft.com/office/drawing/2014/main" xmlns="" id="{00000000-0008-0000-0600-00002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a:extLst>
            <a:ext uri="{FF2B5EF4-FFF2-40B4-BE49-F238E27FC236}">
              <a16:creationId xmlns:a16="http://schemas.microsoft.com/office/drawing/2014/main" xmlns="" id="{00000000-0008-0000-0600-00002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a:extLst>
            <a:ext uri="{FF2B5EF4-FFF2-40B4-BE49-F238E27FC236}">
              <a16:creationId xmlns:a16="http://schemas.microsoft.com/office/drawing/2014/main" xmlns="" id="{00000000-0008-0000-0600-00002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a:extLst>
            <a:ext uri="{FF2B5EF4-FFF2-40B4-BE49-F238E27FC236}">
              <a16:creationId xmlns:a16="http://schemas.microsoft.com/office/drawing/2014/main" xmlns="" id="{00000000-0008-0000-0600-00002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2" name="正方形/長方形 561">
          <a:extLst>
            <a:ext uri="{FF2B5EF4-FFF2-40B4-BE49-F238E27FC236}">
              <a16:creationId xmlns:a16="http://schemas.microsoft.com/office/drawing/2014/main" xmlns="" id="{00000000-0008-0000-0600-00003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6" name="公債費グラフ枠">
          <a:extLst>
            <a:ext uri="{FF2B5EF4-FFF2-40B4-BE49-F238E27FC236}">
              <a16:creationId xmlns:a16="http://schemas.microsoft.com/office/drawing/2014/main" xmlns="" id="{00000000-0008-0000-0600-00004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98461</xdr:rowOff>
    </xdr:from>
    <xdr:to>
      <xdr:col>23</xdr:col>
      <xdr:colOff>516889</xdr:colOff>
      <xdr:row>77</xdr:row>
      <xdr:rowOff>141917</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flipV="1">
          <a:off x="16317595" y="12099961"/>
          <a:ext cx="1269" cy="1243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145744</xdr:rowOff>
    </xdr:from>
    <xdr:ext cx="534377" cy="259045"/>
    <xdr:sp macro="" textlink="">
      <xdr:nvSpPr>
        <xdr:cNvPr id="578" name="公債費最小値テキスト">
          <a:extLst>
            <a:ext uri="{FF2B5EF4-FFF2-40B4-BE49-F238E27FC236}">
              <a16:creationId xmlns:a16="http://schemas.microsoft.com/office/drawing/2014/main" xmlns="" id="{00000000-0008-0000-0600-000042020000}"/>
            </a:ext>
          </a:extLst>
        </xdr:cNvPr>
        <xdr:cNvSpPr txBox="1"/>
      </xdr:nvSpPr>
      <xdr:spPr>
        <a:xfrm>
          <a:off x="16370300" y="133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47,403</a:t>
          </a:r>
          <a:endParaRPr kumimoji="1" lang="ja-JP" altLang="en-US" sz="1000" b="1">
            <a:latin typeface="ＭＳ Ｐゴシック"/>
          </a:endParaRPr>
        </a:p>
      </xdr:txBody>
    </xdr:sp>
    <xdr:clientData/>
  </xdr:oneCellAnchor>
  <xdr:twoCellAnchor>
    <xdr:from>
      <xdr:col>23</xdr:col>
      <xdr:colOff>428625</xdr:colOff>
      <xdr:row>77</xdr:row>
      <xdr:rowOff>141917</xdr:rowOff>
    </xdr:from>
    <xdr:to>
      <xdr:col>23</xdr:col>
      <xdr:colOff>606425</xdr:colOff>
      <xdr:row>77</xdr:row>
      <xdr:rowOff>141917</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6230600" y="133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45138</xdr:rowOff>
    </xdr:from>
    <xdr:ext cx="599010" cy="259045"/>
    <xdr:sp macro="" textlink="">
      <xdr:nvSpPr>
        <xdr:cNvPr id="580" name="公債費最大値テキスト">
          <a:extLst>
            <a:ext uri="{FF2B5EF4-FFF2-40B4-BE49-F238E27FC236}">
              <a16:creationId xmlns:a16="http://schemas.microsoft.com/office/drawing/2014/main" xmlns="" id="{00000000-0008-0000-0600-000044020000}"/>
            </a:ext>
          </a:extLst>
        </xdr:cNvPr>
        <xdr:cNvSpPr txBox="1"/>
      </xdr:nvSpPr>
      <xdr:spPr>
        <a:xfrm>
          <a:off x="16370300" y="1187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101,804</a:t>
          </a:r>
          <a:endParaRPr kumimoji="1" lang="ja-JP" altLang="en-US" sz="1000" b="1">
            <a:latin typeface="ＭＳ Ｐゴシック"/>
          </a:endParaRPr>
        </a:p>
      </xdr:txBody>
    </xdr:sp>
    <xdr:clientData/>
  </xdr:oneCellAnchor>
  <xdr:twoCellAnchor>
    <xdr:from>
      <xdr:col>23</xdr:col>
      <xdr:colOff>428625</xdr:colOff>
      <xdr:row>70</xdr:row>
      <xdr:rowOff>98461</xdr:rowOff>
    </xdr:from>
    <xdr:to>
      <xdr:col>23</xdr:col>
      <xdr:colOff>606425</xdr:colOff>
      <xdr:row>70</xdr:row>
      <xdr:rowOff>98461</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6230600" y="1209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139014</xdr:rowOff>
    </xdr:from>
    <xdr:to>
      <xdr:col>23</xdr:col>
      <xdr:colOff>517525</xdr:colOff>
      <xdr:row>73</xdr:row>
      <xdr:rowOff>149255</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5481300" y="12654864"/>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40340</xdr:rowOff>
    </xdr:from>
    <xdr:ext cx="534377" cy="259045"/>
    <xdr:sp macro="" textlink="">
      <xdr:nvSpPr>
        <xdr:cNvPr id="583" name="公債費平均値テキスト">
          <a:extLst>
            <a:ext uri="{FF2B5EF4-FFF2-40B4-BE49-F238E27FC236}">
              <a16:creationId xmlns:a16="http://schemas.microsoft.com/office/drawing/2014/main" xmlns="" id="{00000000-0008-0000-0600-000047020000}"/>
            </a:ext>
          </a:extLst>
        </xdr:cNvPr>
        <xdr:cNvSpPr txBox="1"/>
      </xdr:nvSpPr>
      <xdr:spPr>
        <a:xfrm>
          <a:off x="16370300" y="1238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80,625</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17463</xdr:rowOff>
    </xdr:from>
    <xdr:to>
      <xdr:col>23</xdr:col>
      <xdr:colOff>568325</xdr:colOff>
      <xdr:row>73</xdr:row>
      <xdr:rowOff>119063</xdr:rowOff>
    </xdr:to>
    <xdr:sp macro="" textlink="">
      <xdr:nvSpPr>
        <xdr:cNvPr id="584" name="フローチャート : 判断 583">
          <a:extLst>
            <a:ext uri="{FF2B5EF4-FFF2-40B4-BE49-F238E27FC236}">
              <a16:creationId xmlns:a16="http://schemas.microsoft.com/office/drawing/2014/main" xmlns="" id="{00000000-0008-0000-0600-000048020000}"/>
            </a:ext>
          </a:extLst>
        </xdr:cNvPr>
        <xdr:cNvSpPr/>
      </xdr:nvSpPr>
      <xdr:spPr>
        <a:xfrm>
          <a:off x="162687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121869</xdr:rowOff>
    </xdr:from>
    <xdr:to>
      <xdr:col>22</xdr:col>
      <xdr:colOff>365125</xdr:colOff>
      <xdr:row>73</xdr:row>
      <xdr:rowOff>139014</xdr:rowOff>
    </xdr:to>
    <xdr:cxnSp macro="">
      <xdr:nvCxnSpPr>
        <xdr:cNvPr id="585" name="直線コネクタ 584">
          <a:extLst>
            <a:ext uri="{FF2B5EF4-FFF2-40B4-BE49-F238E27FC236}">
              <a16:creationId xmlns:a16="http://schemas.microsoft.com/office/drawing/2014/main" xmlns="" id="{00000000-0008-0000-0600-000049020000}"/>
            </a:ext>
          </a:extLst>
        </xdr:cNvPr>
        <xdr:cNvCxnSpPr/>
      </xdr:nvCxnSpPr>
      <xdr:spPr>
        <a:xfrm>
          <a:off x="14592300" y="1263771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71</xdr:row>
      <xdr:rowOff>161206</xdr:rowOff>
    </xdr:from>
    <xdr:to>
      <xdr:col>22</xdr:col>
      <xdr:colOff>415925</xdr:colOff>
      <xdr:row>72</xdr:row>
      <xdr:rowOff>91356</xdr:rowOff>
    </xdr:to>
    <xdr:sp macro="" textlink="">
      <xdr:nvSpPr>
        <xdr:cNvPr id="586" name="フローチャート : 判断 585">
          <a:extLst>
            <a:ext uri="{FF2B5EF4-FFF2-40B4-BE49-F238E27FC236}">
              <a16:creationId xmlns:a16="http://schemas.microsoft.com/office/drawing/2014/main" xmlns="" id="{00000000-0008-0000-0600-00004A020000}"/>
            </a:ext>
          </a:extLst>
        </xdr:cNvPr>
        <xdr:cNvSpPr/>
      </xdr:nvSpPr>
      <xdr:spPr>
        <a:xfrm>
          <a:off x="15430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70</xdr:row>
      <xdr:rowOff>107883</xdr:rowOff>
    </xdr:from>
    <xdr:ext cx="534377"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2014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89,337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100952</xdr:rowOff>
    </xdr:from>
    <xdr:to>
      <xdr:col>21</xdr:col>
      <xdr:colOff>161925</xdr:colOff>
      <xdr:row>73</xdr:row>
      <xdr:rowOff>121869</xdr:rowOff>
    </xdr:to>
    <xdr:cxnSp macro="">
      <xdr:nvCxnSpPr>
        <xdr:cNvPr id="588" name="直線コネクタ 587">
          <a:extLst>
            <a:ext uri="{FF2B5EF4-FFF2-40B4-BE49-F238E27FC236}">
              <a16:creationId xmlns:a16="http://schemas.microsoft.com/office/drawing/2014/main" xmlns="" id="{00000000-0008-0000-0600-00004C020000}"/>
            </a:ext>
          </a:extLst>
        </xdr:cNvPr>
        <xdr:cNvCxnSpPr/>
      </xdr:nvCxnSpPr>
      <xdr:spPr>
        <a:xfrm>
          <a:off x="13703300" y="12616802"/>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72</xdr:row>
      <xdr:rowOff>171219</xdr:rowOff>
    </xdr:from>
    <xdr:to>
      <xdr:col>21</xdr:col>
      <xdr:colOff>212725</xdr:colOff>
      <xdr:row>73</xdr:row>
      <xdr:rowOff>101369</xdr:rowOff>
    </xdr:to>
    <xdr:sp macro="" textlink="">
      <xdr:nvSpPr>
        <xdr:cNvPr id="589" name="フローチャート : 判断 588">
          <a:extLst>
            <a:ext uri="{FF2B5EF4-FFF2-40B4-BE49-F238E27FC236}">
              <a16:creationId xmlns:a16="http://schemas.microsoft.com/office/drawing/2014/main" xmlns="" id="{00000000-0008-0000-0600-00004D020000}"/>
            </a:ext>
          </a:extLst>
        </xdr:cNvPr>
        <xdr:cNvSpPr/>
      </xdr:nvSpPr>
      <xdr:spPr>
        <a:xfrm>
          <a:off x="14541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117896</xdr:rowOff>
    </xdr:from>
    <xdr:ext cx="534377"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325111" y="1229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100952</xdr:rowOff>
    </xdr:from>
    <xdr:to>
      <xdr:col>19</xdr:col>
      <xdr:colOff>644525</xdr:colOff>
      <xdr:row>73</xdr:row>
      <xdr:rowOff>148867</xdr:rowOff>
    </xdr:to>
    <xdr:cxnSp macro="">
      <xdr:nvCxnSpPr>
        <xdr:cNvPr id="591" name="直線コネクタ 590">
          <a:extLst>
            <a:ext uri="{FF2B5EF4-FFF2-40B4-BE49-F238E27FC236}">
              <a16:creationId xmlns:a16="http://schemas.microsoft.com/office/drawing/2014/main" xmlns="" id="{00000000-0008-0000-0600-00004F020000}"/>
            </a:ext>
          </a:extLst>
        </xdr:cNvPr>
        <xdr:cNvCxnSpPr/>
      </xdr:nvCxnSpPr>
      <xdr:spPr>
        <a:xfrm flipV="1">
          <a:off x="12814300" y="12616802"/>
          <a:ext cx="8890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16342</xdr:rowOff>
    </xdr:from>
    <xdr:to>
      <xdr:col>20</xdr:col>
      <xdr:colOff>9525</xdr:colOff>
      <xdr:row>73</xdr:row>
      <xdr:rowOff>117942</xdr:rowOff>
    </xdr:to>
    <xdr:sp macro="" textlink="">
      <xdr:nvSpPr>
        <xdr:cNvPr id="592" name="フローチャート : 判断 591">
          <a:extLst>
            <a:ext uri="{FF2B5EF4-FFF2-40B4-BE49-F238E27FC236}">
              <a16:creationId xmlns:a16="http://schemas.microsoft.com/office/drawing/2014/main" xmlns="" id="{00000000-0008-0000-0600-000050020000}"/>
            </a:ext>
          </a:extLst>
        </xdr:cNvPr>
        <xdr:cNvSpPr/>
      </xdr:nvSpPr>
      <xdr:spPr>
        <a:xfrm>
          <a:off x="13652500" y="1253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134469</xdr:rowOff>
    </xdr:from>
    <xdr:ext cx="534377"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436111" y="1230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80,674</a:t>
          </a:r>
          <a:endParaRPr kumimoji="1" lang="ja-JP" altLang="en-US" sz="1000" b="1">
            <a:solidFill>
              <a:srgbClr val="000080"/>
            </a:solidFill>
            <a:latin typeface="ＭＳ Ｐゴシック"/>
          </a:endParaRPr>
        </a:p>
      </xdr:txBody>
    </xdr:sp>
    <xdr:clientData/>
  </xdr:oneCellAnchor>
  <xdr:twoCellAnchor>
    <xdr:from>
      <xdr:col>18</xdr:col>
      <xdr:colOff>390525</xdr:colOff>
      <xdr:row>72</xdr:row>
      <xdr:rowOff>73423</xdr:rowOff>
    </xdr:from>
    <xdr:to>
      <xdr:col>18</xdr:col>
      <xdr:colOff>492125</xdr:colOff>
      <xdr:row>73</xdr:row>
      <xdr:rowOff>3573</xdr:rowOff>
    </xdr:to>
    <xdr:sp macro="" textlink="">
      <xdr:nvSpPr>
        <xdr:cNvPr id="594" name="フローチャート : 判断 593">
          <a:extLst>
            <a:ext uri="{FF2B5EF4-FFF2-40B4-BE49-F238E27FC236}">
              <a16:creationId xmlns:a16="http://schemas.microsoft.com/office/drawing/2014/main" xmlns="" id="{00000000-0008-0000-0600-000052020000}"/>
            </a:ext>
          </a:extLst>
        </xdr:cNvPr>
        <xdr:cNvSpPr/>
      </xdr:nvSpPr>
      <xdr:spPr>
        <a:xfrm>
          <a:off x="12763500" y="1241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20100</xdr:rowOff>
    </xdr:from>
    <xdr:ext cx="534377"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547111" y="1219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98455</xdr:rowOff>
    </xdr:from>
    <xdr:to>
      <xdr:col>23</xdr:col>
      <xdr:colOff>568325</xdr:colOff>
      <xdr:row>74</xdr:row>
      <xdr:rowOff>28605</xdr:rowOff>
    </xdr:to>
    <xdr:sp macro="" textlink="">
      <xdr:nvSpPr>
        <xdr:cNvPr id="601" name="円/楕円 600">
          <a:extLst>
            <a:ext uri="{FF2B5EF4-FFF2-40B4-BE49-F238E27FC236}">
              <a16:creationId xmlns:a16="http://schemas.microsoft.com/office/drawing/2014/main" xmlns="" id="{00000000-0008-0000-0600-000059020000}"/>
            </a:ext>
          </a:extLst>
        </xdr:cNvPr>
        <xdr:cNvSpPr/>
      </xdr:nvSpPr>
      <xdr:spPr>
        <a:xfrm>
          <a:off x="16268700" y="126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76882</xdr:rowOff>
    </xdr:from>
    <xdr:ext cx="534377" cy="259045"/>
    <xdr:sp macro="" textlink="">
      <xdr:nvSpPr>
        <xdr:cNvPr id="602" name="公債費該当値テキスト">
          <a:extLst>
            <a:ext uri="{FF2B5EF4-FFF2-40B4-BE49-F238E27FC236}">
              <a16:creationId xmlns:a16="http://schemas.microsoft.com/office/drawing/2014/main" xmlns="" id="{00000000-0008-0000-0600-00005A020000}"/>
            </a:ext>
          </a:extLst>
        </xdr:cNvPr>
        <xdr:cNvSpPr txBox="1"/>
      </xdr:nvSpPr>
      <xdr:spPr>
        <a:xfrm>
          <a:off x="16370300" y="125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77,082</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88214</xdr:rowOff>
    </xdr:from>
    <xdr:to>
      <xdr:col>22</xdr:col>
      <xdr:colOff>415925</xdr:colOff>
      <xdr:row>74</xdr:row>
      <xdr:rowOff>18364</xdr:rowOff>
    </xdr:to>
    <xdr:sp macro="" textlink="">
      <xdr:nvSpPr>
        <xdr:cNvPr id="603" name="円/楕円 602">
          <a:extLst>
            <a:ext uri="{FF2B5EF4-FFF2-40B4-BE49-F238E27FC236}">
              <a16:creationId xmlns:a16="http://schemas.microsoft.com/office/drawing/2014/main" xmlns="" id="{00000000-0008-0000-0600-00005B020000}"/>
            </a:ext>
          </a:extLst>
        </xdr:cNvPr>
        <xdr:cNvSpPr/>
      </xdr:nvSpPr>
      <xdr:spPr>
        <a:xfrm>
          <a:off x="15430500" y="126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74</xdr:row>
      <xdr:rowOff>9491</xdr:rowOff>
    </xdr:from>
    <xdr:ext cx="534377"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5201411" y="126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77,530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71069</xdr:rowOff>
    </xdr:from>
    <xdr:to>
      <xdr:col>21</xdr:col>
      <xdr:colOff>212725</xdr:colOff>
      <xdr:row>74</xdr:row>
      <xdr:rowOff>1219</xdr:rowOff>
    </xdr:to>
    <xdr:sp macro="" textlink="">
      <xdr:nvSpPr>
        <xdr:cNvPr id="605" name="円/楕円 604">
          <a:extLst>
            <a:ext uri="{FF2B5EF4-FFF2-40B4-BE49-F238E27FC236}">
              <a16:creationId xmlns:a16="http://schemas.microsoft.com/office/drawing/2014/main" xmlns="" id="{00000000-0008-0000-0600-00005D020000}"/>
            </a:ext>
          </a:extLst>
        </xdr:cNvPr>
        <xdr:cNvSpPr/>
      </xdr:nvSpPr>
      <xdr:spPr>
        <a:xfrm>
          <a:off x="14541500" y="1258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163796</xdr:rowOff>
    </xdr:from>
    <xdr:ext cx="534377"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4325111" y="1267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78,280</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50152</xdr:rowOff>
    </xdr:from>
    <xdr:to>
      <xdr:col>20</xdr:col>
      <xdr:colOff>9525</xdr:colOff>
      <xdr:row>73</xdr:row>
      <xdr:rowOff>151752</xdr:rowOff>
    </xdr:to>
    <xdr:sp macro="" textlink="">
      <xdr:nvSpPr>
        <xdr:cNvPr id="607" name="円/楕円 606">
          <a:extLst>
            <a:ext uri="{FF2B5EF4-FFF2-40B4-BE49-F238E27FC236}">
              <a16:creationId xmlns:a16="http://schemas.microsoft.com/office/drawing/2014/main" xmlns="" id="{00000000-0008-0000-0600-00005F020000}"/>
            </a:ext>
          </a:extLst>
        </xdr:cNvPr>
        <xdr:cNvSpPr/>
      </xdr:nvSpPr>
      <xdr:spPr>
        <a:xfrm>
          <a:off x="13652500" y="125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142879</xdr:rowOff>
    </xdr:from>
    <xdr:ext cx="534377"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3436111" y="1265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98067</xdr:rowOff>
    </xdr:from>
    <xdr:to>
      <xdr:col>18</xdr:col>
      <xdr:colOff>492125</xdr:colOff>
      <xdr:row>74</xdr:row>
      <xdr:rowOff>28217</xdr:rowOff>
    </xdr:to>
    <xdr:sp macro="" textlink="">
      <xdr:nvSpPr>
        <xdr:cNvPr id="609" name="円/楕円 608">
          <a:extLst>
            <a:ext uri="{FF2B5EF4-FFF2-40B4-BE49-F238E27FC236}">
              <a16:creationId xmlns:a16="http://schemas.microsoft.com/office/drawing/2014/main" xmlns="" id="{00000000-0008-0000-0600-000061020000}"/>
            </a:ext>
          </a:extLst>
        </xdr:cNvPr>
        <xdr:cNvSpPr/>
      </xdr:nvSpPr>
      <xdr:spPr>
        <a:xfrm>
          <a:off x="12763500" y="126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19344</xdr:rowOff>
    </xdr:from>
    <xdr:ext cx="534377"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547111" y="1270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2" name="正方形/長方形 611">
          <a:extLst>
            <a:ext uri="{FF2B5EF4-FFF2-40B4-BE49-F238E27FC236}">
              <a16:creationId xmlns:a16="http://schemas.microsoft.com/office/drawing/2014/main" xmlns="" id="{00000000-0008-0000-0600-000064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3" name="正方形/長方形 612">
          <a:extLst>
            <a:ext uri="{FF2B5EF4-FFF2-40B4-BE49-F238E27FC236}">
              <a16:creationId xmlns:a16="http://schemas.microsoft.com/office/drawing/2014/main" xmlns="" id="{00000000-0008-0000-0600-000065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4" name="正方形/長方形 613">
          <a:extLst>
            <a:ext uri="{FF2B5EF4-FFF2-40B4-BE49-F238E27FC236}">
              <a16:creationId xmlns:a16="http://schemas.microsoft.com/office/drawing/2014/main" xmlns="" id="{00000000-0008-0000-0600-000066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5" name="正方形/長方形 614">
          <a:extLst>
            <a:ext uri="{FF2B5EF4-FFF2-40B4-BE49-F238E27FC236}">
              <a16:creationId xmlns:a16="http://schemas.microsoft.com/office/drawing/2014/main" xmlns="" id="{00000000-0008-0000-0600-000067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6" name="正方形/長方形 615">
          <a:extLst>
            <a:ext uri="{FF2B5EF4-FFF2-40B4-BE49-F238E27FC236}">
              <a16:creationId xmlns:a16="http://schemas.microsoft.com/office/drawing/2014/main" xmlns="" id="{00000000-0008-0000-0600-00006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a:extLst>
            <a:ext uri="{FF2B5EF4-FFF2-40B4-BE49-F238E27FC236}">
              <a16:creationId xmlns:a16="http://schemas.microsoft.com/office/drawing/2014/main" xmlns="" id="{00000000-0008-0000-0600-00007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64229</xdr:rowOff>
    </xdr:from>
    <xdr:to>
      <xdr:col>23</xdr:col>
      <xdr:colOff>516889</xdr:colOff>
      <xdr:row>98</xdr:row>
      <xdr:rowOff>150836</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6317595" y="15494729"/>
          <a:ext cx="1269" cy="1458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154663</xdr:rowOff>
    </xdr:from>
    <xdr:ext cx="469744" cy="259045"/>
    <xdr:sp macro="" textlink="">
      <xdr:nvSpPr>
        <xdr:cNvPr id="635" name="積立金最小値テキスト">
          <a:extLst>
            <a:ext uri="{FF2B5EF4-FFF2-40B4-BE49-F238E27FC236}">
              <a16:creationId xmlns:a16="http://schemas.microsoft.com/office/drawing/2014/main" xmlns="" id="{00000000-0008-0000-0600-00007B020000}"/>
            </a:ext>
          </a:extLst>
        </xdr:cNvPr>
        <xdr:cNvSpPr txBox="1"/>
      </xdr:nvSpPr>
      <xdr:spPr>
        <a:xfrm>
          <a:off x="16370300" y="1695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a:t>
          </a:r>
          <a:endParaRPr kumimoji="1" lang="ja-JP" altLang="en-US" sz="1000" b="1">
            <a:latin typeface="ＭＳ Ｐゴシック"/>
          </a:endParaRPr>
        </a:p>
      </xdr:txBody>
    </xdr:sp>
    <xdr:clientData/>
  </xdr:oneCellAnchor>
  <xdr:twoCellAnchor>
    <xdr:from>
      <xdr:col>23</xdr:col>
      <xdr:colOff>428625</xdr:colOff>
      <xdr:row>98</xdr:row>
      <xdr:rowOff>150836</xdr:rowOff>
    </xdr:from>
    <xdr:to>
      <xdr:col>23</xdr:col>
      <xdr:colOff>606425</xdr:colOff>
      <xdr:row>98</xdr:row>
      <xdr:rowOff>150836</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a:off x="16230600" y="1695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10906</xdr:rowOff>
    </xdr:from>
    <xdr:ext cx="534377" cy="259045"/>
    <xdr:sp macro="" textlink="">
      <xdr:nvSpPr>
        <xdr:cNvPr id="637" name="積立金最大値テキスト">
          <a:extLst>
            <a:ext uri="{FF2B5EF4-FFF2-40B4-BE49-F238E27FC236}">
              <a16:creationId xmlns:a16="http://schemas.microsoft.com/office/drawing/2014/main" xmlns="" id="{00000000-0008-0000-0600-00007D020000}"/>
            </a:ext>
          </a:extLst>
        </xdr:cNvPr>
        <xdr:cNvSpPr txBox="1"/>
      </xdr:nvSpPr>
      <xdr:spPr>
        <a:xfrm>
          <a:off x="16370300" y="152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48,311</a:t>
          </a:r>
          <a:endParaRPr kumimoji="1" lang="ja-JP" altLang="en-US" sz="1000" b="1">
            <a:latin typeface="ＭＳ Ｐゴシック"/>
          </a:endParaRPr>
        </a:p>
      </xdr:txBody>
    </xdr:sp>
    <xdr:clientData/>
  </xdr:oneCellAnchor>
  <xdr:twoCellAnchor>
    <xdr:from>
      <xdr:col>23</xdr:col>
      <xdr:colOff>428625</xdr:colOff>
      <xdr:row>90</xdr:row>
      <xdr:rowOff>64229</xdr:rowOff>
    </xdr:from>
    <xdr:to>
      <xdr:col>23</xdr:col>
      <xdr:colOff>606425</xdr:colOff>
      <xdr:row>90</xdr:row>
      <xdr:rowOff>64229</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6230600" y="15494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140450</xdr:rowOff>
    </xdr:from>
    <xdr:to>
      <xdr:col>23</xdr:col>
      <xdr:colOff>517525</xdr:colOff>
      <xdr:row>98</xdr:row>
      <xdr:rowOff>10737</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a:off x="15481300" y="16599650"/>
          <a:ext cx="838200" cy="2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95090</xdr:rowOff>
    </xdr:from>
    <xdr:ext cx="534377" cy="259045"/>
    <xdr:sp macro="" textlink="">
      <xdr:nvSpPr>
        <xdr:cNvPr id="640" name="積立金平均値テキスト">
          <a:extLst>
            <a:ext uri="{FF2B5EF4-FFF2-40B4-BE49-F238E27FC236}">
              <a16:creationId xmlns:a16="http://schemas.microsoft.com/office/drawing/2014/main" xmlns="" id="{00000000-0008-0000-0600-000080020000}"/>
            </a:ext>
          </a:extLst>
        </xdr:cNvPr>
        <xdr:cNvSpPr txBox="1"/>
      </xdr:nvSpPr>
      <xdr:spPr>
        <a:xfrm>
          <a:off x="16370300" y="163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15,011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72213</xdr:rowOff>
    </xdr:from>
    <xdr:to>
      <xdr:col>23</xdr:col>
      <xdr:colOff>568325</xdr:colOff>
      <xdr:row>97</xdr:row>
      <xdr:rowOff>2363</xdr:rowOff>
    </xdr:to>
    <xdr:sp macro="" textlink="">
      <xdr:nvSpPr>
        <xdr:cNvPr id="641" name="フローチャート : 判断 640">
          <a:extLst>
            <a:ext uri="{FF2B5EF4-FFF2-40B4-BE49-F238E27FC236}">
              <a16:creationId xmlns:a16="http://schemas.microsoft.com/office/drawing/2014/main" xmlns="" id="{00000000-0008-0000-0600-000081020000}"/>
            </a:ext>
          </a:extLst>
        </xdr:cNvPr>
        <xdr:cNvSpPr/>
      </xdr:nvSpPr>
      <xdr:spPr>
        <a:xfrm>
          <a:off x="162687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140450</xdr:rowOff>
    </xdr:from>
    <xdr:to>
      <xdr:col>22</xdr:col>
      <xdr:colOff>365125</xdr:colOff>
      <xdr:row>98</xdr:row>
      <xdr:rowOff>22591</xdr:rowOff>
    </xdr:to>
    <xdr:cxnSp macro="">
      <xdr:nvCxnSpPr>
        <xdr:cNvPr id="642" name="直線コネクタ 641">
          <a:extLst>
            <a:ext uri="{FF2B5EF4-FFF2-40B4-BE49-F238E27FC236}">
              <a16:creationId xmlns:a16="http://schemas.microsoft.com/office/drawing/2014/main" xmlns="" id="{00000000-0008-0000-0600-000082020000}"/>
            </a:ext>
          </a:extLst>
        </xdr:cNvPr>
        <xdr:cNvCxnSpPr/>
      </xdr:nvCxnSpPr>
      <xdr:spPr>
        <a:xfrm flipV="1">
          <a:off x="14592300" y="16599650"/>
          <a:ext cx="889000" cy="22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3142</xdr:rowOff>
    </xdr:from>
    <xdr:to>
      <xdr:col>22</xdr:col>
      <xdr:colOff>415925</xdr:colOff>
      <xdr:row>97</xdr:row>
      <xdr:rowOff>104742</xdr:rowOff>
    </xdr:to>
    <xdr:sp macro="" textlink="">
      <xdr:nvSpPr>
        <xdr:cNvPr id="643" name="フローチャート : 判断 642">
          <a:extLst>
            <a:ext uri="{FF2B5EF4-FFF2-40B4-BE49-F238E27FC236}">
              <a16:creationId xmlns:a16="http://schemas.microsoft.com/office/drawing/2014/main" xmlns="" id="{00000000-0008-0000-0600-000083020000}"/>
            </a:ext>
          </a:extLst>
        </xdr:cNvPr>
        <xdr:cNvSpPr/>
      </xdr:nvSpPr>
      <xdr:spPr>
        <a:xfrm>
          <a:off x="15430500" y="1663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95869</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01411" y="1672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45189</xdr:rowOff>
    </xdr:from>
    <xdr:to>
      <xdr:col>21</xdr:col>
      <xdr:colOff>161925</xdr:colOff>
      <xdr:row>98</xdr:row>
      <xdr:rowOff>22591</xdr:rowOff>
    </xdr:to>
    <xdr:cxnSp macro="">
      <xdr:nvCxnSpPr>
        <xdr:cNvPr id="645" name="直線コネクタ 644">
          <a:extLst>
            <a:ext uri="{FF2B5EF4-FFF2-40B4-BE49-F238E27FC236}">
              <a16:creationId xmlns:a16="http://schemas.microsoft.com/office/drawing/2014/main" xmlns="" id="{00000000-0008-0000-0600-000085020000}"/>
            </a:ext>
          </a:extLst>
        </xdr:cNvPr>
        <xdr:cNvCxnSpPr/>
      </xdr:nvCxnSpPr>
      <xdr:spPr>
        <a:xfrm>
          <a:off x="13703300" y="16161489"/>
          <a:ext cx="889000" cy="66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78809</xdr:rowOff>
    </xdr:from>
    <xdr:to>
      <xdr:col>21</xdr:col>
      <xdr:colOff>212725</xdr:colOff>
      <xdr:row>98</xdr:row>
      <xdr:rowOff>8959</xdr:rowOff>
    </xdr:to>
    <xdr:sp macro="" textlink="">
      <xdr:nvSpPr>
        <xdr:cNvPr id="646" name="フローチャート : 判断 645">
          <a:extLst>
            <a:ext uri="{FF2B5EF4-FFF2-40B4-BE49-F238E27FC236}">
              <a16:creationId xmlns:a16="http://schemas.microsoft.com/office/drawing/2014/main" xmlns="" id="{00000000-0008-0000-0600-000086020000}"/>
            </a:ext>
          </a:extLst>
        </xdr:cNvPr>
        <xdr:cNvSpPr/>
      </xdr:nvSpPr>
      <xdr:spPr>
        <a:xfrm>
          <a:off x="14541500" y="167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25486</xdr:rowOff>
    </xdr:from>
    <xdr:ext cx="469744"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4357427" y="1648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45189</xdr:rowOff>
    </xdr:from>
    <xdr:to>
      <xdr:col>19</xdr:col>
      <xdr:colOff>644525</xdr:colOff>
      <xdr:row>96</xdr:row>
      <xdr:rowOff>67168</xdr:rowOff>
    </xdr:to>
    <xdr:cxnSp macro="">
      <xdr:nvCxnSpPr>
        <xdr:cNvPr id="648" name="直線コネクタ 647">
          <a:extLst>
            <a:ext uri="{FF2B5EF4-FFF2-40B4-BE49-F238E27FC236}">
              <a16:creationId xmlns:a16="http://schemas.microsoft.com/office/drawing/2014/main" xmlns="" id="{00000000-0008-0000-0600-000088020000}"/>
            </a:ext>
          </a:extLst>
        </xdr:cNvPr>
        <xdr:cNvCxnSpPr/>
      </xdr:nvCxnSpPr>
      <xdr:spPr>
        <a:xfrm flipV="1">
          <a:off x="12814300" y="16161489"/>
          <a:ext cx="889000" cy="36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148434</xdr:rowOff>
    </xdr:from>
    <xdr:to>
      <xdr:col>20</xdr:col>
      <xdr:colOff>9525</xdr:colOff>
      <xdr:row>95</xdr:row>
      <xdr:rowOff>78584</xdr:rowOff>
    </xdr:to>
    <xdr:sp macro="" textlink="">
      <xdr:nvSpPr>
        <xdr:cNvPr id="649" name="フローチャート : 判断 648">
          <a:extLst>
            <a:ext uri="{FF2B5EF4-FFF2-40B4-BE49-F238E27FC236}">
              <a16:creationId xmlns:a16="http://schemas.microsoft.com/office/drawing/2014/main" xmlns="" id="{00000000-0008-0000-0600-000089020000}"/>
            </a:ext>
          </a:extLst>
        </xdr:cNvPr>
        <xdr:cNvSpPr/>
      </xdr:nvSpPr>
      <xdr:spPr>
        <a:xfrm>
          <a:off x="13652500" y="1626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69711</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3436111" y="163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52618</xdr:rowOff>
    </xdr:from>
    <xdr:to>
      <xdr:col>18</xdr:col>
      <xdr:colOff>492125</xdr:colOff>
      <xdr:row>97</xdr:row>
      <xdr:rowOff>154218</xdr:rowOff>
    </xdr:to>
    <xdr:sp macro="" textlink="">
      <xdr:nvSpPr>
        <xdr:cNvPr id="651" name="フローチャート : 判断 650">
          <a:extLst>
            <a:ext uri="{FF2B5EF4-FFF2-40B4-BE49-F238E27FC236}">
              <a16:creationId xmlns:a16="http://schemas.microsoft.com/office/drawing/2014/main" xmlns="" id="{00000000-0008-0000-0600-00008B020000}"/>
            </a:ext>
          </a:extLst>
        </xdr:cNvPr>
        <xdr:cNvSpPr/>
      </xdr:nvSpPr>
      <xdr:spPr>
        <a:xfrm>
          <a:off x="12763500" y="166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145345</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547111" y="167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131387</xdr:rowOff>
    </xdr:from>
    <xdr:to>
      <xdr:col>23</xdr:col>
      <xdr:colOff>568325</xdr:colOff>
      <xdr:row>98</xdr:row>
      <xdr:rowOff>61537</xdr:rowOff>
    </xdr:to>
    <xdr:sp macro="" textlink="">
      <xdr:nvSpPr>
        <xdr:cNvPr id="658" name="円/楕円 657">
          <a:extLst>
            <a:ext uri="{FF2B5EF4-FFF2-40B4-BE49-F238E27FC236}">
              <a16:creationId xmlns:a16="http://schemas.microsoft.com/office/drawing/2014/main" xmlns="" id="{00000000-0008-0000-0600-000092020000}"/>
            </a:ext>
          </a:extLst>
        </xdr:cNvPr>
        <xdr:cNvSpPr/>
      </xdr:nvSpPr>
      <xdr:spPr>
        <a:xfrm>
          <a:off x="16268700" y="1676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109814</xdr:rowOff>
    </xdr:from>
    <xdr:ext cx="469744" cy="259045"/>
    <xdr:sp macro="" textlink="">
      <xdr:nvSpPr>
        <xdr:cNvPr id="659" name="積立金該当値テキスト">
          <a:extLst>
            <a:ext uri="{FF2B5EF4-FFF2-40B4-BE49-F238E27FC236}">
              <a16:creationId xmlns:a16="http://schemas.microsoft.com/office/drawing/2014/main" xmlns="" id="{00000000-0008-0000-0600-000093020000}"/>
            </a:ext>
          </a:extLst>
        </xdr:cNvPr>
        <xdr:cNvSpPr txBox="1"/>
      </xdr:nvSpPr>
      <xdr:spPr>
        <a:xfrm>
          <a:off x="16370300" y="1674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89650</xdr:rowOff>
    </xdr:from>
    <xdr:to>
      <xdr:col>22</xdr:col>
      <xdr:colOff>415925</xdr:colOff>
      <xdr:row>97</xdr:row>
      <xdr:rowOff>19800</xdr:rowOff>
    </xdr:to>
    <xdr:sp macro="" textlink="">
      <xdr:nvSpPr>
        <xdr:cNvPr id="660" name="円/楕円 659">
          <a:extLst>
            <a:ext uri="{FF2B5EF4-FFF2-40B4-BE49-F238E27FC236}">
              <a16:creationId xmlns:a16="http://schemas.microsoft.com/office/drawing/2014/main" xmlns="" id="{00000000-0008-0000-0600-000094020000}"/>
            </a:ext>
          </a:extLst>
        </xdr:cNvPr>
        <xdr:cNvSpPr/>
      </xdr:nvSpPr>
      <xdr:spPr>
        <a:xfrm>
          <a:off x="15430500" y="165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36327</xdr:rowOff>
    </xdr:from>
    <xdr:ext cx="534377"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5201411" y="1632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143241</xdr:rowOff>
    </xdr:from>
    <xdr:to>
      <xdr:col>21</xdr:col>
      <xdr:colOff>212725</xdr:colOff>
      <xdr:row>98</xdr:row>
      <xdr:rowOff>73391</xdr:rowOff>
    </xdr:to>
    <xdr:sp macro="" textlink="">
      <xdr:nvSpPr>
        <xdr:cNvPr id="662" name="円/楕円 661">
          <a:extLst>
            <a:ext uri="{FF2B5EF4-FFF2-40B4-BE49-F238E27FC236}">
              <a16:creationId xmlns:a16="http://schemas.microsoft.com/office/drawing/2014/main" xmlns="" id="{00000000-0008-0000-0600-000096020000}"/>
            </a:ext>
          </a:extLst>
        </xdr:cNvPr>
        <xdr:cNvSpPr/>
      </xdr:nvSpPr>
      <xdr:spPr>
        <a:xfrm>
          <a:off x="14541500" y="1677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64518</xdr:rowOff>
    </xdr:from>
    <xdr:ext cx="469744"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4357427" y="1686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165839</xdr:rowOff>
    </xdr:from>
    <xdr:to>
      <xdr:col>20</xdr:col>
      <xdr:colOff>9525</xdr:colOff>
      <xdr:row>94</xdr:row>
      <xdr:rowOff>95989</xdr:rowOff>
    </xdr:to>
    <xdr:sp macro="" textlink="">
      <xdr:nvSpPr>
        <xdr:cNvPr id="664" name="円/楕円 663">
          <a:extLst>
            <a:ext uri="{FF2B5EF4-FFF2-40B4-BE49-F238E27FC236}">
              <a16:creationId xmlns:a16="http://schemas.microsoft.com/office/drawing/2014/main" xmlns="" id="{00000000-0008-0000-0600-000098020000}"/>
            </a:ext>
          </a:extLst>
        </xdr:cNvPr>
        <xdr:cNvSpPr/>
      </xdr:nvSpPr>
      <xdr:spPr>
        <a:xfrm>
          <a:off x="13652500" y="161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112516</xdr:rowOff>
    </xdr:from>
    <xdr:ext cx="534377"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3436111" y="1588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16368</xdr:rowOff>
    </xdr:from>
    <xdr:to>
      <xdr:col>18</xdr:col>
      <xdr:colOff>492125</xdr:colOff>
      <xdr:row>96</xdr:row>
      <xdr:rowOff>117968</xdr:rowOff>
    </xdr:to>
    <xdr:sp macro="" textlink="">
      <xdr:nvSpPr>
        <xdr:cNvPr id="666" name="円/楕円 665">
          <a:extLst>
            <a:ext uri="{FF2B5EF4-FFF2-40B4-BE49-F238E27FC236}">
              <a16:creationId xmlns:a16="http://schemas.microsoft.com/office/drawing/2014/main" xmlns="" id="{00000000-0008-0000-0600-00009A020000}"/>
            </a:ext>
          </a:extLst>
        </xdr:cNvPr>
        <xdr:cNvSpPr/>
      </xdr:nvSpPr>
      <xdr:spPr>
        <a:xfrm>
          <a:off x="12763500" y="1647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134495</xdr:rowOff>
    </xdr:from>
    <xdr:ext cx="534377"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2547111" y="162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9" name="正方形/長方形 668">
          <a:extLst>
            <a:ext uri="{FF2B5EF4-FFF2-40B4-BE49-F238E27FC236}">
              <a16:creationId xmlns:a16="http://schemas.microsoft.com/office/drawing/2014/main" xmlns="" id="{00000000-0008-0000-0600-00009D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0" name="正方形/長方形 669">
          <a:extLst>
            <a:ext uri="{FF2B5EF4-FFF2-40B4-BE49-F238E27FC236}">
              <a16:creationId xmlns:a16="http://schemas.microsoft.com/office/drawing/2014/main" xmlns="" id="{00000000-0008-0000-0600-00009E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1" name="正方形/長方形 670">
          <a:extLst>
            <a:ext uri="{FF2B5EF4-FFF2-40B4-BE49-F238E27FC236}">
              <a16:creationId xmlns:a16="http://schemas.microsoft.com/office/drawing/2014/main" xmlns="" id="{00000000-0008-0000-0600-00009F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2" name="正方形/長方形 671">
          <a:extLst>
            <a:ext uri="{FF2B5EF4-FFF2-40B4-BE49-F238E27FC236}">
              <a16:creationId xmlns:a16="http://schemas.microsoft.com/office/drawing/2014/main" xmlns="" id="{00000000-0008-0000-0600-0000A0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3" name="正方形/長方形 672">
          <a:extLst>
            <a:ext uri="{FF2B5EF4-FFF2-40B4-BE49-F238E27FC236}">
              <a16:creationId xmlns:a16="http://schemas.microsoft.com/office/drawing/2014/main" xmlns="" id="{00000000-0008-0000-0600-0000A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8" name="投資及び出資金グラフ枠">
          <a:extLst>
            <a:ext uri="{FF2B5EF4-FFF2-40B4-BE49-F238E27FC236}">
              <a16:creationId xmlns:a16="http://schemas.microsoft.com/office/drawing/2014/main" xmlns="" id="{00000000-0008-0000-0600-0000B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100076</xdr:rowOff>
    </xdr:from>
    <xdr:to>
      <xdr:col>32</xdr:col>
      <xdr:colOff>186689</xdr:colOff>
      <xdr:row>39</xdr:row>
      <xdr:rowOff>44450</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22159595" y="5415026"/>
          <a:ext cx="1269"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0" name="投資及び出資金最小値テキスト">
          <a:extLst>
            <a:ext uri="{FF2B5EF4-FFF2-40B4-BE49-F238E27FC236}">
              <a16:creationId xmlns:a16="http://schemas.microsoft.com/office/drawing/2014/main" xmlns="" id="{00000000-0008-0000-0600-0000B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46753</xdr:rowOff>
    </xdr:from>
    <xdr:ext cx="469744" cy="259045"/>
    <xdr:sp macro="" textlink="">
      <xdr:nvSpPr>
        <xdr:cNvPr id="692" name="投資及び出資金最大値テキスト">
          <a:extLst>
            <a:ext uri="{FF2B5EF4-FFF2-40B4-BE49-F238E27FC236}">
              <a16:creationId xmlns:a16="http://schemas.microsoft.com/office/drawing/2014/main" xmlns="" id="{00000000-0008-0000-0600-0000B4020000}"/>
            </a:ext>
          </a:extLst>
        </xdr:cNvPr>
        <xdr:cNvSpPr txBox="1"/>
      </xdr:nvSpPr>
      <xdr:spPr>
        <a:xfrm>
          <a:off x="22212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32</xdr:col>
      <xdr:colOff>98425</xdr:colOff>
      <xdr:row>31</xdr:row>
      <xdr:rowOff>100076</xdr:rowOff>
    </xdr:from>
    <xdr:to>
      <xdr:col>32</xdr:col>
      <xdr:colOff>276225</xdr:colOff>
      <xdr:row>31</xdr:row>
      <xdr:rowOff>100076</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22072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77487</xdr:rowOff>
    </xdr:from>
    <xdr:ext cx="378565" cy="259045"/>
    <xdr:sp macro="" textlink="">
      <xdr:nvSpPr>
        <xdr:cNvPr id="695" name="投資及び出資金平均値テキスト">
          <a:extLst>
            <a:ext uri="{FF2B5EF4-FFF2-40B4-BE49-F238E27FC236}">
              <a16:creationId xmlns:a16="http://schemas.microsoft.com/office/drawing/2014/main" xmlns="" id="{00000000-0008-0000-0600-0000B7020000}"/>
            </a:ext>
          </a:extLst>
        </xdr:cNvPr>
        <xdr:cNvSpPr txBox="1"/>
      </xdr:nvSpPr>
      <xdr:spPr>
        <a:xfrm>
          <a:off x="22212300" y="64211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54610</xdr:rowOff>
    </xdr:from>
    <xdr:to>
      <xdr:col>32</xdr:col>
      <xdr:colOff>238125</xdr:colOff>
      <xdr:row>38</xdr:row>
      <xdr:rowOff>156210</xdr:rowOff>
    </xdr:to>
    <xdr:sp macro="" textlink="">
      <xdr:nvSpPr>
        <xdr:cNvPr id="696" name="フローチャート : 判断 695">
          <a:extLst>
            <a:ext uri="{FF2B5EF4-FFF2-40B4-BE49-F238E27FC236}">
              <a16:creationId xmlns:a16="http://schemas.microsoft.com/office/drawing/2014/main" xmlns="" id="{00000000-0008-0000-0600-0000B8020000}"/>
            </a:ext>
          </a:extLst>
        </xdr:cNvPr>
        <xdr:cNvSpPr/>
      </xdr:nvSpPr>
      <xdr:spPr>
        <a:xfrm>
          <a:off x="22110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698" name="フローチャート : 判断 697">
          <a:extLst>
            <a:ext uri="{FF2B5EF4-FFF2-40B4-BE49-F238E27FC236}">
              <a16:creationId xmlns:a16="http://schemas.microsoft.com/office/drawing/2014/main" xmlns="" id="{00000000-0008-0000-0600-0000BA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161307</xdr:rowOff>
    </xdr:from>
    <xdr:ext cx="378565"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211213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19558</xdr:rowOff>
    </xdr:from>
    <xdr:to>
      <xdr:col>29</xdr:col>
      <xdr:colOff>568325</xdr:colOff>
      <xdr:row>38</xdr:row>
      <xdr:rowOff>121158</xdr:rowOff>
    </xdr:to>
    <xdr:sp macro="" textlink="">
      <xdr:nvSpPr>
        <xdr:cNvPr id="701" name="フローチャート : 判断 700">
          <a:extLst>
            <a:ext uri="{FF2B5EF4-FFF2-40B4-BE49-F238E27FC236}">
              <a16:creationId xmlns:a16="http://schemas.microsoft.com/office/drawing/2014/main" xmlns="" id="{00000000-0008-0000-0600-0000BD020000}"/>
            </a:ext>
          </a:extLst>
        </xdr:cNvPr>
        <xdr:cNvSpPr/>
      </xdr:nvSpPr>
      <xdr:spPr>
        <a:xfrm>
          <a:off x="20383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137685</xdr:rowOff>
    </xdr:from>
    <xdr:ext cx="378565"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20245017" y="6309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27686</xdr:rowOff>
    </xdr:from>
    <xdr:to>
      <xdr:col>28</xdr:col>
      <xdr:colOff>314325</xdr:colOff>
      <xdr:row>39</xdr:row>
      <xdr:rowOff>44450</xdr:rowOff>
    </xdr:to>
    <xdr:cxnSp macro="">
      <xdr:nvCxnSpPr>
        <xdr:cNvPr id="703" name="直線コネクタ 702">
          <a:extLst>
            <a:ext uri="{FF2B5EF4-FFF2-40B4-BE49-F238E27FC236}">
              <a16:creationId xmlns:a16="http://schemas.microsoft.com/office/drawing/2014/main" xmlns="" id="{00000000-0008-0000-0600-0000BF020000}"/>
            </a:ext>
          </a:extLst>
        </xdr:cNvPr>
        <xdr:cNvCxnSpPr/>
      </xdr:nvCxnSpPr>
      <xdr:spPr>
        <a:xfrm>
          <a:off x="18656300" y="671423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165100</xdr:rowOff>
    </xdr:from>
    <xdr:to>
      <xdr:col>28</xdr:col>
      <xdr:colOff>365125</xdr:colOff>
      <xdr:row>37</xdr:row>
      <xdr:rowOff>95250</xdr:rowOff>
    </xdr:to>
    <xdr:sp macro="" textlink="">
      <xdr:nvSpPr>
        <xdr:cNvPr id="704" name="フローチャート : 判断 703">
          <a:extLst>
            <a:ext uri="{FF2B5EF4-FFF2-40B4-BE49-F238E27FC236}">
              <a16:creationId xmlns:a16="http://schemas.microsoft.com/office/drawing/2014/main" xmlns="" id="{00000000-0008-0000-0600-0000C0020000}"/>
            </a:ext>
          </a:extLst>
        </xdr:cNvPr>
        <xdr:cNvSpPr/>
      </xdr:nvSpPr>
      <xdr:spPr>
        <a:xfrm>
          <a:off x="19494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111777</xdr:rowOff>
    </xdr:from>
    <xdr:ext cx="378565"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9356017" y="6112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27</xdr:col>
      <xdr:colOff>60325</xdr:colOff>
      <xdr:row>30</xdr:row>
      <xdr:rowOff>105664</xdr:rowOff>
    </xdr:from>
    <xdr:to>
      <xdr:col>27</xdr:col>
      <xdr:colOff>161925</xdr:colOff>
      <xdr:row>31</xdr:row>
      <xdr:rowOff>35814</xdr:rowOff>
    </xdr:to>
    <xdr:sp macro="" textlink="">
      <xdr:nvSpPr>
        <xdr:cNvPr id="706" name="フローチャート : 判断 705">
          <a:extLst>
            <a:ext uri="{FF2B5EF4-FFF2-40B4-BE49-F238E27FC236}">
              <a16:creationId xmlns:a16="http://schemas.microsoft.com/office/drawing/2014/main" xmlns="" id="{00000000-0008-0000-0600-0000C2020000}"/>
            </a:ext>
          </a:extLst>
        </xdr:cNvPr>
        <xdr:cNvSpPr/>
      </xdr:nvSpPr>
      <xdr:spPr>
        <a:xfrm>
          <a:off x="18605500" y="524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52341</xdr:rowOff>
    </xdr:from>
    <xdr:ext cx="469744"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8421427" y="502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3" name="円/楕円 712">
          <a:extLst>
            <a:ext uri="{FF2B5EF4-FFF2-40B4-BE49-F238E27FC236}">
              <a16:creationId xmlns:a16="http://schemas.microsoft.com/office/drawing/2014/main" xmlns="" id="{00000000-0008-0000-0600-0000C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4" name="投資及び出資金該当値テキスト">
          <a:extLst>
            <a:ext uri="{FF2B5EF4-FFF2-40B4-BE49-F238E27FC236}">
              <a16:creationId xmlns:a16="http://schemas.microsoft.com/office/drawing/2014/main" xmlns="" id="{00000000-0008-0000-0600-0000C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5" name="円/楕円 714">
          <a:extLst>
            <a:ext uri="{FF2B5EF4-FFF2-40B4-BE49-F238E27FC236}">
              <a16:creationId xmlns:a16="http://schemas.microsoft.com/office/drawing/2014/main" xmlns="" id="{00000000-0008-0000-0600-0000C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86377</xdr:rowOff>
    </xdr:from>
    <xdr:ext cx="249299"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211859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7" name="円/楕円 716">
          <a:extLst>
            <a:ext uri="{FF2B5EF4-FFF2-40B4-BE49-F238E27FC236}">
              <a16:creationId xmlns:a16="http://schemas.microsoft.com/office/drawing/2014/main" xmlns="" id="{00000000-0008-0000-0600-0000C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19" name="円/楕円 718">
          <a:extLst>
            <a:ext uri="{FF2B5EF4-FFF2-40B4-BE49-F238E27FC236}">
              <a16:creationId xmlns:a16="http://schemas.microsoft.com/office/drawing/2014/main" xmlns="" id="{00000000-0008-0000-0600-0000C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148336</xdr:rowOff>
    </xdr:from>
    <xdr:to>
      <xdr:col>27</xdr:col>
      <xdr:colOff>161925</xdr:colOff>
      <xdr:row>39</xdr:row>
      <xdr:rowOff>78486</xdr:rowOff>
    </xdr:to>
    <xdr:sp macro="" textlink="">
      <xdr:nvSpPr>
        <xdr:cNvPr id="721" name="円/楕円 720">
          <a:extLst>
            <a:ext uri="{FF2B5EF4-FFF2-40B4-BE49-F238E27FC236}">
              <a16:creationId xmlns:a16="http://schemas.microsoft.com/office/drawing/2014/main" xmlns="" id="{00000000-0008-0000-0600-0000D1020000}"/>
            </a:ext>
          </a:extLst>
        </xdr:cNvPr>
        <xdr:cNvSpPr/>
      </xdr:nvSpPr>
      <xdr:spPr>
        <a:xfrm>
          <a:off x="18605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69613</xdr:rowOff>
    </xdr:from>
    <xdr:ext cx="313932"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8499333" y="67561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5" name="正方形/長方形 724">
          <a:extLst>
            <a:ext uri="{FF2B5EF4-FFF2-40B4-BE49-F238E27FC236}">
              <a16:creationId xmlns:a16="http://schemas.microsoft.com/office/drawing/2014/main" xmlns="" id="{00000000-0008-0000-0600-0000D5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6" name="正方形/長方形 725">
          <a:extLst>
            <a:ext uri="{FF2B5EF4-FFF2-40B4-BE49-F238E27FC236}">
              <a16:creationId xmlns:a16="http://schemas.microsoft.com/office/drawing/2014/main" xmlns="" id="{00000000-0008-0000-0600-0000D6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7" name="正方形/長方形 726">
          <a:extLst>
            <a:ext uri="{FF2B5EF4-FFF2-40B4-BE49-F238E27FC236}">
              <a16:creationId xmlns:a16="http://schemas.microsoft.com/office/drawing/2014/main" xmlns="" id="{00000000-0008-0000-0600-0000D7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8" name="正方形/長方形 727">
          <a:extLst>
            <a:ext uri="{FF2B5EF4-FFF2-40B4-BE49-F238E27FC236}">
              <a16:creationId xmlns:a16="http://schemas.microsoft.com/office/drawing/2014/main" xmlns="" id="{00000000-0008-0000-0600-0000D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3" name="貸付金グラフ枠">
          <a:extLst>
            <a:ext uri="{FF2B5EF4-FFF2-40B4-BE49-F238E27FC236}">
              <a16:creationId xmlns:a16="http://schemas.microsoft.com/office/drawing/2014/main" xmlns="" id="{00000000-0008-0000-0600-0000E7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72733</xdr:rowOff>
    </xdr:from>
    <xdr:to>
      <xdr:col>32</xdr:col>
      <xdr:colOff>186689</xdr:colOff>
      <xdr:row>59</xdr:row>
      <xdr:rowOff>15024</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2159595" y="8816683"/>
          <a:ext cx="1269" cy="1313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18851</xdr:rowOff>
    </xdr:from>
    <xdr:ext cx="469744" cy="259045"/>
    <xdr:sp macro="" textlink="">
      <xdr:nvSpPr>
        <xdr:cNvPr id="745" name="貸付金最小値テキスト">
          <a:extLst>
            <a:ext uri="{FF2B5EF4-FFF2-40B4-BE49-F238E27FC236}">
              <a16:creationId xmlns:a16="http://schemas.microsoft.com/office/drawing/2014/main" xmlns="" id="{00000000-0008-0000-0600-0000E9020000}"/>
            </a:ext>
          </a:extLst>
        </xdr:cNvPr>
        <xdr:cNvSpPr txBox="1"/>
      </xdr:nvSpPr>
      <xdr:spPr>
        <a:xfrm>
          <a:off x="22212300" y="101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a:t>
          </a:r>
          <a:endParaRPr kumimoji="1" lang="ja-JP" altLang="en-US" sz="1000" b="1">
            <a:latin typeface="ＭＳ Ｐゴシック"/>
          </a:endParaRPr>
        </a:p>
      </xdr:txBody>
    </xdr:sp>
    <xdr:clientData/>
  </xdr:oneCellAnchor>
  <xdr:twoCellAnchor>
    <xdr:from>
      <xdr:col>32</xdr:col>
      <xdr:colOff>98425</xdr:colOff>
      <xdr:row>59</xdr:row>
      <xdr:rowOff>15024</xdr:rowOff>
    </xdr:from>
    <xdr:to>
      <xdr:col>32</xdr:col>
      <xdr:colOff>276225</xdr:colOff>
      <xdr:row>59</xdr:row>
      <xdr:rowOff>15024</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22072600" y="1013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19410</xdr:rowOff>
    </xdr:from>
    <xdr:ext cx="599010" cy="259045"/>
    <xdr:sp macro="" textlink="">
      <xdr:nvSpPr>
        <xdr:cNvPr id="747" name="貸付金最大値テキスト">
          <a:extLst>
            <a:ext uri="{FF2B5EF4-FFF2-40B4-BE49-F238E27FC236}">
              <a16:creationId xmlns:a16="http://schemas.microsoft.com/office/drawing/2014/main" xmlns="" id="{00000000-0008-0000-0600-0000EB020000}"/>
            </a:ext>
          </a:extLst>
        </xdr:cNvPr>
        <xdr:cNvSpPr txBox="1"/>
      </xdr:nvSpPr>
      <xdr:spPr>
        <a:xfrm>
          <a:off x="22212300" y="859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105,773</a:t>
          </a:r>
          <a:endParaRPr kumimoji="1" lang="ja-JP" altLang="en-US" sz="1000" b="1">
            <a:latin typeface="ＭＳ Ｐゴシック"/>
          </a:endParaRPr>
        </a:p>
      </xdr:txBody>
    </xdr:sp>
    <xdr:clientData/>
  </xdr:oneCellAnchor>
  <xdr:twoCellAnchor>
    <xdr:from>
      <xdr:col>32</xdr:col>
      <xdr:colOff>98425</xdr:colOff>
      <xdr:row>51</xdr:row>
      <xdr:rowOff>72733</xdr:rowOff>
    </xdr:from>
    <xdr:to>
      <xdr:col>32</xdr:col>
      <xdr:colOff>276225</xdr:colOff>
      <xdr:row>51</xdr:row>
      <xdr:rowOff>72733</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22072600" y="8816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77330</xdr:rowOff>
    </xdr:from>
    <xdr:to>
      <xdr:col>32</xdr:col>
      <xdr:colOff>187325</xdr:colOff>
      <xdr:row>56</xdr:row>
      <xdr:rowOff>169659</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21323300" y="9678530"/>
          <a:ext cx="838200" cy="9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16501</xdr:rowOff>
    </xdr:from>
    <xdr:ext cx="534377" cy="259045"/>
    <xdr:sp macro="" textlink="">
      <xdr:nvSpPr>
        <xdr:cNvPr id="750" name="貸付金平均値テキスト">
          <a:extLst>
            <a:ext uri="{FF2B5EF4-FFF2-40B4-BE49-F238E27FC236}">
              <a16:creationId xmlns:a16="http://schemas.microsoft.com/office/drawing/2014/main" xmlns="" id="{00000000-0008-0000-0600-0000EE020000}"/>
            </a:ext>
          </a:extLst>
        </xdr:cNvPr>
        <xdr:cNvSpPr txBox="1"/>
      </xdr:nvSpPr>
      <xdr:spPr>
        <a:xfrm>
          <a:off x="22212300" y="9446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40,502</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165074</xdr:rowOff>
    </xdr:from>
    <xdr:to>
      <xdr:col>32</xdr:col>
      <xdr:colOff>238125</xdr:colOff>
      <xdr:row>56</xdr:row>
      <xdr:rowOff>95224</xdr:rowOff>
    </xdr:to>
    <xdr:sp macro="" textlink="">
      <xdr:nvSpPr>
        <xdr:cNvPr id="751" name="フローチャート : 判断 750">
          <a:extLst>
            <a:ext uri="{FF2B5EF4-FFF2-40B4-BE49-F238E27FC236}">
              <a16:creationId xmlns:a16="http://schemas.microsoft.com/office/drawing/2014/main" xmlns="" id="{00000000-0008-0000-0600-0000EF020000}"/>
            </a:ext>
          </a:extLst>
        </xdr:cNvPr>
        <xdr:cNvSpPr/>
      </xdr:nvSpPr>
      <xdr:spPr>
        <a:xfrm>
          <a:off x="22110700" y="95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77330</xdr:rowOff>
    </xdr:from>
    <xdr:to>
      <xdr:col>31</xdr:col>
      <xdr:colOff>34925</xdr:colOff>
      <xdr:row>57</xdr:row>
      <xdr:rowOff>8534</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flipV="1">
          <a:off x="20434300" y="9678530"/>
          <a:ext cx="889000" cy="10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56629</xdr:rowOff>
    </xdr:from>
    <xdr:to>
      <xdr:col>31</xdr:col>
      <xdr:colOff>85725</xdr:colOff>
      <xdr:row>56</xdr:row>
      <xdr:rowOff>158229</xdr:rowOff>
    </xdr:to>
    <xdr:sp macro="" textlink="">
      <xdr:nvSpPr>
        <xdr:cNvPr id="753" name="フローチャート : 判断 752">
          <a:extLst>
            <a:ext uri="{FF2B5EF4-FFF2-40B4-BE49-F238E27FC236}">
              <a16:creationId xmlns:a16="http://schemas.microsoft.com/office/drawing/2014/main" xmlns="" id="{00000000-0008-0000-0600-0000F1020000}"/>
            </a:ext>
          </a:extLst>
        </xdr:cNvPr>
        <xdr:cNvSpPr/>
      </xdr:nvSpPr>
      <xdr:spPr>
        <a:xfrm>
          <a:off x="212725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56</xdr:row>
      <xdr:rowOff>149356</xdr:rowOff>
    </xdr:from>
    <xdr:ext cx="534377"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043411" y="975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146024</xdr:rowOff>
    </xdr:from>
    <xdr:to>
      <xdr:col>29</xdr:col>
      <xdr:colOff>517525</xdr:colOff>
      <xdr:row>57</xdr:row>
      <xdr:rowOff>8534</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19545300" y="9747224"/>
          <a:ext cx="889000" cy="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22657</xdr:rowOff>
    </xdr:from>
    <xdr:to>
      <xdr:col>29</xdr:col>
      <xdr:colOff>568325</xdr:colOff>
      <xdr:row>56</xdr:row>
      <xdr:rowOff>124257</xdr:rowOff>
    </xdr:to>
    <xdr:sp macro="" textlink="">
      <xdr:nvSpPr>
        <xdr:cNvPr id="756" name="フローチャート : 判断 755">
          <a:extLst>
            <a:ext uri="{FF2B5EF4-FFF2-40B4-BE49-F238E27FC236}">
              <a16:creationId xmlns:a16="http://schemas.microsoft.com/office/drawing/2014/main" xmlns="" id="{00000000-0008-0000-0600-0000F4020000}"/>
            </a:ext>
          </a:extLst>
        </xdr:cNvPr>
        <xdr:cNvSpPr/>
      </xdr:nvSpPr>
      <xdr:spPr>
        <a:xfrm>
          <a:off x="20383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140784</xdr:rowOff>
    </xdr:from>
    <xdr:ext cx="534377"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167111" y="93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130925</xdr:rowOff>
    </xdr:from>
    <xdr:to>
      <xdr:col>28</xdr:col>
      <xdr:colOff>314325</xdr:colOff>
      <xdr:row>56</xdr:row>
      <xdr:rowOff>146024</xdr:rowOff>
    </xdr:to>
    <xdr:cxnSp macro="">
      <xdr:nvCxnSpPr>
        <xdr:cNvPr id="758" name="直線コネクタ 757">
          <a:extLst>
            <a:ext uri="{FF2B5EF4-FFF2-40B4-BE49-F238E27FC236}">
              <a16:creationId xmlns:a16="http://schemas.microsoft.com/office/drawing/2014/main" xmlns="" id="{00000000-0008-0000-0600-0000F6020000}"/>
            </a:ext>
          </a:extLst>
        </xdr:cNvPr>
        <xdr:cNvCxnSpPr/>
      </xdr:nvCxnSpPr>
      <xdr:spPr>
        <a:xfrm>
          <a:off x="18656300" y="9560675"/>
          <a:ext cx="889000" cy="18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161468</xdr:rowOff>
    </xdr:from>
    <xdr:to>
      <xdr:col>28</xdr:col>
      <xdr:colOff>365125</xdr:colOff>
      <xdr:row>56</xdr:row>
      <xdr:rowOff>91618</xdr:rowOff>
    </xdr:to>
    <xdr:sp macro="" textlink="">
      <xdr:nvSpPr>
        <xdr:cNvPr id="759" name="フローチャート : 判断 758">
          <a:extLst>
            <a:ext uri="{FF2B5EF4-FFF2-40B4-BE49-F238E27FC236}">
              <a16:creationId xmlns:a16="http://schemas.microsoft.com/office/drawing/2014/main" xmlns="" id="{00000000-0008-0000-0600-0000F7020000}"/>
            </a:ext>
          </a:extLst>
        </xdr:cNvPr>
        <xdr:cNvSpPr/>
      </xdr:nvSpPr>
      <xdr:spPr>
        <a:xfrm>
          <a:off x="19494500" y="959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108145</xdr:rowOff>
    </xdr:from>
    <xdr:ext cx="534377"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278111" y="936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40,786</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170688</xdr:rowOff>
    </xdr:from>
    <xdr:to>
      <xdr:col>27</xdr:col>
      <xdr:colOff>161925</xdr:colOff>
      <xdr:row>56</xdr:row>
      <xdr:rowOff>100838</xdr:rowOff>
    </xdr:to>
    <xdr:sp macro="" textlink="">
      <xdr:nvSpPr>
        <xdr:cNvPr id="761" name="フローチャート : 判断 760">
          <a:extLst>
            <a:ext uri="{FF2B5EF4-FFF2-40B4-BE49-F238E27FC236}">
              <a16:creationId xmlns:a16="http://schemas.microsoft.com/office/drawing/2014/main" xmlns="" id="{00000000-0008-0000-0600-0000F9020000}"/>
            </a:ext>
          </a:extLst>
        </xdr:cNvPr>
        <xdr:cNvSpPr/>
      </xdr:nvSpPr>
      <xdr:spPr>
        <a:xfrm>
          <a:off x="18605500" y="960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91965</xdr:rowOff>
    </xdr:from>
    <xdr:ext cx="534377"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389111" y="969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40,060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118859</xdr:rowOff>
    </xdr:from>
    <xdr:to>
      <xdr:col>32</xdr:col>
      <xdr:colOff>238125</xdr:colOff>
      <xdr:row>57</xdr:row>
      <xdr:rowOff>49009</xdr:rowOff>
    </xdr:to>
    <xdr:sp macro="" textlink="">
      <xdr:nvSpPr>
        <xdr:cNvPr id="768" name="円/楕円 767">
          <a:extLst>
            <a:ext uri="{FF2B5EF4-FFF2-40B4-BE49-F238E27FC236}">
              <a16:creationId xmlns:a16="http://schemas.microsoft.com/office/drawing/2014/main" xmlns="" id="{00000000-0008-0000-0600-000000030000}"/>
            </a:ext>
          </a:extLst>
        </xdr:cNvPr>
        <xdr:cNvSpPr/>
      </xdr:nvSpPr>
      <xdr:spPr>
        <a:xfrm>
          <a:off x="22110700" y="972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97286</xdr:rowOff>
    </xdr:from>
    <xdr:ext cx="534377" cy="259045"/>
    <xdr:sp macro="" textlink="">
      <xdr:nvSpPr>
        <xdr:cNvPr id="769" name="貸付金該当値テキスト">
          <a:extLst>
            <a:ext uri="{FF2B5EF4-FFF2-40B4-BE49-F238E27FC236}">
              <a16:creationId xmlns:a16="http://schemas.microsoft.com/office/drawing/2014/main" xmlns="" id="{00000000-0008-0000-0600-000001030000}"/>
            </a:ext>
          </a:extLst>
        </xdr:cNvPr>
        <xdr:cNvSpPr txBox="1"/>
      </xdr:nvSpPr>
      <xdr:spPr>
        <a:xfrm>
          <a:off x="22212300" y="96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30,641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26530</xdr:rowOff>
    </xdr:from>
    <xdr:to>
      <xdr:col>31</xdr:col>
      <xdr:colOff>85725</xdr:colOff>
      <xdr:row>56</xdr:row>
      <xdr:rowOff>128130</xdr:rowOff>
    </xdr:to>
    <xdr:sp macro="" textlink="">
      <xdr:nvSpPr>
        <xdr:cNvPr id="770" name="円/楕円 769">
          <a:extLst>
            <a:ext uri="{FF2B5EF4-FFF2-40B4-BE49-F238E27FC236}">
              <a16:creationId xmlns:a16="http://schemas.microsoft.com/office/drawing/2014/main" xmlns="" id="{00000000-0008-0000-0600-000002030000}"/>
            </a:ext>
          </a:extLst>
        </xdr:cNvPr>
        <xdr:cNvSpPr/>
      </xdr:nvSpPr>
      <xdr:spPr>
        <a:xfrm>
          <a:off x="21272500" y="96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144657</xdr:rowOff>
    </xdr:from>
    <xdr:ext cx="534377"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21043411" y="940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129184</xdr:rowOff>
    </xdr:from>
    <xdr:to>
      <xdr:col>29</xdr:col>
      <xdr:colOff>568325</xdr:colOff>
      <xdr:row>57</xdr:row>
      <xdr:rowOff>59334</xdr:rowOff>
    </xdr:to>
    <xdr:sp macro="" textlink="">
      <xdr:nvSpPr>
        <xdr:cNvPr id="772" name="円/楕円 771">
          <a:extLst>
            <a:ext uri="{FF2B5EF4-FFF2-40B4-BE49-F238E27FC236}">
              <a16:creationId xmlns:a16="http://schemas.microsoft.com/office/drawing/2014/main" xmlns="" id="{00000000-0008-0000-0600-000004030000}"/>
            </a:ext>
          </a:extLst>
        </xdr:cNvPr>
        <xdr:cNvSpPr/>
      </xdr:nvSpPr>
      <xdr:spPr>
        <a:xfrm>
          <a:off x="20383500" y="97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50461</xdr:rowOff>
    </xdr:from>
    <xdr:ext cx="534377"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20167111" y="98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95224</xdr:rowOff>
    </xdr:from>
    <xdr:to>
      <xdr:col>28</xdr:col>
      <xdr:colOff>365125</xdr:colOff>
      <xdr:row>57</xdr:row>
      <xdr:rowOff>25374</xdr:rowOff>
    </xdr:to>
    <xdr:sp macro="" textlink="">
      <xdr:nvSpPr>
        <xdr:cNvPr id="774" name="円/楕円 773">
          <a:extLst>
            <a:ext uri="{FF2B5EF4-FFF2-40B4-BE49-F238E27FC236}">
              <a16:creationId xmlns:a16="http://schemas.microsoft.com/office/drawing/2014/main" xmlns="" id="{00000000-0008-0000-0600-000006030000}"/>
            </a:ext>
          </a:extLst>
        </xdr:cNvPr>
        <xdr:cNvSpPr/>
      </xdr:nvSpPr>
      <xdr:spPr>
        <a:xfrm>
          <a:off x="19494500" y="96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16501</xdr:rowOff>
    </xdr:from>
    <xdr:ext cx="534377"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9278111" y="97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32,502</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80125</xdr:rowOff>
    </xdr:from>
    <xdr:to>
      <xdr:col>27</xdr:col>
      <xdr:colOff>161925</xdr:colOff>
      <xdr:row>56</xdr:row>
      <xdr:rowOff>10275</xdr:rowOff>
    </xdr:to>
    <xdr:sp macro="" textlink="">
      <xdr:nvSpPr>
        <xdr:cNvPr id="776" name="円/楕円 775">
          <a:extLst>
            <a:ext uri="{FF2B5EF4-FFF2-40B4-BE49-F238E27FC236}">
              <a16:creationId xmlns:a16="http://schemas.microsoft.com/office/drawing/2014/main" xmlns="" id="{00000000-0008-0000-0600-000008030000}"/>
            </a:ext>
          </a:extLst>
        </xdr:cNvPr>
        <xdr:cNvSpPr/>
      </xdr:nvSpPr>
      <xdr:spPr>
        <a:xfrm>
          <a:off x="18605500" y="95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26802</xdr:rowOff>
    </xdr:from>
    <xdr:ext cx="534377"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389111" y="928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1" name="正方形/長方形 780">
          <a:extLst>
            <a:ext uri="{FF2B5EF4-FFF2-40B4-BE49-F238E27FC236}">
              <a16:creationId xmlns:a16="http://schemas.microsoft.com/office/drawing/2014/main" xmlns="" id="{00000000-0008-0000-0600-00000D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2" name="正方形/長方形 781">
          <a:extLst>
            <a:ext uri="{FF2B5EF4-FFF2-40B4-BE49-F238E27FC236}">
              <a16:creationId xmlns:a16="http://schemas.microsoft.com/office/drawing/2014/main" xmlns="" id="{00000000-0008-0000-0600-00000E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3" name="正方形/長方形 782">
          <a:extLst>
            <a:ext uri="{FF2B5EF4-FFF2-40B4-BE49-F238E27FC236}">
              <a16:creationId xmlns:a16="http://schemas.microsoft.com/office/drawing/2014/main" xmlns="" id="{00000000-0008-0000-0600-00000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6" name="繰出金グラフ枠">
          <a:extLst>
            <a:ext uri="{FF2B5EF4-FFF2-40B4-BE49-F238E27FC236}">
              <a16:creationId xmlns:a16="http://schemas.microsoft.com/office/drawing/2014/main" xmlns="" id="{00000000-0008-0000-0600-00001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83007</xdr:rowOff>
    </xdr:from>
    <xdr:to>
      <xdr:col>32</xdr:col>
      <xdr:colOff>186689</xdr:colOff>
      <xdr:row>78</xdr:row>
      <xdr:rowOff>107696</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flipV="1">
          <a:off x="22159595" y="12255957"/>
          <a:ext cx="1269" cy="1224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111523</xdr:rowOff>
    </xdr:from>
    <xdr:ext cx="313932" cy="259045"/>
    <xdr:sp macro="" textlink="">
      <xdr:nvSpPr>
        <xdr:cNvPr id="798" name="繰出金最小値テキスト">
          <a:extLst>
            <a:ext uri="{FF2B5EF4-FFF2-40B4-BE49-F238E27FC236}">
              <a16:creationId xmlns:a16="http://schemas.microsoft.com/office/drawing/2014/main" xmlns="" id="{00000000-0008-0000-0600-00001E030000}"/>
            </a:ext>
          </a:extLst>
        </xdr:cNvPr>
        <xdr:cNvSpPr txBox="1"/>
      </xdr:nvSpPr>
      <xdr:spPr>
        <a:xfrm>
          <a:off x="22212300" y="13484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78</xdr:row>
      <xdr:rowOff>107696</xdr:rowOff>
    </xdr:from>
    <xdr:to>
      <xdr:col>32</xdr:col>
      <xdr:colOff>276225</xdr:colOff>
      <xdr:row>78</xdr:row>
      <xdr:rowOff>107696</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2072600" y="134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29684</xdr:rowOff>
    </xdr:from>
    <xdr:ext cx="469744" cy="259045"/>
    <xdr:sp macro="" textlink="">
      <xdr:nvSpPr>
        <xdr:cNvPr id="800" name="繰出金最大値テキスト">
          <a:extLst>
            <a:ext uri="{FF2B5EF4-FFF2-40B4-BE49-F238E27FC236}">
              <a16:creationId xmlns:a16="http://schemas.microsoft.com/office/drawing/2014/main" xmlns="" id="{00000000-0008-0000-0600-000020030000}"/>
            </a:ext>
          </a:extLst>
        </xdr:cNvPr>
        <xdr:cNvSpPr txBox="1"/>
      </xdr:nvSpPr>
      <xdr:spPr>
        <a:xfrm>
          <a:off x="22212300" y="1203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2,749</a:t>
          </a:r>
          <a:endParaRPr kumimoji="1" lang="ja-JP" altLang="en-US" sz="1000" b="1">
            <a:latin typeface="ＭＳ Ｐゴシック"/>
          </a:endParaRPr>
        </a:p>
      </xdr:txBody>
    </xdr:sp>
    <xdr:clientData/>
  </xdr:oneCellAnchor>
  <xdr:twoCellAnchor>
    <xdr:from>
      <xdr:col>32</xdr:col>
      <xdr:colOff>98425</xdr:colOff>
      <xdr:row>71</xdr:row>
      <xdr:rowOff>83007</xdr:rowOff>
    </xdr:from>
    <xdr:to>
      <xdr:col>32</xdr:col>
      <xdr:colOff>276225</xdr:colOff>
      <xdr:row>71</xdr:row>
      <xdr:rowOff>83007</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2072600" y="1225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82093</xdr:rowOff>
    </xdr:from>
    <xdr:to>
      <xdr:col>32</xdr:col>
      <xdr:colOff>187325</xdr:colOff>
      <xdr:row>78</xdr:row>
      <xdr:rowOff>107696</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21323300" y="13455193"/>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114520</xdr:rowOff>
    </xdr:from>
    <xdr:ext cx="469744" cy="259045"/>
    <xdr:sp macro="" textlink="">
      <xdr:nvSpPr>
        <xdr:cNvPr id="803" name="繰出金平均値テキスト">
          <a:extLst>
            <a:ext uri="{FF2B5EF4-FFF2-40B4-BE49-F238E27FC236}">
              <a16:creationId xmlns:a16="http://schemas.microsoft.com/office/drawing/2014/main" xmlns="" id="{00000000-0008-0000-0600-000023030000}"/>
            </a:ext>
          </a:extLst>
        </xdr:cNvPr>
        <xdr:cNvSpPr txBox="1"/>
      </xdr:nvSpPr>
      <xdr:spPr>
        <a:xfrm>
          <a:off x="22212300" y="12801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91643</xdr:rowOff>
    </xdr:from>
    <xdr:to>
      <xdr:col>32</xdr:col>
      <xdr:colOff>238125</xdr:colOff>
      <xdr:row>76</xdr:row>
      <xdr:rowOff>21794</xdr:rowOff>
    </xdr:to>
    <xdr:sp macro="" textlink="">
      <xdr:nvSpPr>
        <xdr:cNvPr id="804" name="フローチャート : 判断 803">
          <a:extLst>
            <a:ext uri="{FF2B5EF4-FFF2-40B4-BE49-F238E27FC236}">
              <a16:creationId xmlns:a16="http://schemas.microsoft.com/office/drawing/2014/main" xmlns="" id="{00000000-0008-0000-0600-000024030000}"/>
            </a:ext>
          </a:extLst>
        </xdr:cNvPr>
        <xdr:cNvSpPr/>
      </xdr:nvSpPr>
      <xdr:spPr>
        <a:xfrm>
          <a:off x="221107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82093</xdr:rowOff>
    </xdr:from>
    <xdr:to>
      <xdr:col>31</xdr:col>
      <xdr:colOff>34925</xdr:colOff>
      <xdr:row>78</xdr:row>
      <xdr:rowOff>96265</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flipV="1">
          <a:off x="20434300" y="13455193"/>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13919</xdr:rowOff>
    </xdr:from>
    <xdr:to>
      <xdr:col>31</xdr:col>
      <xdr:colOff>85725</xdr:colOff>
      <xdr:row>75</xdr:row>
      <xdr:rowOff>115519</xdr:rowOff>
    </xdr:to>
    <xdr:sp macro="" textlink="">
      <xdr:nvSpPr>
        <xdr:cNvPr id="806" name="フローチャート : 判断 805">
          <a:extLst>
            <a:ext uri="{FF2B5EF4-FFF2-40B4-BE49-F238E27FC236}">
              <a16:creationId xmlns:a16="http://schemas.microsoft.com/office/drawing/2014/main" xmlns="" id="{00000000-0008-0000-0600-000026030000}"/>
            </a:ext>
          </a:extLst>
        </xdr:cNvPr>
        <xdr:cNvSpPr/>
      </xdr:nvSpPr>
      <xdr:spPr>
        <a:xfrm>
          <a:off x="21272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73</xdr:row>
      <xdr:rowOff>132046</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075727" y="1264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96265</xdr:rowOff>
    </xdr:from>
    <xdr:to>
      <xdr:col>29</xdr:col>
      <xdr:colOff>517525</xdr:colOff>
      <xdr:row>78</xdr:row>
      <xdr:rowOff>115012</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flipV="1">
          <a:off x="19545300" y="13469365"/>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45923</xdr:rowOff>
    </xdr:from>
    <xdr:to>
      <xdr:col>29</xdr:col>
      <xdr:colOff>568325</xdr:colOff>
      <xdr:row>76</xdr:row>
      <xdr:rowOff>147523</xdr:rowOff>
    </xdr:to>
    <xdr:sp macro="" textlink="">
      <xdr:nvSpPr>
        <xdr:cNvPr id="809" name="フローチャート : 判断 808">
          <a:extLst>
            <a:ext uri="{FF2B5EF4-FFF2-40B4-BE49-F238E27FC236}">
              <a16:creationId xmlns:a16="http://schemas.microsoft.com/office/drawing/2014/main" xmlns="" id="{00000000-0008-0000-0600-000029030000}"/>
            </a:ext>
          </a:extLst>
        </xdr:cNvPr>
        <xdr:cNvSpPr/>
      </xdr:nvSpPr>
      <xdr:spPr>
        <a:xfrm>
          <a:off x="20383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74</xdr:row>
      <xdr:rowOff>164051</xdr:rowOff>
    </xdr:from>
    <xdr:ext cx="378565"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245017" y="12851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109525</xdr:rowOff>
    </xdr:from>
    <xdr:to>
      <xdr:col>28</xdr:col>
      <xdr:colOff>314325</xdr:colOff>
      <xdr:row>78</xdr:row>
      <xdr:rowOff>115012</xdr:rowOff>
    </xdr:to>
    <xdr:cxnSp macro="">
      <xdr:nvCxnSpPr>
        <xdr:cNvPr id="811" name="直線コネクタ 810">
          <a:extLst>
            <a:ext uri="{FF2B5EF4-FFF2-40B4-BE49-F238E27FC236}">
              <a16:creationId xmlns:a16="http://schemas.microsoft.com/office/drawing/2014/main" xmlns="" id="{00000000-0008-0000-0600-00002B030000}"/>
            </a:ext>
          </a:extLst>
        </xdr:cNvPr>
        <xdr:cNvCxnSpPr/>
      </xdr:nvCxnSpPr>
      <xdr:spPr>
        <a:xfrm>
          <a:off x="18656300" y="1348262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116332</xdr:rowOff>
    </xdr:from>
    <xdr:to>
      <xdr:col>28</xdr:col>
      <xdr:colOff>365125</xdr:colOff>
      <xdr:row>76</xdr:row>
      <xdr:rowOff>46481</xdr:rowOff>
    </xdr:to>
    <xdr:sp macro="" textlink="">
      <xdr:nvSpPr>
        <xdr:cNvPr id="812" name="フローチャート : 判断 811">
          <a:extLst>
            <a:ext uri="{FF2B5EF4-FFF2-40B4-BE49-F238E27FC236}">
              <a16:creationId xmlns:a16="http://schemas.microsoft.com/office/drawing/2014/main" xmlns="" id="{00000000-0008-0000-0600-00002C030000}"/>
            </a:ext>
          </a:extLst>
        </xdr:cNvPr>
        <xdr:cNvSpPr/>
      </xdr:nvSpPr>
      <xdr:spPr>
        <a:xfrm>
          <a:off x="19494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74</xdr:row>
      <xdr:rowOff>63009</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10427"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75642</xdr:rowOff>
    </xdr:from>
    <xdr:to>
      <xdr:col>27</xdr:col>
      <xdr:colOff>161925</xdr:colOff>
      <xdr:row>77</xdr:row>
      <xdr:rowOff>5792</xdr:rowOff>
    </xdr:to>
    <xdr:sp macro="" textlink="">
      <xdr:nvSpPr>
        <xdr:cNvPr id="814" name="フローチャート : 判断 813">
          <a:extLst>
            <a:ext uri="{FF2B5EF4-FFF2-40B4-BE49-F238E27FC236}">
              <a16:creationId xmlns:a16="http://schemas.microsoft.com/office/drawing/2014/main" xmlns="" id="{00000000-0008-0000-0600-00002E030000}"/>
            </a:ext>
          </a:extLst>
        </xdr:cNvPr>
        <xdr:cNvSpPr/>
      </xdr:nvSpPr>
      <xdr:spPr>
        <a:xfrm>
          <a:off x="18605500" y="1310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75</xdr:row>
      <xdr:rowOff>22318</xdr:rowOff>
    </xdr:from>
    <xdr:ext cx="378565"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8467017" y="12881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56896</xdr:rowOff>
    </xdr:from>
    <xdr:to>
      <xdr:col>32</xdr:col>
      <xdr:colOff>238125</xdr:colOff>
      <xdr:row>78</xdr:row>
      <xdr:rowOff>158496</xdr:rowOff>
    </xdr:to>
    <xdr:sp macro="" textlink="">
      <xdr:nvSpPr>
        <xdr:cNvPr id="821" name="円/楕円 820">
          <a:extLst>
            <a:ext uri="{FF2B5EF4-FFF2-40B4-BE49-F238E27FC236}">
              <a16:creationId xmlns:a16="http://schemas.microsoft.com/office/drawing/2014/main" xmlns="" id="{00000000-0008-0000-0600-000035030000}"/>
            </a:ext>
          </a:extLst>
        </xdr:cNvPr>
        <xdr:cNvSpPr/>
      </xdr:nvSpPr>
      <xdr:spPr>
        <a:xfrm>
          <a:off x="22110700" y="134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143273</xdr:rowOff>
    </xdr:from>
    <xdr:ext cx="313932" cy="259045"/>
    <xdr:sp macro="" textlink="">
      <xdr:nvSpPr>
        <xdr:cNvPr id="822" name="繰出金該当値テキスト">
          <a:extLst>
            <a:ext uri="{FF2B5EF4-FFF2-40B4-BE49-F238E27FC236}">
              <a16:creationId xmlns:a16="http://schemas.microsoft.com/office/drawing/2014/main" xmlns="" id="{00000000-0008-0000-0600-000036030000}"/>
            </a:ext>
          </a:extLst>
        </xdr:cNvPr>
        <xdr:cNvSpPr txBox="1"/>
      </xdr:nvSpPr>
      <xdr:spPr>
        <a:xfrm>
          <a:off x="22212300" y="13344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31293</xdr:rowOff>
    </xdr:from>
    <xdr:to>
      <xdr:col>31</xdr:col>
      <xdr:colOff>85725</xdr:colOff>
      <xdr:row>78</xdr:row>
      <xdr:rowOff>132893</xdr:rowOff>
    </xdr:to>
    <xdr:sp macro="" textlink="">
      <xdr:nvSpPr>
        <xdr:cNvPr id="823" name="円/楕円 822">
          <a:extLst>
            <a:ext uri="{FF2B5EF4-FFF2-40B4-BE49-F238E27FC236}">
              <a16:creationId xmlns:a16="http://schemas.microsoft.com/office/drawing/2014/main" xmlns="" id="{00000000-0008-0000-0600-000037030000}"/>
            </a:ext>
          </a:extLst>
        </xdr:cNvPr>
        <xdr:cNvSpPr/>
      </xdr:nvSpPr>
      <xdr:spPr>
        <a:xfrm>
          <a:off x="21272500" y="134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78</xdr:row>
      <xdr:rowOff>124020</xdr:rowOff>
    </xdr:from>
    <xdr:ext cx="378565"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21121317" y="13497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45465</xdr:rowOff>
    </xdr:from>
    <xdr:to>
      <xdr:col>29</xdr:col>
      <xdr:colOff>568325</xdr:colOff>
      <xdr:row>78</xdr:row>
      <xdr:rowOff>147065</xdr:rowOff>
    </xdr:to>
    <xdr:sp macro="" textlink="">
      <xdr:nvSpPr>
        <xdr:cNvPr id="825" name="円/楕円 824">
          <a:extLst>
            <a:ext uri="{FF2B5EF4-FFF2-40B4-BE49-F238E27FC236}">
              <a16:creationId xmlns:a16="http://schemas.microsoft.com/office/drawing/2014/main" xmlns="" id="{00000000-0008-0000-0600-000039030000}"/>
            </a:ext>
          </a:extLst>
        </xdr:cNvPr>
        <xdr:cNvSpPr/>
      </xdr:nvSpPr>
      <xdr:spPr>
        <a:xfrm>
          <a:off x="20383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78</xdr:row>
      <xdr:rowOff>138192</xdr:rowOff>
    </xdr:from>
    <xdr:ext cx="313932"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20277333" y="13511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64212</xdr:rowOff>
    </xdr:from>
    <xdr:to>
      <xdr:col>28</xdr:col>
      <xdr:colOff>365125</xdr:colOff>
      <xdr:row>78</xdr:row>
      <xdr:rowOff>165812</xdr:rowOff>
    </xdr:to>
    <xdr:sp macro="" textlink="">
      <xdr:nvSpPr>
        <xdr:cNvPr id="827" name="円/楕円 826">
          <a:extLst>
            <a:ext uri="{FF2B5EF4-FFF2-40B4-BE49-F238E27FC236}">
              <a16:creationId xmlns:a16="http://schemas.microsoft.com/office/drawing/2014/main" xmlns="" id="{00000000-0008-0000-0600-00003B030000}"/>
            </a:ext>
          </a:extLst>
        </xdr:cNvPr>
        <xdr:cNvSpPr/>
      </xdr:nvSpPr>
      <xdr:spPr>
        <a:xfrm>
          <a:off x="194945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78</xdr:row>
      <xdr:rowOff>156939</xdr:rowOff>
    </xdr:from>
    <xdr:ext cx="313932"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9388333" y="1353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58725</xdr:rowOff>
    </xdr:from>
    <xdr:to>
      <xdr:col>27</xdr:col>
      <xdr:colOff>161925</xdr:colOff>
      <xdr:row>78</xdr:row>
      <xdr:rowOff>160325</xdr:rowOff>
    </xdr:to>
    <xdr:sp macro="" textlink="">
      <xdr:nvSpPr>
        <xdr:cNvPr id="829" name="円/楕円 828">
          <a:extLst>
            <a:ext uri="{FF2B5EF4-FFF2-40B4-BE49-F238E27FC236}">
              <a16:creationId xmlns:a16="http://schemas.microsoft.com/office/drawing/2014/main" xmlns="" id="{00000000-0008-0000-0600-00003D030000}"/>
            </a:ext>
          </a:extLst>
        </xdr:cNvPr>
        <xdr:cNvSpPr/>
      </xdr:nvSpPr>
      <xdr:spPr>
        <a:xfrm>
          <a:off x="18605500" y="134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78</xdr:row>
      <xdr:rowOff>151452</xdr:rowOff>
    </xdr:from>
    <xdr:ext cx="313932"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499333" y="135245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3" name="前年度繰上充用金グラフ枠">
          <a:extLst>
            <a:ext uri="{FF2B5EF4-FFF2-40B4-BE49-F238E27FC236}">
              <a16:creationId xmlns:a16="http://schemas.microsoft.com/office/drawing/2014/main" xmlns="" id="{00000000-0008-0000-0600-00004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5" name="前年度繰上充用金最小値テキスト">
          <a:extLst>
            <a:ext uri="{FF2B5EF4-FFF2-40B4-BE49-F238E27FC236}">
              <a16:creationId xmlns:a16="http://schemas.microsoft.com/office/drawing/2014/main" xmlns="" id="{00000000-0008-0000-0600-00004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7" name="前年度繰上充用金最大値テキスト">
          <a:extLst>
            <a:ext uri="{FF2B5EF4-FFF2-40B4-BE49-F238E27FC236}">
              <a16:creationId xmlns:a16="http://schemas.microsoft.com/office/drawing/2014/main" xmlns="" id="{00000000-0008-0000-0600-00004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0" name="前年度繰上充用金平均値テキスト">
          <a:extLst>
            <a:ext uri="{FF2B5EF4-FFF2-40B4-BE49-F238E27FC236}">
              <a16:creationId xmlns:a16="http://schemas.microsoft.com/office/drawing/2014/main" xmlns="" id="{00000000-0008-0000-0600-00005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1" name="フローチャート : 判断 850">
          <a:extLst>
            <a:ext uri="{FF2B5EF4-FFF2-40B4-BE49-F238E27FC236}">
              <a16:creationId xmlns:a16="http://schemas.microsoft.com/office/drawing/2014/main" xmlns="" id="{00000000-0008-0000-0600-00005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3" name="フローチャート : 判断 852">
          <a:extLst>
            <a:ext uri="{FF2B5EF4-FFF2-40B4-BE49-F238E27FC236}">
              <a16:creationId xmlns:a16="http://schemas.microsoft.com/office/drawing/2014/main" xmlns="" id="{00000000-0008-0000-0600-00005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6" name="フローチャート : 判断 855">
          <a:extLst>
            <a:ext uri="{FF2B5EF4-FFF2-40B4-BE49-F238E27FC236}">
              <a16:creationId xmlns:a16="http://schemas.microsoft.com/office/drawing/2014/main" xmlns="" id="{00000000-0008-0000-0600-00005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9" name="フローチャート : 判断 858">
          <a:extLst>
            <a:ext uri="{FF2B5EF4-FFF2-40B4-BE49-F238E27FC236}">
              <a16:creationId xmlns:a16="http://schemas.microsoft.com/office/drawing/2014/main" xmlns="" id="{00000000-0008-0000-0600-00005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1" name="フローチャート : 判断 860">
          <a:extLst>
            <a:ext uri="{FF2B5EF4-FFF2-40B4-BE49-F238E27FC236}">
              <a16:creationId xmlns:a16="http://schemas.microsoft.com/office/drawing/2014/main" xmlns="" id="{00000000-0008-0000-0600-00005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8" name="円/楕円 867">
          <a:extLst>
            <a:ext uri="{FF2B5EF4-FFF2-40B4-BE49-F238E27FC236}">
              <a16:creationId xmlns:a16="http://schemas.microsoft.com/office/drawing/2014/main" xmlns="" id="{00000000-0008-0000-0600-00006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9" name="前年度繰上充用金該当値テキスト">
          <a:extLst>
            <a:ext uri="{FF2B5EF4-FFF2-40B4-BE49-F238E27FC236}">
              <a16:creationId xmlns:a16="http://schemas.microsoft.com/office/drawing/2014/main" xmlns="" id="{00000000-0008-0000-0600-00006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0" name="円/楕円 869">
          <a:extLst>
            <a:ext uri="{FF2B5EF4-FFF2-40B4-BE49-F238E27FC236}">
              <a16:creationId xmlns:a16="http://schemas.microsoft.com/office/drawing/2014/main" xmlns="" id="{00000000-0008-0000-0600-00006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2" name="円/楕円 871">
          <a:extLst>
            <a:ext uri="{FF2B5EF4-FFF2-40B4-BE49-F238E27FC236}">
              <a16:creationId xmlns:a16="http://schemas.microsoft.com/office/drawing/2014/main" xmlns="" id="{00000000-0008-0000-0600-00006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4" name="円/楕円 873">
          <a:extLst>
            <a:ext uri="{FF2B5EF4-FFF2-40B4-BE49-F238E27FC236}">
              <a16:creationId xmlns:a16="http://schemas.microsoft.com/office/drawing/2014/main" xmlns="" id="{00000000-0008-0000-0600-00006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6" name="円/楕円 875">
          <a:extLst>
            <a:ext uri="{FF2B5EF4-FFF2-40B4-BE49-F238E27FC236}">
              <a16:creationId xmlns:a16="http://schemas.microsoft.com/office/drawing/2014/main" xmlns="" id="{00000000-0008-0000-0600-00006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507,798</a:t>
          </a:r>
          <a:r>
            <a:rPr kumimoji="1" lang="ja-JP" altLang="en-US" sz="1300">
              <a:latin typeface="ＭＳ Ｐゴシック"/>
            </a:rPr>
            <a:t>円となっている。主な構成項目である人件費は、住民一人あたり</a:t>
          </a:r>
          <a:r>
            <a:rPr kumimoji="1" lang="en-US" altLang="ja-JP" sz="1300">
              <a:latin typeface="ＭＳ Ｐゴシック"/>
            </a:rPr>
            <a:t>147,086</a:t>
          </a:r>
          <a:r>
            <a:rPr kumimoji="1" lang="ja-JP" altLang="en-US" sz="1300">
              <a:latin typeface="ＭＳ Ｐゴシック"/>
            </a:rPr>
            <a:t>円となっており、</a:t>
          </a:r>
          <a:r>
            <a:rPr kumimoji="1" lang="en-US" altLang="ja-JP" sz="1300">
              <a:latin typeface="ＭＳ Ｐゴシック"/>
            </a:rPr>
            <a:t>H24</a:t>
          </a:r>
          <a:r>
            <a:rPr kumimoji="1" lang="ja-JP" altLang="en-US" sz="1300">
              <a:latin typeface="ＭＳ Ｐゴシック"/>
            </a:rPr>
            <a:t>年度から</a:t>
          </a:r>
          <a:r>
            <a:rPr kumimoji="1" lang="en-US" altLang="ja-JP" sz="1300">
              <a:latin typeface="ＭＳ Ｐゴシック"/>
            </a:rPr>
            <a:t>145,000</a:t>
          </a:r>
          <a:r>
            <a:rPr kumimoji="1" lang="ja-JP" altLang="en-US" sz="1300">
              <a:latin typeface="ＭＳ Ｐゴシック"/>
            </a:rPr>
            <a:t>円前後で推移している（</a:t>
          </a:r>
          <a:r>
            <a:rPr kumimoji="1" lang="en-US" altLang="ja-JP" sz="1300">
              <a:latin typeface="ＭＳ Ｐゴシック"/>
            </a:rPr>
            <a:t>H25</a:t>
          </a:r>
          <a:r>
            <a:rPr kumimoji="1" lang="ja-JP" altLang="en-US" sz="1300">
              <a:latin typeface="ＭＳ Ｐゴシック"/>
            </a:rPr>
            <a:t>年度は国の要請等を踏まえて実施した減額措置のため、他の年度と比較して少額となっているもの）。グループ内平均と比較して高い水準となっているが、これは類似団体と比較して人口</a:t>
          </a:r>
          <a:r>
            <a:rPr kumimoji="1" lang="en-US" altLang="ja-JP" sz="1300">
              <a:latin typeface="ＭＳ Ｐゴシック"/>
            </a:rPr>
            <a:t>10</a:t>
          </a:r>
          <a:r>
            <a:rPr kumimoji="1" lang="ja-JP" altLang="en-US" sz="1300">
              <a:latin typeface="ＭＳ Ｐゴシック"/>
            </a:rPr>
            <a:t>万人当たり職員数が多いことが主な要因である。</a:t>
          </a:r>
          <a:endParaRPr kumimoji="1" lang="en-US" altLang="ja-JP" sz="1300">
            <a:latin typeface="ＭＳ Ｐゴシック"/>
          </a:endParaRPr>
        </a:p>
        <a:p>
          <a:r>
            <a:rPr kumimoji="1" lang="ja-JP" altLang="en-US" sz="1300">
              <a:latin typeface="ＭＳ Ｐゴシック"/>
            </a:rPr>
            <a:t>・普通建設事業費については、</a:t>
          </a:r>
          <a:r>
            <a:rPr kumimoji="1" lang="en-US" altLang="ja-JP" sz="1300">
              <a:latin typeface="ＭＳ Ｐゴシック"/>
            </a:rPr>
            <a:t>H20</a:t>
          </a:r>
          <a:r>
            <a:rPr kumimoji="1" lang="ja-JP" altLang="en-US" sz="1300">
              <a:latin typeface="ＭＳ Ｐゴシック"/>
            </a:rPr>
            <a:t>年度以降、「佐賀県行財政緊急プログラム</a:t>
          </a:r>
          <a:r>
            <a:rPr kumimoji="1" lang="en-US" altLang="ja-JP" sz="1300">
              <a:latin typeface="ＭＳ Ｐゴシック"/>
            </a:rPr>
            <a:t>Ver.2.1</a:t>
          </a:r>
          <a:r>
            <a:rPr kumimoji="1" lang="ja-JP" altLang="en-US" sz="1300">
              <a:latin typeface="ＭＳ Ｐゴシック"/>
            </a:rPr>
            <a:t>」などにより、投資的経費の予算についてはあらかじめ総額を設定し計画的な事業執行を図ることとしていることなどから、グループ内平均に比べ高くなっている。現在は、</a:t>
          </a:r>
          <a:r>
            <a:rPr kumimoji="1" lang="en-US" altLang="ja-JP" sz="1300">
              <a:latin typeface="ＭＳ Ｐゴシック"/>
            </a:rPr>
            <a:t>H27</a:t>
          </a:r>
          <a:r>
            <a:rPr kumimoji="1" lang="ja-JP" altLang="en-US" sz="1300">
              <a:latin typeface="ＭＳ Ｐゴシック"/>
            </a:rPr>
            <a:t>年度～</a:t>
          </a:r>
          <a:r>
            <a:rPr kumimoji="1" lang="en-US" altLang="ja-JP" sz="1300">
              <a:latin typeface="ＭＳ Ｐゴシック"/>
            </a:rPr>
            <a:t>H30</a:t>
          </a:r>
          <a:r>
            <a:rPr kumimoji="1" lang="ja-JP" altLang="en-US" sz="1300">
              <a:latin typeface="ＭＳ Ｐゴシック"/>
            </a:rPr>
            <a:t>年度で投資的経費の総額を</a:t>
          </a:r>
          <a:r>
            <a:rPr kumimoji="1" lang="en-US" altLang="ja-JP" sz="1300">
              <a:latin typeface="ＭＳ Ｐゴシック"/>
            </a:rPr>
            <a:t>2,950</a:t>
          </a:r>
          <a:r>
            <a:rPr kumimoji="1" lang="ja-JP" altLang="en-US" sz="1300">
              <a:latin typeface="ＭＳ Ｐゴシック"/>
            </a:rPr>
            <a:t>億円と見込む「中期投資見通し」を設定しており、引き続き、依然として厳しい県内の雇用・経済の状況を踏まえ、計画的な事業執行を図っていく。また、新規整備と更新整備においてグループ内で乖離が生じているのは、新規公共施設等を整備するための経費を絞って選別していることが主な要因である。</a:t>
          </a:r>
        </a:p>
        <a:p>
          <a:r>
            <a:rPr kumimoji="1" lang="ja-JP" altLang="en-US" sz="1300">
              <a:latin typeface="ＭＳ Ｐゴシック"/>
            </a:rPr>
            <a:t>・維持補修費については、グループ内平均と比較して低い水準となっているが、土木関係経費で決算額が低く抑えられていることが主な要因である。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837,977
832,834
2,440.68
435,430,115
425,523,444
4,026,501
259,855,981
710,696,229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107.1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a:extLst>
            <a:ext uri="{FF2B5EF4-FFF2-40B4-BE49-F238E27FC236}">
              <a16:creationId xmlns:a16="http://schemas.microsoft.com/office/drawing/2014/main" xmlns="" id="{00000000-0008-0000-0700-00001F000000}"/>
            </a:ext>
          </a:extLst>
        </xdr:cNvPr>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a:extLst>
            <a:ext uri="{FF2B5EF4-FFF2-40B4-BE49-F238E27FC236}">
              <a16:creationId xmlns:a16="http://schemas.microsoft.com/office/drawing/2014/main" xmlns="" id="{00000000-0008-0000-0700-000020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a:extLst>
            <a:ext uri="{FF2B5EF4-FFF2-40B4-BE49-F238E27FC236}">
              <a16:creationId xmlns:a16="http://schemas.microsoft.com/office/drawing/2014/main" xmlns=""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68834</xdr:rowOff>
    </xdr:from>
    <xdr:to>
      <xdr:col>6</xdr:col>
      <xdr:colOff>510540</xdr:colOff>
      <xdr:row>39</xdr:row>
      <xdr:rowOff>41402</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555234"/>
          <a:ext cx="127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45229</xdr:rowOff>
    </xdr:from>
    <xdr:ext cx="378565"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73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6</xdr:col>
      <xdr:colOff>422275</xdr:colOff>
      <xdr:row>39</xdr:row>
      <xdr:rowOff>41402</xdr:rowOff>
    </xdr:from>
    <xdr:to>
      <xdr:col>6</xdr:col>
      <xdr:colOff>600075</xdr:colOff>
      <xdr:row>39</xdr:row>
      <xdr:rowOff>41402</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15511</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533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a:t>
          </a:r>
          <a:endParaRPr kumimoji="1" lang="ja-JP" altLang="en-US" sz="1000" b="1">
            <a:latin typeface="ＭＳ Ｐゴシック"/>
          </a:endParaRPr>
        </a:p>
      </xdr:txBody>
    </xdr:sp>
    <xdr:clientData/>
  </xdr:oneCellAnchor>
  <xdr:twoCellAnchor>
    <xdr:from>
      <xdr:col>6</xdr:col>
      <xdr:colOff>422275</xdr:colOff>
      <xdr:row>32</xdr:row>
      <xdr:rowOff>68834</xdr:rowOff>
    </xdr:from>
    <xdr:to>
      <xdr:col>6</xdr:col>
      <xdr:colOff>600075</xdr:colOff>
      <xdr:row>32</xdr:row>
      <xdr:rowOff>68834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555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25400</xdr:rowOff>
    </xdr:from>
    <xdr:to>
      <xdr:col>6</xdr:col>
      <xdr:colOff>511175</xdr:colOff>
      <xdr:row>33</xdr:row>
      <xdr:rowOff>64262</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3797300" y="568325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126763</xdr:rowOff>
    </xdr:from>
    <xdr:ext cx="378565"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61275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148336</xdr:rowOff>
    </xdr:from>
    <xdr:to>
      <xdr:col>6</xdr:col>
      <xdr:colOff>561975</xdr:colOff>
      <xdr:row>36</xdr:row>
      <xdr:rowOff>78486</xdr:rowOff>
    </xdr:to>
    <xdr:sp macro="" textlink="">
      <xdr:nvSpPr>
        <xdr:cNvPr id="61" name="フローチャート : 判断 60">
          <a:extLst>
            <a:ext uri="{FF2B5EF4-FFF2-40B4-BE49-F238E27FC236}">
              <a16:creationId xmlns:a16="http://schemas.microsoft.com/office/drawing/2014/main" xmlns="" id="{00000000-0008-0000-0700-00003D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25400</xdr:rowOff>
    </xdr:from>
    <xdr:to>
      <xdr:col>5</xdr:col>
      <xdr:colOff>358775</xdr:colOff>
      <xdr:row>33</xdr:row>
      <xdr:rowOff>109982</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2908300" y="568325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52324</xdr:rowOff>
    </xdr:from>
    <xdr:to>
      <xdr:col>5</xdr:col>
      <xdr:colOff>409575</xdr:colOff>
      <xdr:row>36</xdr:row>
      <xdr:rowOff>153924</xdr:rowOff>
    </xdr:to>
    <xdr:sp macro="" textlink="">
      <xdr:nvSpPr>
        <xdr:cNvPr id="63" name="フローチャート : 判断 62">
          <a:extLst>
            <a:ext uri="{FF2B5EF4-FFF2-40B4-BE49-F238E27FC236}">
              <a16:creationId xmlns:a16="http://schemas.microsoft.com/office/drawing/2014/main" xmlns="" id="{00000000-0008-0000-0700-00003F000000}"/>
            </a:ext>
          </a:extLst>
        </xdr:cNvPr>
        <xdr:cNvSpPr/>
      </xdr:nvSpPr>
      <xdr:spPr>
        <a:xfrm>
          <a:off x="3746500" y="622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145051</xdr:rowOff>
    </xdr:from>
    <xdr:ext cx="378565"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95317" y="631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109982</xdr:rowOff>
    </xdr:from>
    <xdr:to>
      <xdr:col>4</xdr:col>
      <xdr:colOff>155575</xdr:colOff>
      <xdr:row>33</xdr:row>
      <xdr:rowOff>155702</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019300" y="57678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93472</xdr:rowOff>
    </xdr:from>
    <xdr:to>
      <xdr:col>4</xdr:col>
      <xdr:colOff>206375</xdr:colOff>
      <xdr:row>38</xdr:row>
      <xdr:rowOff>23622</xdr:rowOff>
    </xdr:to>
    <xdr:sp macro="" textlink="">
      <xdr:nvSpPr>
        <xdr:cNvPr id="66" name="フローチャート : 判断 65">
          <a:extLst>
            <a:ext uri="{FF2B5EF4-FFF2-40B4-BE49-F238E27FC236}">
              <a16:creationId xmlns:a16="http://schemas.microsoft.com/office/drawing/2014/main" xmlns="" id="{00000000-0008-0000-0700-000042000000}"/>
            </a:ext>
          </a:extLst>
        </xdr:cNvPr>
        <xdr:cNvSpPr/>
      </xdr:nvSpPr>
      <xdr:spPr>
        <a:xfrm>
          <a:off x="2857500" y="64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38</xdr:row>
      <xdr:rowOff>14749</xdr:rowOff>
    </xdr:from>
    <xdr:ext cx="378565"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719017"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25400</xdr:rowOff>
    </xdr:from>
    <xdr:to>
      <xdr:col>2</xdr:col>
      <xdr:colOff>638175</xdr:colOff>
      <xdr:row>33</xdr:row>
      <xdr:rowOff>155702</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1130300" y="568325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109474</xdr:rowOff>
    </xdr:from>
    <xdr:to>
      <xdr:col>3</xdr:col>
      <xdr:colOff>3175</xdr:colOff>
      <xdr:row>39</xdr:row>
      <xdr:rowOff>39624</xdr:rowOff>
    </xdr:to>
    <xdr:sp macro="" textlink="">
      <xdr:nvSpPr>
        <xdr:cNvPr id="69" name="フローチャート : 判断 68">
          <a:extLst>
            <a:ext uri="{FF2B5EF4-FFF2-40B4-BE49-F238E27FC236}">
              <a16:creationId xmlns:a16="http://schemas.microsoft.com/office/drawing/2014/main" xmlns="" id="{00000000-0008-0000-0700-000045000000}"/>
            </a:ext>
          </a:extLst>
        </xdr:cNvPr>
        <xdr:cNvSpPr/>
      </xdr:nvSpPr>
      <xdr:spPr>
        <a:xfrm>
          <a:off x="1968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39</xdr:row>
      <xdr:rowOff>30751</xdr:rowOff>
    </xdr:from>
    <xdr:ext cx="378565"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830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88900</xdr:rowOff>
    </xdr:from>
    <xdr:to>
      <xdr:col>1</xdr:col>
      <xdr:colOff>485775</xdr:colOff>
      <xdr:row>39</xdr:row>
      <xdr:rowOff>19050</xdr:rowOff>
    </xdr:to>
    <xdr:sp macro="" textlink="">
      <xdr:nvSpPr>
        <xdr:cNvPr id="71" name="フローチャート : 判断 70">
          <a:extLst>
            <a:ext uri="{FF2B5EF4-FFF2-40B4-BE49-F238E27FC236}">
              <a16:creationId xmlns:a16="http://schemas.microsoft.com/office/drawing/2014/main" xmlns="" id="{00000000-0008-0000-0700-000047000000}"/>
            </a:ext>
          </a:extLst>
        </xdr:cNvPr>
        <xdr:cNvSpPr/>
      </xdr:nvSpPr>
      <xdr:spPr>
        <a:xfrm>
          <a:off x="1079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39</xdr:row>
      <xdr:rowOff>10177</xdr:rowOff>
    </xdr:from>
    <xdr:ext cx="378565"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941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13462</xdr:rowOff>
    </xdr:from>
    <xdr:to>
      <xdr:col>6</xdr:col>
      <xdr:colOff>561975</xdr:colOff>
      <xdr:row>33</xdr:row>
      <xdr:rowOff>115062</xdr:rowOff>
    </xdr:to>
    <xdr:sp macro="" textlink="">
      <xdr:nvSpPr>
        <xdr:cNvPr id="78" name="円/楕円 77">
          <a:extLst>
            <a:ext uri="{FF2B5EF4-FFF2-40B4-BE49-F238E27FC236}">
              <a16:creationId xmlns:a16="http://schemas.microsoft.com/office/drawing/2014/main" xmlns="" id="{00000000-0008-0000-0700-00004E000000}"/>
            </a:ext>
          </a:extLst>
        </xdr:cNvPr>
        <xdr:cNvSpPr/>
      </xdr:nvSpPr>
      <xdr:spPr>
        <a:xfrm>
          <a:off x="4584700" y="56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36339</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552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146050</xdr:rowOff>
    </xdr:from>
    <xdr:to>
      <xdr:col>5</xdr:col>
      <xdr:colOff>409575</xdr:colOff>
      <xdr:row>33</xdr:row>
      <xdr:rowOff>76200</xdr:rowOff>
    </xdr:to>
    <xdr:sp macro="" textlink="">
      <xdr:nvSpPr>
        <xdr:cNvPr id="80" name="円/楕円 79">
          <a:extLst>
            <a:ext uri="{FF2B5EF4-FFF2-40B4-BE49-F238E27FC236}">
              <a16:creationId xmlns:a16="http://schemas.microsoft.com/office/drawing/2014/main" xmlns="" id="{00000000-0008-0000-0700-000050000000}"/>
            </a:ext>
          </a:extLst>
        </xdr:cNvPr>
        <xdr:cNvSpPr/>
      </xdr:nvSpPr>
      <xdr:spPr>
        <a:xfrm>
          <a:off x="3746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31</xdr:row>
      <xdr:rowOff>92727</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49727"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59182</xdr:rowOff>
    </xdr:from>
    <xdr:to>
      <xdr:col>4</xdr:col>
      <xdr:colOff>206375</xdr:colOff>
      <xdr:row>33</xdr:row>
      <xdr:rowOff>160782</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2857500" y="5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5859</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7"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104902</xdr:rowOff>
    </xdr:from>
    <xdr:to>
      <xdr:col>3</xdr:col>
      <xdr:colOff>3175</xdr:colOff>
      <xdr:row>34</xdr:row>
      <xdr:rowOff>35052</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1968500" y="57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51579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7"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146050</xdr:rowOff>
    </xdr:from>
    <xdr:to>
      <xdr:col>1</xdr:col>
      <xdr:colOff>485775</xdr:colOff>
      <xdr:row>33</xdr:row>
      <xdr:rowOff>76200</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1079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92727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7"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a:extLst>
            <a:ext uri="{FF2B5EF4-FFF2-40B4-BE49-F238E27FC236}">
              <a16:creationId xmlns:a16="http://schemas.microsoft.com/office/drawing/2014/main" xmlns=""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a:extLst>
            <a:ext uri="{FF2B5EF4-FFF2-40B4-BE49-F238E27FC236}">
              <a16:creationId xmlns:a16="http://schemas.microsoft.com/office/drawing/2014/main" xmlns=""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103277</xdr:rowOff>
    </xdr:from>
    <xdr:to>
      <xdr:col>6</xdr:col>
      <xdr:colOff>510540</xdr:colOff>
      <xdr:row>58</xdr:row>
      <xdr:rowOff>86131</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847227"/>
          <a:ext cx="1270" cy="1183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89958</xdr:rowOff>
    </xdr:from>
    <xdr:ext cx="534377"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23,406</a:t>
          </a:r>
          <a:endParaRPr kumimoji="1" lang="ja-JP" altLang="en-US" sz="1000" b="1">
            <a:latin typeface="ＭＳ Ｐゴシック"/>
          </a:endParaRPr>
        </a:p>
      </xdr:txBody>
    </xdr:sp>
    <xdr:clientData/>
  </xdr:oneCellAnchor>
  <xdr:twoCellAnchor>
    <xdr:from>
      <xdr:col>6</xdr:col>
      <xdr:colOff>422275</xdr:colOff>
      <xdr:row>58</xdr:row>
      <xdr:rowOff>86131</xdr:rowOff>
    </xdr:from>
    <xdr:to>
      <xdr:col>6</xdr:col>
      <xdr:colOff>600075</xdr:colOff>
      <xdr:row>58</xdr:row>
      <xdr:rowOff>86131</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49954</xdr:rowOff>
    </xdr:from>
    <xdr:ext cx="534377"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62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54,456</a:t>
          </a:r>
          <a:endParaRPr kumimoji="1" lang="ja-JP" altLang="en-US" sz="1000" b="1">
            <a:latin typeface="ＭＳ Ｐゴシック"/>
          </a:endParaRPr>
        </a:p>
      </xdr:txBody>
    </xdr:sp>
    <xdr:clientData/>
  </xdr:oneCellAnchor>
  <xdr:twoCellAnchor>
    <xdr:from>
      <xdr:col>6</xdr:col>
      <xdr:colOff>422275</xdr:colOff>
      <xdr:row>51</xdr:row>
      <xdr:rowOff>103277</xdr:rowOff>
    </xdr:from>
    <xdr:to>
      <xdr:col>6</xdr:col>
      <xdr:colOff>600075</xdr:colOff>
      <xdr:row>51</xdr:row>
      <xdr:rowOff>103277</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84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118821</xdr:rowOff>
    </xdr:from>
    <xdr:to>
      <xdr:col>6</xdr:col>
      <xdr:colOff>511175</xdr:colOff>
      <xdr:row>56</xdr:row>
      <xdr:rowOff>4178</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3797300" y="9548571"/>
          <a:ext cx="8382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166184</xdr:rowOff>
    </xdr:from>
    <xdr:ext cx="534377"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253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38,572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143307</xdr:rowOff>
    </xdr:from>
    <xdr:to>
      <xdr:col>6</xdr:col>
      <xdr:colOff>561975</xdr:colOff>
      <xdr:row>55</xdr:row>
      <xdr:rowOff>73457</xdr:rowOff>
    </xdr:to>
    <xdr:sp macro="" textlink="">
      <xdr:nvSpPr>
        <xdr:cNvPr id="117" name="フローチャート : 判断 116">
          <a:extLst>
            <a:ext uri="{FF2B5EF4-FFF2-40B4-BE49-F238E27FC236}">
              <a16:creationId xmlns:a16="http://schemas.microsoft.com/office/drawing/2014/main" xmlns="" id="{00000000-0008-0000-0700-000075000000}"/>
            </a:ext>
          </a:extLst>
        </xdr:cNvPr>
        <xdr:cNvSpPr/>
      </xdr:nvSpPr>
      <xdr:spPr>
        <a:xfrm>
          <a:off x="45847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118821</xdr:rowOff>
    </xdr:from>
    <xdr:to>
      <xdr:col>5</xdr:col>
      <xdr:colOff>358775</xdr:colOff>
      <xdr:row>56</xdr:row>
      <xdr:rowOff>49099</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548571"/>
          <a:ext cx="889000" cy="10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117475</xdr:rowOff>
    </xdr:from>
    <xdr:to>
      <xdr:col>5</xdr:col>
      <xdr:colOff>409575</xdr:colOff>
      <xdr:row>56</xdr:row>
      <xdr:rowOff>47625</xdr:rowOff>
    </xdr:to>
    <xdr:sp macro="" textlink="">
      <xdr:nvSpPr>
        <xdr:cNvPr id="119" name="フローチャート : 判断 118">
          <a:extLst>
            <a:ext uri="{FF2B5EF4-FFF2-40B4-BE49-F238E27FC236}">
              <a16:creationId xmlns:a16="http://schemas.microsoft.com/office/drawing/2014/main" xmlns="" id="{00000000-0008-0000-0700-000077000000}"/>
            </a:ext>
          </a:extLst>
        </xdr:cNvPr>
        <xdr:cNvSpPr/>
      </xdr:nvSpPr>
      <xdr:spPr>
        <a:xfrm>
          <a:off x="3746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38752</xdr:rowOff>
    </xdr:from>
    <xdr:ext cx="534377"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517411" y="963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34,750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60528</xdr:rowOff>
    </xdr:from>
    <xdr:to>
      <xdr:col>4</xdr:col>
      <xdr:colOff>155575</xdr:colOff>
      <xdr:row>56</xdr:row>
      <xdr:rowOff>49099</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019300" y="9318828"/>
          <a:ext cx="889000" cy="3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36360</xdr:rowOff>
    </xdr:from>
    <xdr:to>
      <xdr:col>4</xdr:col>
      <xdr:colOff>206375</xdr:colOff>
      <xdr:row>57</xdr:row>
      <xdr:rowOff>137960</xdr:rowOff>
    </xdr:to>
    <xdr:sp macro="" textlink="">
      <xdr:nvSpPr>
        <xdr:cNvPr id="122" name="フローチャート : 判断 121">
          <a:extLst>
            <a:ext uri="{FF2B5EF4-FFF2-40B4-BE49-F238E27FC236}">
              <a16:creationId xmlns:a16="http://schemas.microsoft.com/office/drawing/2014/main" xmlns="" id="{00000000-0008-0000-0700-00007A000000}"/>
            </a:ext>
          </a:extLst>
        </xdr:cNvPr>
        <xdr:cNvSpPr/>
      </xdr:nvSpPr>
      <xdr:spPr>
        <a:xfrm>
          <a:off x="2857500" y="98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129087</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41111" y="990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60528</xdr:rowOff>
    </xdr:from>
    <xdr:to>
      <xdr:col>2</xdr:col>
      <xdr:colOff>638175</xdr:colOff>
      <xdr:row>57</xdr:row>
      <xdr:rowOff>31344</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1130300" y="9318828"/>
          <a:ext cx="889000" cy="4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44399</xdr:rowOff>
    </xdr:from>
    <xdr:to>
      <xdr:col>3</xdr:col>
      <xdr:colOff>3175</xdr:colOff>
      <xdr:row>55</xdr:row>
      <xdr:rowOff>145999</xdr:rowOff>
    </xdr:to>
    <xdr:sp macro="" textlink="">
      <xdr:nvSpPr>
        <xdr:cNvPr id="125" name="フローチャート : 判断 124">
          <a:extLst>
            <a:ext uri="{FF2B5EF4-FFF2-40B4-BE49-F238E27FC236}">
              <a16:creationId xmlns:a16="http://schemas.microsoft.com/office/drawing/2014/main" xmlns="" id="{00000000-0008-0000-0700-00007D000000}"/>
            </a:ext>
          </a:extLst>
        </xdr:cNvPr>
        <xdr:cNvSpPr/>
      </xdr:nvSpPr>
      <xdr:spPr>
        <a:xfrm>
          <a:off x="1968500" y="94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137126</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52111" y="956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166510</xdr:rowOff>
    </xdr:from>
    <xdr:to>
      <xdr:col>1</xdr:col>
      <xdr:colOff>485775</xdr:colOff>
      <xdr:row>58</xdr:row>
      <xdr:rowOff>96660</xdr:rowOff>
    </xdr:to>
    <xdr:sp macro="" textlink="">
      <xdr:nvSpPr>
        <xdr:cNvPr id="127" name="フローチャート : 判断 126">
          <a:extLst>
            <a:ext uri="{FF2B5EF4-FFF2-40B4-BE49-F238E27FC236}">
              <a16:creationId xmlns:a16="http://schemas.microsoft.com/office/drawing/2014/main" xmlns="" id="{00000000-0008-0000-0700-00007F000000}"/>
            </a:ext>
          </a:extLst>
        </xdr:cNvPr>
        <xdr:cNvSpPr/>
      </xdr:nvSpPr>
      <xdr:spPr>
        <a:xfrm>
          <a:off x="1079500" y="99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87787</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63111" y="100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124828</xdr:rowOff>
    </xdr:from>
    <xdr:to>
      <xdr:col>6</xdr:col>
      <xdr:colOff>561975</xdr:colOff>
      <xdr:row>56</xdr:row>
      <xdr:rowOff>54978</xdr:rowOff>
    </xdr:to>
    <xdr:sp macro="" textlink="">
      <xdr:nvSpPr>
        <xdr:cNvPr id="134" name="円/楕円 133">
          <a:extLst>
            <a:ext uri="{FF2B5EF4-FFF2-40B4-BE49-F238E27FC236}">
              <a16:creationId xmlns:a16="http://schemas.microsoft.com/office/drawing/2014/main" xmlns="" id="{00000000-0008-0000-0700-000086000000}"/>
            </a:ext>
          </a:extLst>
        </xdr:cNvPr>
        <xdr:cNvSpPr/>
      </xdr:nvSpPr>
      <xdr:spPr>
        <a:xfrm>
          <a:off x="4584700" y="95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103255</xdr:rowOff>
    </xdr:from>
    <xdr:ext cx="534377"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53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34,557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68021</xdr:rowOff>
    </xdr:from>
    <xdr:to>
      <xdr:col>5</xdr:col>
      <xdr:colOff>409575</xdr:colOff>
      <xdr:row>55</xdr:row>
      <xdr:rowOff>169621</xdr:rowOff>
    </xdr:to>
    <xdr:sp macro="" textlink="">
      <xdr:nvSpPr>
        <xdr:cNvPr id="136" name="円/楕円 135">
          <a:extLst>
            <a:ext uri="{FF2B5EF4-FFF2-40B4-BE49-F238E27FC236}">
              <a16:creationId xmlns:a16="http://schemas.microsoft.com/office/drawing/2014/main" xmlns="" id="{00000000-0008-0000-0700-000088000000}"/>
            </a:ext>
          </a:extLst>
        </xdr:cNvPr>
        <xdr:cNvSpPr/>
      </xdr:nvSpPr>
      <xdr:spPr>
        <a:xfrm>
          <a:off x="3746500" y="94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14698</xdr:rowOff>
    </xdr:from>
    <xdr:ext cx="534377"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517411" y="927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169749</xdr:rowOff>
    </xdr:from>
    <xdr:to>
      <xdr:col>4</xdr:col>
      <xdr:colOff>206375</xdr:colOff>
      <xdr:row>56</xdr:row>
      <xdr:rowOff>99899</xdr:rowOff>
    </xdr:to>
    <xdr:sp macro="" textlink="">
      <xdr:nvSpPr>
        <xdr:cNvPr id="138" name="円/楕円 137">
          <a:extLst>
            <a:ext uri="{FF2B5EF4-FFF2-40B4-BE49-F238E27FC236}">
              <a16:creationId xmlns:a16="http://schemas.microsoft.com/office/drawing/2014/main" xmlns="" id="{00000000-0008-0000-0700-00008A000000}"/>
            </a:ext>
          </a:extLst>
        </xdr:cNvPr>
        <xdr:cNvSpPr/>
      </xdr:nvSpPr>
      <xdr:spPr>
        <a:xfrm>
          <a:off x="2857500" y="959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116426</xdr:rowOff>
    </xdr:from>
    <xdr:ext cx="534377"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41111" y="937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9728</xdr:rowOff>
    </xdr:from>
    <xdr:to>
      <xdr:col>3</xdr:col>
      <xdr:colOff>3175</xdr:colOff>
      <xdr:row>54</xdr:row>
      <xdr:rowOff>111328</xdr:rowOff>
    </xdr:to>
    <xdr:sp macro="" textlink="">
      <xdr:nvSpPr>
        <xdr:cNvPr id="140" name="円/楕円 139">
          <a:extLst>
            <a:ext uri="{FF2B5EF4-FFF2-40B4-BE49-F238E27FC236}">
              <a16:creationId xmlns:a16="http://schemas.microsoft.com/office/drawing/2014/main" xmlns="" id="{00000000-0008-0000-0700-00008C000000}"/>
            </a:ext>
          </a:extLst>
        </xdr:cNvPr>
        <xdr:cNvSpPr/>
      </xdr:nvSpPr>
      <xdr:spPr>
        <a:xfrm>
          <a:off x="1968500" y="926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127855</xdr:rowOff>
    </xdr:from>
    <xdr:ext cx="534377"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52111" y="904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151994</xdr:rowOff>
    </xdr:from>
    <xdr:to>
      <xdr:col>1</xdr:col>
      <xdr:colOff>485775</xdr:colOff>
      <xdr:row>57</xdr:row>
      <xdr:rowOff>82144</xdr:rowOff>
    </xdr:to>
    <xdr:sp macro="" textlink="">
      <xdr:nvSpPr>
        <xdr:cNvPr id="142" name="円/楕円 141">
          <a:extLst>
            <a:ext uri="{FF2B5EF4-FFF2-40B4-BE49-F238E27FC236}">
              <a16:creationId xmlns:a16="http://schemas.microsoft.com/office/drawing/2014/main" xmlns="" id="{00000000-0008-0000-0700-00008E000000}"/>
            </a:ext>
          </a:extLst>
        </xdr:cNvPr>
        <xdr:cNvSpPr/>
      </xdr:nvSpPr>
      <xdr:spPr>
        <a:xfrm>
          <a:off x="1079500" y="97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98671</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63111" y="95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a:extLst>
            <a:ext uri="{FF2B5EF4-FFF2-40B4-BE49-F238E27FC236}">
              <a16:creationId xmlns:a16="http://schemas.microsoft.com/office/drawing/2014/main" xmlns=""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168927</xdr:rowOff>
    </xdr:from>
    <xdr:ext cx="531299" cy="259045"/>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民生費グラフ枠">
          <a:extLst>
            <a:ext uri="{FF2B5EF4-FFF2-40B4-BE49-F238E27FC236}">
              <a16:creationId xmlns:a16="http://schemas.microsoft.com/office/drawing/2014/main" xmlns="" id="{00000000-0008-0000-07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52306</xdr:rowOff>
    </xdr:from>
    <xdr:to>
      <xdr:col>6</xdr:col>
      <xdr:colOff>510540</xdr:colOff>
      <xdr:row>78</xdr:row>
      <xdr:rowOff>67005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flipV="1">
          <a:off x="4633595" y="12225256"/>
          <a:ext cx="1270" cy="121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70832</xdr:rowOff>
    </xdr:from>
    <xdr:ext cx="534377" cy="259045"/>
    <xdr:sp macro="" textlink="">
      <xdr:nvSpPr>
        <xdr:cNvPr id="165" name="民生費最小値テキスト">
          <a:extLst>
            <a:ext uri="{FF2B5EF4-FFF2-40B4-BE49-F238E27FC236}">
              <a16:creationId xmlns:a16="http://schemas.microsoft.com/office/drawing/2014/main" xmlns="" id="{00000000-0008-0000-0700-0000A5000000}"/>
            </a:ext>
          </a:extLst>
        </xdr:cNvPr>
        <xdr:cNvSpPr txBox="1"/>
      </xdr:nvSpPr>
      <xdr:spPr>
        <a:xfrm>
          <a:off x="4686300" y="134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63,180</a:t>
          </a:r>
          <a:endParaRPr kumimoji="1" lang="ja-JP" altLang="en-US" sz="1000" b="1">
            <a:latin typeface="ＭＳ Ｐゴシック"/>
          </a:endParaRPr>
        </a:p>
      </xdr:txBody>
    </xdr:sp>
    <xdr:clientData/>
  </xdr:oneCellAnchor>
  <xdr:twoCellAnchor>
    <xdr:from>
      <xdr:col>6</xdr:col>
      <xdr:colOff>422275</xdr:colOff>
      <xdr:row>78</xdr:row>
      <xdr:rowOff>67005</xdr:rowOff>
    </xdr:from>
    <xdr:to>
      <xdr:col>6</xdr:col>
      <xdr:colOff>600075</xdr:colOff>
      <xdr:row>78</xdr:row>
      <xdr:rowOff>67005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4546600" y="13440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170433</xdr:rowOff>
    </xdr:from>
    <xdr:ext cx="599010" cy="259045"/>
    <xdr:sp macro="" textlink="">
      <xdr:nvSpPr>
        <xdr:cNvPr id="167" name="民生費最大値テキスト">
          <a:extLst>
            <a:ext uri="{FF2B5EF4-FFF2-40B4-BE49-F238E27FC236}">
              <a16:creationId xmlns:a16="http://schemas.microsoft.com/office/drawing/2014/main" xmlns="" id="{00000000-0008-0000-0700-0000A7000000}"/>
            </a:ext>
          </a:extLst>
        </xdr:cNvPr>
        <xdr:cNvSpPr txBox="1"/>
      </xdr:nvSpPr>
      <xdr:spPr>
        <a:xfrm>
          <a:off x="4686300" y="1200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116,323</a:t>
          </a:r>
          <a:endParaRPr kumimoji="1" lang="ja-JP" altLang="en-US" sz="1000" b="1">
            <a:latin typeface="ＭＳ Ｐゴシック"/>
          </a:endParaRPr>
        </a:p>
      </xdr:txBody>
    </xdr:sp>
    <xdr:clientData/>
  </xdr:oneCellAnchor>
  <xdr:twoCellAnchor>
    <xdr:from>
      <xdr:col>6</xdr:col>
      <xdr:colOff>422275</xdr:colOff>
      <xdr:row>71</xdr:row>
      <xdr:rowOff>52306</xdr:rowOff>
    </xdr:from>
    <xdr:to>
      <xdr:col>6</xdr:col>
      <xdr:colOff>600075</xdr:colOff>
      <xdr:row>71</xdr:row>
      <xdr:rowOff>52306</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4546600" y="1222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117229</xdr:rowOff>
    </xdr:from>
    <xdr:to>
      <xdr:col>6</xdr:col>
      <xdr:colOff>511175</xdr:colOff>
      <xdr:row>76</xdr:row>
      <xdr:rowOff>142466</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3797300" y="13147429"/>
          <a:ext cx="8382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20269</xdr:rowOff>
    </xdr:from>
    <xdr:ext cx="534377" cy="259045"/>
    <xdr:sp macro="" textlink="">
      <xdr:nvSpPr>
        <xdr:cNvPr id="170" name="民生費平均値テキスト">
          <a:extLst>
            <a:ext uri="{FF2B5EF4-FFF2-40B4-BE49-F238E27FC236}">
              <a16:creationId xmlns:a16="http://schemas.microsoft.com/office/drawing/2014/main" xmlns="" id="{00000000-0008-0000-0700-0000AA000000}"/>
            </a:ext>
          </a:extLst>
        </xdr:cNvPr>
        <xdr:cNvSpPr txBox="1"/>
      </xdr:nvSpPr>
      <xdr:spPr>
        <a:xfrm>
          <a:off x="4686300" y="12879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79,003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168841</xdr:rowOff>
    </xdr:from>
    <xdr:to>
      <xdr:col>6</xdr:col>
      <xdr:colOff>561975</xdr:colOff>
      <xdr:row>76</xdr:row>
      <xdr:rowOff>98991</xdr:rowOff>
    </xdr:to>
    <xdr:sp macro="" textlink="">
      <xdr:nvSpPr>
        <xdr:cNvPr id="171" name="フローチャート : 判断 170">
          <a:extLst>
            <a:ext uri="{FF2B5EF4-FFF2-40B4-BE49-F238E27FC236}">
              <a16:creationId xmlns:a16="http://schemas.microsoft.com/office/drawing/2014/main" xmlns="" id="{00000000-0008-0000-0700-0000AB000000}"/>
            </a:ext>
          </a:extLst>
        </xdr:cNvPr>
        <xdr:cNvSpPr/>
      </xdr:nvSpPr>
      <xdr:spPr>
        <a:xfrm>
          <a:off x="4584700" y="130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117229</xdr:rowOff>
    </xdr:from>
    <xdr:to>
      <xdr:col>5</xdr:col>
      <xdr:colOff>358775</xdr:colOff>
      <xdr:row>77</xdr:row>
      <xdr:rowOff>34750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2908300" y="13147429"/>
          <a:ext cx="889000" cy="8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153113</xdr:rowOff>
    </xdr:from>
    <xdr:to>
      <xdr:col>5</xdr:col>
      <xdr:colOff>409575</xdr:colOff>
      <xdr:row>77</xdr:row>
      <xdr:rowOff>83263</xdr:rowOff>
    </xdr:to>
    <xdr:sp macro="" textlink="">
      <xdr:nvSpPr>
        <xdr:cNvPr id="173" name="フローチャート : 判断 172">
          <a:extLst>
            <a:ext uri="{FF2B5EF4-FFF2-40B4-BE49-F238E27FC236}">
              <a16:creationId xmlns:a16="http://schemas.microsoft.com/office/drawing/2014/main" xmlns="" id="{00000000-0008-0000-0700-0000AD000000}"/>
            </a:ext>
          </a:extLst>
        </xdr:cNvPr>
        <xdr:cNvSpPr/>
      </xdr:nvSpPr>
      <xdr:spPr>
        <a:xfrm>
          <a:off x="3746500" y="1318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77</xdr:row>
      <xdr:rowOff>74390</xdr:rowOff>
    </xdr:from>
    <xdr:ext cx="534377"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3517411" y="1327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34750</xdr:rowOff>
    </xdr:from>
    <xdr:to>
      <xdr:col>4</xdr:col>
      <xdr:colOff>155575</xdr:colOff>
      <xdr:row>77</xdr:row>
      <xdr:rowOff>99854</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2019300" y="13236400"/>
          <a:ext cx="889000" cy="6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106457</xdr:rowOff>
    </xdr:from>
    <xdr:to>
      <xdr:col>4</xdr:col>
      <xdr:colOff>206375</xdr:colOff>
      <xdr:row>78</xdr:row>
      <xdr:rowOff>36607</xdr:rowOff>
    </xdr:to>
    <xdr:sp macro="" textlink="">
      <xdr:nvSpPr>
        <xdr:cNvPr id="176" name="フローチャート : 判断 175">
          <a:extLst>
            <a:ext uri="{FF2B5EF4-FFF2-40B4-BE49-F238E27FC236}">
              <a16:creationId xmlns:a16="http://schemas.microsoft.com/office/drawing/2014/main" xmlns="" id="{00000000-0008-0000-0700-0000B0000000}"/>
            </a:ext>
          </a:extLst>
        </xdr:cNvPr>
        <xdr:cNvSpPr/>
      </xdr:nvSpPr>
      <xdr:spPr>
        <a:xfrm>
          <a:off x="2857500" y="1330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27734</xdr:rowOff>
    </xdr:from>
    <xdr:ext cx="534377"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2641111" y="1340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75532</xdr:rowOff>
    </xdr:from>
    <xdr:to>
      <xdr:col>2</xdr:col>
      <xdr:colOff>638175</xdr:colOff>
      <xdr:row>77</xdr:row>
      <xdr:rowOff>99854</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1130300" y="13277182"/>
          <a:ext cx="889000" cy="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75847</xdr:rowOff>
    </xdr:from>
    <xdr:to>
      <xdr:col>3</xdr:col>
      <xdr:colOff>3175</xdr:colOff>
      <xdr:row>79</xdr:row>
      <xdr:rowOff>5997</xdr:rowOff>
    </xdr:to>
    <xdr:sp macro="" textlink="">
      <xdr:nvSpPr>
        <xdr:cNvPr id="179" name="フローチャート : 判断 178">
          <a:extLst>
            <a:ext uri="{FF2B5EF4-FFF2-40B4-BE49-F238E27FC236}">
              <a16:creationId xmlns:a16="http://schemas.microsoft.com/office/drawing/2014/main" xmlns="" id="{00000000-0008-0000-0700-0000B3000000}"/>
            </a:ext>
          </a:extLst>
        </xdr:cNvPr>
        <xdr:cNvSpPr/>
      </xdr:nvSpPr>
      <xdr:spPr>
        <a:xfrm>
          <a:off x="1968500" y="1344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168574</xdr:rowOff>
    </xdr:from>
    <xdr:ext cx="534377"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1752111" y="1354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42266</xdr:rowOff>
    </xdr:from>
    <xdr:to>
      <xdr:col>1</xdr:col>
      <xdr:colOff>485775</xdr:colOff>
      <xdr:row>78</xdr:row>
      <xdr:rowOff>143866</xdr:rowOff>
    </xdr:to>
    <xdr:sp macro="" textlink="">
      <xdr:nvSpPr>
        <xdr:cNvPr id="181" name="フローチャート : 判断 180">
          <a:extLst>
            <a:ext uri="{FF2B5EF4-FFF2-40B4-BE49-F238E27FC236}">
              <a16:creationId xmlns:a16="http://schemas.microsoft.com/office/drawing/2014/main" xmlns="" id="{00000000-0008-0000-0700-0000B5000000}"/>
            </a:ext>
          </a:extLst>
        </xdr:cNvPr>
        <xdr:cNvSpPr/>
      </xdr:nvSpPr>
      <xdr:spPr>
        <a:xfrm>
          <a:off x="1079500" y="13415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134993</xdr:rowOff>
    </xdr:from>
    <xdr:ext cx="534377"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863111" y="1350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91666</xdr:rowOff>
    </xdr:from>
    <xdr:to>
      <xdr:col>6</xdr:col>
      <xdr:colOff>561975</xdr:colOff>
      <xdr:row>77</xdr:row>
      <xdr:rowOff>21816</xdr:rowOff>
    </xdr:to>
    <xdr:sp macro="" textlink="">
      <xdr:nvSpPr>
        <xdr:cNvPr id="188" name="円/楕円 187">
          <a:extLst>
            <a:ext uri="{FF2B5EF4-FFF2-40B4-BE49-F238E27FC236}">
              <a16:creationId xmlns:a16="http://schemas.microsoft.com/office/drawing/2014/main" xmlns="" id="{00000000-0008-0000-0700-0000BC000000}"/>
            </a:ext>
          </a:extLst>
        </xdr:cNvPr>
        <xdr:cNvSpPr/>
      </xdr:nvSpPr>
      <xdr:spPr>
        <a:xfrm>
          <a:off x="4584700" y="1312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70093</xdr:rowOff>
    </xdr:from>
    <xdr:ext cx="534377" cy="259045"/>
    <xdr:sp macro="" textlink="">
      <xdr:nvSpPr>
        <xdr:cNvPr id="189" name="民生費該当値テキスト">
          <a:extLst>
            <a:ext uri="{FF2B5EF4-FFF2-40B4-BE49-F238E27FC236}">
              <a16:creationId xmlns:a16="http://schemas.microsoft.com/office/drawing/2014/main" xmlns="" id="{00000000-0008-0000-0700-0000BD000000}"/>
            </a:ext>
          </a:extLst>
        </xdr:cNvPr>
        <xdr:cNvSpPr txBox="1"/>
      </xdr:nvSpPr>
      <xdr:spPr>
        <a:xfrm>
          <a:off x="4686300" y="131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74,879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66429</xdr:rowOff>
    </xdr:from>
    <xdr:to>
      <xdr:col>5</xdr:col>
      <xdr:colOff>409575</xdr:colOff>
      <xdr:row>76</xdr:row>
      <xdr:rowOff>168029</xdr:rowOff>
    </xdr:to>
    <xdr:sp macro="" textlink="">
      <xdr:nvSpPr>
        <xdr:cNvPr id="190" name="円/楕円 189">
          <a:extLst>
            <a:ext uri="{FF2B5EF4-FFF2-40B4-BE49-F238E27FC236}">
              <a16:creationId xmlns:a16="http://schemas.microsoft.com/office/drawing/2014/main" xmlns="" id="{00000000-0008-0000-0700-0000BE000000}"/>
            </a:ext>
          </a:extLst>
        </xdr:cNvPr>
        <xdr:cNvSpPr/>
      </xdr:nvSpPr>
      <xdr:spPr>
        <a:xfrm>
          <a:off x="3746500" y="130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75</xdr:row>
      <xdr:rowOff>13106</xdr:rowOff>
    </xdr:from>
    <xdr:ext cx="534377"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517411" y="1287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75,983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155400</xdr:rowOff>
    </xdr:from>
    <xdr:to>
      <xdr:col>4</xdr:col>
      <xdr:colOff>206375</xdr:colOff>
      <xdr:row>77</xdr:row>
      <xdr:rowOff>85550</xdr:rowOff>
    </xdr:to>
    <xdr:sp macro="" textlink="">
      <xdr:nvSpPr>
        <xdr:cNvPr id="192" name="円/楕円 191">
          <a:extLst>
            <a:ext uri="{FF2B5EF4-FFF2-40B4-BE49-F238E27FC236}">
              <a16:creationId xmlns:a16="http://schemas.microsoft.com/office/drawing/2014/main" xmlns="" id="{00000000-0008-0000-0700-0000C0000000}"/>
            </a:ext>
          </a:extLst>
        </xdr:cNvPr>
        <xdr:cNvSpPr/>
      </xdr:nvSpPr>
      <xdr:spPr>
        <a:xfrm>
          <a:off x="2857500" y="1318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102077</xdr:rowOff>
    </xdr:from>
    <xdr:ext cx="534377"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2641111" y="1296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49054</xdr:rowOff>
    </xdr:from>
    <xdr:to>
      <xdr:col>3</xdr:col>
      <xdr:colOff>3175</xdr:colOff>
      <xdr:row>77</xdr:row>
      <xdr:rowOff>150654</xdr:rowOff>
    </xdr:to>
    <xdr:sp macro="" textlink="">
      <xdr:nvSpPr>
        <xdr:cNvPr id="194" name="円/楕円 193">
          <a:extLst>
            <a:ext uri="{FF2B5EF4-FFF2-40B4-BE49-F238E27FC236}">
              <a16:creationId xmlns:a16="http://schemas.microsoft.com/office/drawing/2014/main" xmlns="" id="{00000000-0008-0000-0700-0000C2000000}"/>
            </a:ext>
          </a:extLst>
        </xdr:cNvPr>
        <xdr:cNvSpPr/>
      </xdr:nvSpPr>
      <xdr:spPr>
        <a:xfrm>
          <a:off x="1968500" y="132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167181</xdr:rowOff>
    </xdr:from>
    <xdr:ext cx="534377"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752111" y="1302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24732</xdr:rowOff>
    </xdr:from>
    <xdr:to>
      <xdr:col>1</xdr:col>
      <xdr:colOff>485775</xdr:colOff>
      <xdr:row>77</xdr:row>
      <xdr:rowOff>126332</xdr:rowOff>
    </xdr:to>
    <xdr:sp macro="" textlink="">
      <xdr:nvSpPr>
        <xdr:cNvPr id="196" name="円/楕円 195">
          <a:extLst>
            <a:ext uri="{FF2B5EF4-FFF2-40B4-BE49-F238E27FC236}">
              <a16:creationId xmlns:a16="http://schemas.microsoft.com/office/drawing/2014/main" xmlns="" id="{00000000-0008-0000-0700-0000C4000000}"/>
            </a:ext>
          </a:extLst>
        </xdr:cNvPr>
        <xdr:cNvSpPr/>
      </xdr:nvSpPr>
      <xdr:spPr>
        <a:xfrm>
          <a:off x="1079500" y="1322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142859</xdr:rowOff>
    </xdr:from>
    <xdr:ext cx="534377"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863111" y="1300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a:extLst>
            <a:ext uri="{FF2B5EF4-FFF2-40B4-BE49-F238E27FC236}">
              <a16:creationId xmlns:a16="http://schemas.microsoft.com/office/drawing/2014/main" xmlns=""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a:extLst>
            <a:ext uri="{FF2B5EF4-FFF2-40B4-BE49-F238E27FC236}">
              <a16:creationId xmlns:a16="http://schemas.microsoft.com/office/drawing/2014/main" xmlns="" id="{00000000-0008-0000-07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a:extLst>
            <a:ext uri="{FF2B5EF4-FFF2-40B4-BE49-F238E27FC236}">
              <a16:creationId xmlns:a16="http://schemas.microsoft.com/office/drawing/2014/main" xmlns="" id="{00000000-0008-0000-07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a:extLst>
            <a:ext uri="{FF2B5EF4-FFF2-40B4-BE49-F238E27FC236}">
              <a16:creationId xmlns:a16="http://schemas.microsoft.com/office/drawing/2014/main" xmlns="" id="{00000000-0008-0000-07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7" name="直線コネクタ 206">
          <a:extLst>
            <a:ext uri="{FF2B5EF4-FFF2-40B4-BE49-F238E27FC236}">
              <a16:creationId xmlns:a16="http://schemas.microsoft.com/office/drawing/2014/main" xmlns="" id="{00000000-0008-0000-07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09" name="直線コネクタ 208">
          <a:extLst>
            <a:ext uri="{FF2B5EF4-FFF2-40B4-BE49-F238E27FC236}">
              <a16:creationId xmlns:a16="http://schemas.microsoft.com/office/drawing/2014/main" xmlns="" id="{00000000-0008-0000-07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a:extLst>
            <a:ext uri="{FF2B5EF4-FFF2-40B4-BE49-F238E27FC236}">
              <a16:creationId xmlns:a16="http://schemas.microsoft.com/office/drawing/2014/main" xmlns=""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37097</xdr:rowOff>
    </xdr:from>
    <xdr:to>
      <xdr:col>6</xdr:col>
      <xdr:colOff>510540</xdr:colOff>
      <xdr:row>98</xdr:row>
      <xdr:rowOff>150216</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flipV="1">
          <a:off x="4633595" y="15639047"/>
          <a:ext cx="1270" cy="1313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154043</xdr:rowOff>
    </xdr:from>
    <xdr:ext cx="534377" cy="259045"/>
    <xdr:sp macro="" textlink="">
      <xdr:nvSpPr>
        <xdr:cNvPr id="221" name="衛生費最小値テキスト">
          <a:extLst>
            <a:ext uri="{FF2B5EF4-FFF2-40B4-BE49-F238E27FC236}">
              <a16:creationId xmlns:a16="http://schemas.microsoft.com/office/drawing/2014/main" xmlns="" id="{00000000-0008-0000-0700-0000DD000000}"/>
            </a:ext>
          </a:extLst>
        </xdr:cNvPr>
        <xdr:cNvSpPr txBox="1"/>
      </xdr:nvSpPr>
      <xdr:spPr>
        <a:xfrm>
          <a:off x="4686300" y="1695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6</xdr:col>
      <xdr:colOff>422275</xdr:colOff>
      <xdr:row>98</xdr:row>
      <xdr:rowOff>150216</xdr:rowOff>
    </xdr:from>
    <xdr:to>
      <xdr:col>6</xdr:col>
      <xdr:colOff>600075</xdr:colOff>
      <xdr:row>98</xdr:row>
      <xdr:rowOff>150216</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4546600" y="1695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155224</xdr:rowOff>
    </xdr:from>
    <xdr:ext cx="534377" cy="259045"/>
    <xdr:sp macro="" textlink="">
      <xdr:nvSpPr>
        <xdr:cNvPr id="223" name="衛生費最大値テキスト">
          <a:extLst>
            <a:ext uri="{FF2B5EF4-FFF2-40B4-BE49-F238E27FC236}">
              <a16:creationId xmlns:a16="http://schemas.microsoft.com/office/drawing/2014/main" xmlns="" id="{00000000-0008-0000-0700-0000DF000000}"/>
            </a:ext>
          </a:extLst>
        </xdr:cNvPr>
        <xdr:cNvSpPr txBox="1"/>
      </xdr:nvSpPr>
      <xdr:spPr>
        <a:xfrm>
          <a:off x="4686300" y="154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46,193</a:t>
          </a:r>
          <a:endParaRPr kumimoji="1" lang="ja-JP" altLang="en-US" sz="1000" b="1">
            <a:latin typeface="ＭＳ Ｐゴシック"/>
          </a:endParaRPr>
        </a:p>
      </xdr:txBody>
    </xdr:sp>
    <xdr:clientData/>
  </xdr:oneCellAnchor>
  <xdr:twoCellAnchor>
    <xdr:from>
      <xdr:col>6</xdr:col>
      <xdr:colOff>422275</xdr:colOff>
      <xdr:row>91</xdr:row>
      <xdr:rowOff>37097</xdr:rowOff>
    </xdr:from>
    <xdr:to>
      <xdr:col>6</xdr:col>
      <xdr:colOff>600075</xdr:colOff>
      <xdr:row>91</xdr:row>
      <xdr:rowOff>37097</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4546600" y="15639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106211</xdr:rowOff>
    </xdr:from>
    <xdr:to>
      <xdr:col>6</xdr:col>
      <xdr:colOff>511175</xdr:colOff>
      <xdr:row>96</xdr:row>
      <xdr:rowOff>126442</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3797300" y="16565411"/>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94417</xdr:rowOff>
    </xdr:from>
    <xdr:ext cx="534377" cy="259045"/>
    <xdr:sp macro="" textlink="">
      <xdr:nvSpPr>
        <xdr:cNvPr id="226" name="衛生費平均値テキスト">
          <a:extLst>
            <a:ext uri="{FF2B5EF4-FFF2-40B4-BE49-F238E27FC236}">
              <a16:creationId xmlns:a16="http://schemas.microsoft.com/office/drawing/2014/main" xmlns="" id="{00000000-0008-0000-0700-0000E2000000}"/>
            </a:ext>
          </a:extLst>
        </xdr:cNvPr>
        <xdr:cNvSpPr txBox="1"/>
      </xdr:nvSpPr>
      <xdr:spPr>
        <a:xfrm>
          <a:off x="4686300" y="16553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20,289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115990</xdr:rowOff>
    </xdr:from>
    <xdr:to>
      <xdr:col>6</xdr:col>
      <xdr:colOff>561975</xdr:colOff>
      <xdr:row>97</xdr:row>
      <xdr:rowOff>46140</xdr:rowOff>
    </xdr:to>
    <xdr:sp macro="" textlink="">
      <xdr:nvSpPr>
        <xdr:cNvPr id="227" name="フローチャート : 判断 226">
          <a:extLst>
            <a:ext uri="{FF2B5EF4-FFF2-40B4-BE49-F238E27FC236}">
              <a16:creationId xmlns:a16="http://schemas.microsoft.com/office/drawing/2014/main" xmlns="" id="{00000000-0008-0000-0700-0000E3000000}"/>
            </a:ext>
          </a:extLst>
        </xdr:cNvPr>
        <xdr:cNvSpPr/>
      </xdr:nvSpPr>
      <xdr:spPr>
        <a:xfrm>
          <a:off x="45847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106211</xdr:rowOff>
    </xdr:from>
    <xdr:to>
      <xdr:col>5</xdr:col>
      <xdr:colOff>358775</xdr:colOff>
      <xdr:row>97</xdr:row>
      <xdr:rowOff>59461</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2908300" y="16565411"/>
          <a:ext cx="889000" cy="12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125857</xdr:rowOff>
    </xdr:from>
    <xdr:to>
      <xdr:col>5</xdr:col>
      <xdr:colOff>409575</xdr:colOff>
      <xdr:row>97</xdr:row>
      <xdr:rowOff>56007</xdr:rowOff>
    </xdr:to>
    <xdr:sp macro="" textlink="">
      <xdr:nvSpPr>
        <xdr:cNvPr id="229" name="フローチャート : 判断 228">
          <a:extLst>
            <a:ext uri="{FF2B5EF4-FFF2-40B4-BE49-F238E27FC236}">
              <a16:creationId xmlns:a16="http://schemas.microsoft.com/office/drawing/2014/main" xmlns="" id="{00000000-0008-0000-0700-0000E5000000}"/>
            </a:ext>
          </a:extLst>
        </xdr:cNvPr>
        <xdr:cNvSpPr/>
      </xdr:nvSpPr>
      <xdr:spPr>
        <a:xfrm>
          <a:off x="3746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97</xdr:row>
      <xdr:rowOff>47134</xdr:rowOff>
    </xdr:from>
    <xdr:ext cx="534377"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35174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20,030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38545</xdr:rowOff>
    </xdr:from>
    <xdr:to>
      <xdr:col>4</xdr:col>
      <xdr:colOff>155575</xdr:colOff>
      <xdr:row>97</xdr:row>
      <xdr:rowOff>59461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2019300" y="16669195"/>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41427</xdr:rowOff>
    </xdr:from>
    <xdr:to>
      <xdr:col>4</xdr:col>
      <xdr:colOff>206375</xdr:colOff>
      <xdr:row>97</xdr:row>
      <xdr:rowOff>143027</xdr:rowOff>
    </xdr:to>
    <xdr:sp macro="" textlink="">
      <xdr:nvSpPr>
        <xdr:cNvPr id="232" name="フローチャート : 判断 231">
          <a:extLst>
            <a:ext uri="{FF2B5EF4-FFF2-40B4-BE49-F238E27FC236}">
              <a16:creationId xmlns:a16="http://schemas.microsoft.com/office/drawing/2014/main" xmlns="" id="{00000000-0008-0000-0700-0000E8000000}"/>
            </a:ext>
          </a:extLst>
        </xdr:cNvPr>
        <xdr:cNvSpPr/>
      </xdr:nvSpPr>
      <xdr:spPr>
        <a:xfrm>
          <a:off x="2857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134154</xdr:rowOff>
    </xdr:from>
    <xdr:ext cx="534377" cy="259045"/>
    <xdr:sp macro="" textlink="">
      <xdr:nvSpPr>
        <xdr:cNvPr id="233" name="テキスト ボックス 232">
          <a:extLst>
            <a:ext uri="{FF2B5EF4-FFF2-40B4-BE49-F238E27FC236}">
              <a16:creationId xmlns:a16="http://schemas.microsoft.com/office/drawing/2014/main" xmlns="" id="{00000000-0008-0000-0700-0000E9000000}"/>
            </a:ext>
          </a:extLst>
        </xdr:cNvPr>
        <xdr:cNvSpPr txBox="1"/>
      </xdr:nvSpPr>
      <xdr:spPr>
        <a:xfrm>
          <a:off x="2641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112497</xdr:rowOff>
    </xdr:from>
    <xdr:to>
      <xdr:col>2</xdr:col>
      <xdr:colOff>638175</xdr:colOff>
      <xdr:row>97</xdr:row>
      <xdr:rowOff>38545</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1130300" y="16057347"/>
          <a:ext cx="889000" cy="61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32474</xdr:rowOff>
    </xdr:from>
    <xdr:to>
      <xdr:col>3</xdr:col>
      <xdr:colOff>3175</xdr:colOff>
      <xdr:row>97</xdr:row>
      <xdr:rowOff>134074</xdr:rowOff>
    </xdr:to>
    <xdr:sp macro="" textlink="">
      <xdr:nvSpPr>
        <xdr:cNvPr id="235" name="フローチャート : 判断 234">
          <a:extLst>
            <a:ext uri="{FF2B5EF4-FFF2-40B4-BE49-F238E27FC236}">
              <a16:creationId xmlns:a16="http://schemas.microsoft.com/office/drawing/2014/main" xmlns="" id="{00000000-0008-0000-0700-0000EB000000}"/>
            </a:ext>
          </a:extLst>
        </xdr:cNvPr>
        <xdr:cNvSpPr/>
      </xdr:nvSpPr>
      <xdr:spPr>
        <a:xfrm>
          <a:off x="1968500" y="1666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125201</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1752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56325</xdr:rowOff>
    </xdr:from>
    <xdr:to>
      <xdr:col>1</xdr:col>
      <xdr:colOff>485775</xdr:colOff>
      <xdr:row>97</xdr:row>
      <xdr:rowOff>157925</xdr:rowOff>
    </xdr:to>
    <xdr:sp macro="" textlink="">
      <xdr:nvSpPr>
        <xdr:cNvPr id="237" name="フローチャート : 判断 236">
          <a:extLst>
            <a:ext uri="{FF2B5EF4-FFF2-40B4-BE49-F238E27FC236}">
              <a16:creationId xmlns:a16="http://schemas.microsoft.com/office/drawing/2014/main" xmlns="" id="{00000000-0008-0000-0700-0000ED000000}"/>
            </a:ext>
          </a:extLst>
        </xdr:cNvPr>
        <xdr:cNvSpPr/>
      </xdr:nvSpPr>
      <xdr:spPr>
        <a:xfrm>
          <a:off x="1079500" y="1668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149052</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863111" y="1677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75642</xdr:rowOff>
    </xdr:from>
    <xdr:to>
      <xdr:col>6</xdr:col>
      <xdr:colOff>561975</xdr:colOff>
      <xdr:row>97</xdr:row>
      <xdr:rowOff>5792</xdr:rowOff>
    </xdr:to>
    <xdr:sp macro="" textlink="">
      <xdr:nvSpPr>
        <xdr:cNvPr id="244" name="円/楕円 243">
          <a:extLst>
            <a:ext uri="{FF2B5EF4-FFF2-40B4-BE49-F238E27FC236}">
              <a16:creationId xmlns:a16="http://schemas.microsoft.com/office/drawing/2014/main" xmlns="" id="{00000000-0008-0000-0700-0000F4000000}"/>
            </a:ext>
          </a:extLst>
        </xdr:cNvPr>
        <xdr:cNvSpPr/>
      </xdr:nvSpPr>
      <xdr:spPr>
        <a:xfrm>
          <a:off x="4584700" y="165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98519</xdr:rowOff>
    </xdr:from>
    <xdr:ext cx="534377" cy="259045"/>
    <xdr:sp macro="" textlink="">
      <xdr:nvSpPr>
        <xdr:cNvPr id="245" name="衛生費該当値テキスト">
          <a:extLst>
            <a:ext uri="{FF2B5EF4-FFF2-40B4-BE49-F238E27FC236}">
              <a16:creationId xmlns:a16="http://schemas.microsoft.com/office/drawing/2014/main" xmlns="" id="{00000000-0008-0000-0700-0000F5000000}"/>
            </a:ext>
          </a:extLst>
        </xdr:cNvPr>
        <xdr:cNvSpPr txBox="1"/>
      </xdr:nvSpPr>
      <xdr:spPr>
        <a:xfrm>
          <a:off x="4686300" y="163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21,348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55411</xdr:rowOff>
    </xdr:from>
    <xdr:to>
      <xdr:col>5</xdr:col>
      <xdr:colOff>409575</xdr:colOff>
      <xdr:row>96</xdr:row>
      <xdr:rowOff>157011</xdr:rowOff>
    </xdr:to>
    <xdr:sp macro="" textlink="">
      <xdr:nvSpPr>
        <xdr:cNvPr id="246" name="円/楕円 245">
          <a:extLst>
            <a:ext uri="{FF2B5EF4-FFF2-40B4-BE49-F238E27FC236}">
              <a16:creationId xmlns:a16="http://schemas.microsoft.com/office/drawing/2014/main" xmlns="" id="{00000000-0008-0000-0700-0000F6000000}"/>
            </a:ext>
          </a:extLst>
        </xdr:cNvPr>
        <xdr:cNvSpPr/>
      </xdr:nvSpPr>
      <xdr:spPr>
        <a:xfrm>
          <a:off x="3746500" y="165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2088</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517411" y="1628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8661</xdr:rowOff>
    </xdr:from>
    <xdr:to>
      <xdr:col>4</xdr:col>
      <xdr:colOff>206375</xdr:colOff>
      <xdr:row>97</xdr:row>
      <xdr:rowOff>110261</xdr:rowOff>
    </xdr:to>
    <xdr:sp macro="" textlink="">
      <xdr:nvSpPr>
        <xdr:cNvPr id="248" name="円/楕円 247">
          <a:extLst>
            <a:ext uri="{FF2B5EF4-FFF2-40B4-BE49-F238E27FC236}">
              <a16:creationId xmlns:a16="http://schemas.microsoft.com/office/drawing/2014/main" xmlns="" id="{00000000-0008-0000-0700-0000F8000000}"/>
            </a:ext>
          </a:extLst>
        </xdr:cNvPr>
        <xdr:cNvSpPr/>
      </xdr:nvSpPr>
      <xdr:spPr>
        <a:xfrm>
          <a:off x="2857500" y="166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126788</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641111" y="1641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159195</xdr:rowOff>
    </xdr:from>
    <xdr:to>
      <xdr:col>3</xdr:col>
      <xdr:colOff>3175</xdr:colOff>
      <xdr:row>97</xdr:row>
      <xdr:rowOff>89345</xdr:rowOff>
    </xdr:to>
    <xdr:sp macro="" textlink="">
      <xdr:nvSpPr>
        <xdr:cNvPr id="250" name="円/楕円 249">
          <a:extLst>
            <a:ext uri="{FF2B5EF4-FFF2-40B4-BE49-F238E27FC236}">
              <a16:creationId xmlns:a16="http://schemas.microsoft.com/office/drawing/2014/main" xmlns="" id="{00000000-0008-0000-0700-0000FA000000}"/>
            </a:ext>
          </a:extLst>
        </xdr:cNvPr>
        <xdr:cNvSpPr/>
      </xdr:nvSpPr>
      <xdr:spPr>
        <a:xfrm>
          <a:off x="1968500" y="166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105872</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752111" y="163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19,155</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61697</xdr:rowOff>
    </xdr:from>
    <xdr:to>
      <xdr:col>1</xdr:col>
      <xdr:colOff>485775</xdr:colOff>
      <xdr:row>93</xdr:row>
      <xdr:rowOff>163297</xdr:rowOff>
    </xdr:to>
    <xdr:sp macro="" textlink="">
      <xdr:nvSpPr>
        <xdr:cNvPr id="252" name="円/楕円 251">
          <a:extLst>
            <a:ext uri="{FF2B5EF4-FFF2-40B4-BE49-F238E27FC236}">
              <a16:creationId xmlns:a16="http://schemas.microsoft.com/office/drawing/2014/main" xmlns="" id="{00000000-0008-0000-0700-0000FC000000}"/>
            </a:ext>
          </a:extLst>
        </xdr:cNvPr>
        <xdr:cNvSpPr/>
      </xdr:nvSpPr>
      <xdr:spPr>
        <a:xfrm>
          <a:off x="1079500" y="160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8374</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863111" y="1578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a:extLst>
            <a:ext uri="{FF2B5EF4-FFF2-40B4-BE49-F238E27FC236}">
              <a16:creationId xmlns:a16="http://schemas.microsoft.com/office/drawing/2014/main" xmlns=""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5" name="正方形/長方形 254">
          <a:extLst>
            <a:ext uri="{FF2B5EF4-FFF2-40B4-BE49-F238E27FC236}">
              <a16:creationId xmlns:a16="http://schemas.microsoft.com/office/drawing/2014/main" xmlns="" id="{00000000-0008-0000-07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6" name="正方形/長方形 255">
          <a:extLst>
            <a:ext uri="{FF2B5EF4-FFF2-40B4-BE49-F238E27FC236}">
              <a16:creationId xmlns:a16="http://schemas.microsoft.com/office/drawing/2014/main" xmlns="" id="{00000000-0008-0000-07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7" name="正方形/長方形 256">
          <a:extLst>
            <a:ext uri="{FF2B5EF4-FFF2-40B4-BE49-F238E27FC236}">
              <a16:creationId xmlns:a16="http://schemas.microsoft.com/office/drawing/2014/main" xmlns="" id="{00000000-0008-0000-07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1" name="直線コネクタ 260">
          <a:extLst>
            <a:ext uri="{FF2B5EF4-FFF2-40B4-BE49-F238E27FC236}">
              <a16:creationId xmlns:a16="http://schemas.microsoft.com/office/drawing/2014/main" xmlns="" id="{00000000-0008-0000-07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2" name="直線コネクタ 261">
          <a:extLst>
            <a:ext uri="{FF2B5EF4-FFF2-40B4-BE49-F238E27FC236}">
              <a16:creationId xmlns:a16="http://schemas.microsoft.com/office/drawing/2014/main" xmlns="" id="{00000000-0008-0000-0700-00000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4" name="直線コネクタ 263">
          <a:extLst>
            <a:ext uri="{FF2B5EF4-FFF2-40B4-BE49-F238E27FC236}">
              <a16:creationId xmlns:a16="http://schemas.microsoft.com/office/drawing/2014/main" xmlns="" id="{00000000-0008-0000-0700-00000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6" name="直線コネクタ 265">
          <a:extLst>
            <a:ext uri="{FF2B5EF4-FFF2-40B4-BE49-F238E27FC236}">
              <a16:creationId xmlns:a16="http://schemas.microsoft.com/office/drawing/2014/main" xmlns="" id="{00000000-0008-0000-0700-00000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労働費グラフ枠">
          <a:extLst>
            <a:ext uri="{FF2B5EF4-FFF2-40B4-BE49-F238E27FC236}">
              <a16:creationId xmlns:a16="http://schemas.microsoft.com/office/drawing/2014/main" xmlns=""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87449</xdr:rowOff>
    </xdr:from>
    <xdr:to>
      <xdr:col>15</xdr:col>
      <xdr:colOff>180340</xdr:colOff>
      <xdr:row>38</xdr:row>
      <xdr:rowOff>86795</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flipV="1">
          <a:off x="10475595" y="5230949"/>
          <a:ext cx="1270" cy="1370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90622</xdr:rowOff>
    </xdr:from>
    <xdr:ext cx="469744" cy="259045"/>
    <xdr:sp macro="" textlink="">
      <xdr:nvSpPr>
        <xdr:cNvPr id="278" name="労働費最小値テキスト">
          <a:extLst>
            <a:ext uri="{FF2B5EF4-FFF2-40B4-BE49-F238E27FC236}">
              <a16:creationId xmlns:a16="http://schemas.microsoft.com/office/drawing/2014/main" xmlns="" id="{00000000-0008-0000-0700-000016010000}"/>
            </a:ext>
          </a:extLst>
        </xdr:cNvPr>
        <xdr:cNvSpPr txBox="1"/>
      </xdr:nvSpPr>
      <xdr:spPr>
        <a:xfrm>
          <a:off x="10528300" y="66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a:t>
          </a:r>
          <a:endParaRPr kumimoji="1" lang="ja-JP" altLang="en-US" sz="1000" b="1">
            <a:latin typeface="ＭＳ Ｐゴシック"/>
          </a:endParaRPr>
        </a:p>
      </xdr:txBody>
    </xdr:sp>
    <xdr:clientData/>
  </xdr:oneCellAnchor>
  <xdr:twoCellAnchor>
    <xdr:from>
      <xdr:col>15</xdr:col>
      <xdr:colOff>92075</xdr:colOff>
      <xdr:row>38</xdr:row>
      <xdr:rowOff>86795</xdr:rowOff>
    </xdr:from>
    <xdr:to>
      <xdr:col>15</xdr:col>
      <xdr:colOff>269875</xdr:colOff>
      <xdr:row>38</xdr:row>
      <xdr:rowOff>86795</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10388600" y="660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34126</xdr:rowOff>
    </xdr:from>
    <xdr:ext cx="469744" cy="259045"/>
    <xdr:sp macro="" textlink="">
      <xdr:nvSpPr>
        <xdr:cNvPr id="280" name="労働費最大値テキスト">
          <a:extLst>
            <a:ext uri="{FF2B5EF4-FFF2-40B4-BE49-F238E27FC236}">
              <a16:creationId xmlns:a16="http://schemas.microsoft.com/office/drawing/2014/main" xmlns="" id="{00000000-0008-0000-0700-000018010000}"/>
            </a:ext>
          </a:extLst>
        </xdr:cNvPr>
        <xdr:cNvSpPr txBox="1"/>
      </xdr:nvSpPr>
      <xdr:spPr>
        <a:xfrm>
          <a:off x="10528300" y="500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9,520</a:t>
          </a:r>
          <a:endParaRPr kumimoji="1" lang="ja-JP" altLang="en-US" sz="1000" b="1">
            <a:latin typeface="ＭＳ Ｐゴシック"/>
          </a:endParaRPr>
        </a:p>
      </xdr:txBody>
    </xdr:sp>
    <xdr:clientData/>
  </xdr:oneCellAnchor>
  <xdr:twoCellAnchor>
    <xdr:from>
      <xdr:col>15</xdr:col>
      <xdr:colOff>92075</xdr:colOff>
      <xdr:row>30</xdr:row>
      <xdr:rowOff>87449</xdr:rowOff>
    </xdr:from>
    <xdr:to>
      <xdr:col>15</xdr:col>
      <xdr:colOff>269875</xdr:colOff>
      <xdr:row>30</xdr:row>
      <xdr:rowOff>87449</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523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11684</xdr:rowOff>
    </xdr:from>
    <xdr:to>
      <xdr:col>15</xdr:col>
      <xdr:colOff>180975</xdr:colOff>
      <xdr:row>38</xdr:row>
      <xdr:rowOff>33891</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9639300" y="6183884"/>
          <a:ext cx="838200" cy="36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33563</xdr:rowOff>
    </xdr:from>
    <xdr:ext cx="469744" cy="259045"/>
    <xdr:sp macro="" textlink="">
      <xdr:nvSpPr>
        <xdr:cNvPr id="283" name="労働費平均値テキスト">
          <a:extLst>
            <a:ext uri="{FF2B5EF4-FFF2-40B4-BE49-F238E27FC236}">
              <a16:creationId xmlns:a16="http://schemas.microsoft.com/office/drawing/2014/main" xmlns="" id="{00000000-0008-0000-0700-00001B010000}"/>
            </a:ext>
          </a:extLst>
        </xdr:cNvPr>
        <xdr:cNvSpPr txBox="1"/>
      </xdr:nvSpPr>
      <xdr:spPr>
        <a:xfrm>
          <a:off x="10528300" y="620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2,329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10686</xdr:rowOff>
    </xdr:from>
    <xdr:to>
      <xdr:col>15</xdr:col>
      <xdr:colOff>231775</xdr:colOff>
      <xdr:row>37</xdr:row>
      <xdr:rowOff>112286</xdr:rowOff>
    </xdr:to>
    <xdr:sp macro="" textlink="">
      <xdr:nvSpPr>
        <xdr:cNvPr id="284" name="フローチャート : 判断 283">
          <a:extLst>
            <a:ext uri="{FF2B5EF4-FFF2-40B4-BE49-F238E27FC236}">
              <a16:creationId xmlns:a16="http://schemas.microsoft.com/office/drawing/2014/main" xmlns="" id="{00000000-0008-0000-0700-00001C010000}"/>
            </a:ext>
          </a:extLst>
        </xdr:cNvPr>
        <xdr:cNvSpPr/>
      </xdr:nvSpPr>
      <xdr:spPr>
        <a:xfrm>
          <a:off x="10426700" y="63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11684</xdr:rowOff>
    </xdr:from>
    <xdr:to>
      <xdr:col>14</xdr:col>
      <xdr:colOff>28575</xdr:colOff>
      <xdr:row>36</xdr:row>
      <xdr:rowOff>70140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8750300" y="6183884"/>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120578</xdr:rowOff>
    </xdr:from>
    <xdr:to>
      <xdr:col>14</xdr:col>
      <xdr:colOff>79375</xdr:colOff>
      <xdr:row>36</xdr:row>
      <xdr:rowOff>50728</xdr:rowOff>
    </xdr:to>
    <xdr:sp macro="" textlink="">
      <xdr:nvSpPr>
        <xdr:cNvPr id="286" name="フローチャート : 判断 285">
          <a:extLst>
            <a:ext uri="{FF2B5EF4-FFF2-40B4-BE49-F238E27FC236}">
              <a16:creationId xmlns:a16="http://schemas.microsoft.com/office/drawing/2014/main" xmlns="" id="{00000000-0008-0000-0700-00001E010000}"/>
            </a:ext>
          </a:extLst>
        </xdr:cNvPr>
        <xdr:cNvSpPr/>
      </xdr:nvSpPr>
      <xdr:spPr>
        <a:xfrm>
          <a:off x="9588500" y="612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67255</xdr:rowOff>
    </xdr:from>
    <xdr:ext cx="469744"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9391727" y="589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48097</xdr:rowOff>
    </xdr:from>
    <xdr:to>
      <xdr:col>12</xdr:col>
      <xdr:colOff>511175</xdr:colOff>
      <xdr:row>36</xdr:row>
      <xdr:rowOff>70140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7861300" y="5877397"/>
          <a:ext cx="889000" cy="36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76653</xdr:rowOff>
    </xdr:from>
    <xdr:to>
      <xdr:col>12</xdr:col>
      <xdr:colOff>561975</xdr:colOff>
      <xdr:row>37</xdr:row>
      <xdr:rowOff>6803</xdr:rowOff>
    </xdr:to>
    <xdr:sp macro="" textlink="">
      <xdr:nvSpPr>
        <xdr:cNvPr id="289" name="フローチャート : 判断 288">
          <a:extLst>
            <a:ext uri="{FF2B5EF4-FFF2-40B4-BE49-F238E27FC236}">
              <a16:creationId xmlns:a16="http://schemas.microsoft.com/office/drawing/2014/main" xmlns="" id="{00000000-0008-0000-0700-000021010000}"/>
            </a:ext>
          </a:extLst>
        </xdr:cNvPr>
        <xdr:cNvSpPr/>
      </xdr:nvSpPr>
      <xdr:spPr>
        <a:xfrm>
          <a:off x="8699500" y="624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169380</xdr:rowOff>
    </xdr:from>
    <xdr:ext cx="469744" cy="259045"/>
    <xdr:sp macro="" textlink="">
      <xdr:nvSpPr>
        <xdr:cNvPr id="290" name="テキスト ボックス 289">
          <a:extLst>
            <a:ext uri="{FF2B5EF4-FFF2-40B4-BE49-F238E27FC236}">
              <a16:creationId xmlns:a16="http://schemas.microsoft.com/office/drawing/2014/main" xmlns="" id="{00000000-0008-0000-0700-000022010000}"/>
            </a:ext>
          </a:extLst>
        </xdr:cNvPr>
        <xdr:cNvSpPr txBox="1"/>
      </xdr:nvSpPr>
      <xdr:spPr>
        <a:xfrm>
          <a:off x="8515427" y="634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96429</xdr:rowOff>
    </xdr:from>
    <xdr:to>
      <xdr:col>11</xdr:col>
      <xdr:colOff>307975</xdr:colOff>
      <xdr:row>34</xdr:row>
      <xdr:rowOff>48097</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6972300" y="5582829"/>
          <a:ext cx="889000" cy="29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46119</xdr:rowOff>
    </xdr:from>
    <xdr:to>
      <xdr:col>11</xdr:col>
      <xdr:colOff>358775</xdr:colOff>
      <xdr:row>34</xdr:row>
      <xdr:rowOff>147719</xdr:rowOff>
    </xdr:to>
    <xdr:sp macro="" textlink="">
      <xdr:nvSpPr>
        <xdr:cNvPr id="292" name="フローチャート : 判断 291">
          <a:extLst>
            <a:ext uri="{FF2B5EF4-FFF2-40B4-BE49-F238E27FC236}">
              <a16:creationId xmlns:a16="http://schemas.microsoft.com/office/drawing/2014/main" xmlns="" id="{00000000-0008-0000-0700-000024010000}"/>
            </a:ext>
          </a:extLst>
        </xdr:cNvPr>
        <xdr:cNvSpPr/>
      </xdr:nvSpPr>
      <xdr:spPr>
        <a:xfrm>
          <a:off x="7810500" y="587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138846</xdr:rowOff>
    </xdr:from>
    <xdr:ext cx="469744"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7626427" y="596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151602</xdr:rowOff>
    </xdr:from>
    <xdr:to>
      <xdr:col>10</xdr:col>
      <xdr:colOff>155575</xdr:colOff>
      <xdr:row>34</xdr:row>
      <xdr:rowOff>81752</xdr:rowOff>
    </xdr:to>
    <xdr:sp macro="" textlink="">
      <xdr:nvSpPr>
        <xdr:cNvPr id="294" name="フローチャート : 判断 293">
          <a:extLst>
            <a:ext uri="{FF2B5EF4-FFF2-40B4-BE49-F238E27FC236}">
              <a16:creationId xmlns:a16="http://schemas.microsoft.com/office/drawing/2014/main" xmlns="" id="{00000000-0008-0000-0700-000026010000}"/>
            </a:ext>
          </a:extLst>
        </xdr:cNvPr>
        <xdr:cNvSpPr/>
      </xdr:nvSpPr>
      <xdr:spPr>
        <a:xfrm>
          <a:off x="6921500" y="580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72879</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6737427" y="590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154541</xdr:rowOff>
    </xdr:from>
    <xdr:to>
      <xdr:col>15</xdr:col>
      <xdr:colOff>231775</xdr:colOff>
      <xdr:row>38</xdr:row>
      <xdr:rowOff>84691</xdr:rowOff>
    </xdr:to>
    <xdr:sp macro="" textlink="">
      <xdr:nvSpPr>
        <xdr:cNvPr id="301" name="円/楕円 300">
          <a:extLst>
            <a:ext uri="{FF2B5EF4-FFF2-40B4-BE49-F238E27FC236}">
              <a16:creationId xmlns:a16="http://schemas.microsoft.com/office/drawing/2014/main" xmlns="" id="{00000000-0008-0000-0700-00002D010000}"/>
            </a:ext>
          </a:extLst>
        </xdr:cNvPr>
        <xdr:cNvSpPr/>
      </xdr:nvSpPr>
      <xdr:spPr>
        <a:xfrm>
          <a:off x="10426700" y="649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69468</xdr:rowOff>
    </xdr:from>
    <xdr:ext cx="469744" cy="259045"/>
    <xdr:sp macro="" textlink="">
      <xdr:nvSpPr>
        <xdr:cNvPr id="302" name="労働費該当値テキスト">
          <a:extLst>
            <a:ext uri="{FF2B5EF4-FFF2-40B4-BE49-F238E27FC236}">
              <a16:creationId xmlns:a16="http://schemas.microsoft.com/office/drawing/2014/main" xmlns="" id="{00000000-0008-0000-0700-00002E010000}"/>
            </a:ext>
          </a:extLst>
        </xdr:cNvPr>
        <xdr:cNvSpPr txBox="1"/>
      </xdr:nvSpPr>
      <xdr:spPr>
        <a:xfrm>
          <a:off x="10528300" y="641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132334</xdr:rowOff>
    </xdr:from>
    <xdr:to>
      <xdr:col>14</xdr:col>
      <xdr:colOff>79375</xdr:colOff>
      <xdr:row>36</xdr:row>
      <xdr:rowOff>62484</xdr:rowOff>
    </xdr:to>
    <xdr:sp macro="" textlink="">
      <xdr:nvSpPr>
        <xdr:cNvPr id="303" name="円/楕円 302">
          <a:extLst>
            <a:ext uri="{FF2B5EF4-FFF2-40B4-BE49-F238E27FC236}">
              <a16:creationId xmlns:a16="http://schemas.microsoft.com/office/drawing/2014/main" xmlns="" id="{00000000-0008-0000-0700-00002F010000}"/>
            </a:ext>
          </a:extLst>
        </xdr:cNvPr>
        <xdr:cNvSpPr/>
      </xdr:nvSpPr>
      <xdr:spPr>
        <a:xfrm>
          <a:off x="9588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53611</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391727" y="622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19340</xdr:rowOff>
    </xdr:from>
    <xdr:to>
      <xdr:col>12</xdr:col>
      <xdr:colOff>561975</xdr:colOff>
      <xdr:row>36</xdr:row>
      <xdr:rowOff>120940</xdr:rowOff>
    </xdr:to>
    <xdr:sp macro="" textlink="">
      <xdr:nvSpPr>
        <xdr:cNvPr id="305" name="円/楕円 304">
          <a:extLst>
            <a:ext uri="{FF2B5EF4-FFF2-40B4-BE49-F238E27FC236}">
              <a16:creationId xmlns:a16="http://schemas.microsoft.com/office/drawing/2014/main" xmlns="" id="{00000000-0008-0000-0700-000031010000}"/>
            </a:ext>
          </a:extLst>
        </xdr:cNvPr>
        <xdr:cNvSpPr/>
      </xdr:nvSpPr>
      <xdr:spPr>
        <a:xfrm>
          <a:off x="8699500" y="61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137467</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15427" y="596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168747</xdr:rowOff>
    </xdr:from>
    <xdr:to>
      <xdr:col>11</xdr:col>
      <xdr:colOff>358775</xdr:colOff>
      <xdr:row>34</xdr:row>
      <xdr:rowOff>98897</xdr:rowOff>
    </xdr:to>
    <xdr:sp macro="" textlink="">
      <xdr:nvSpPr>
        <xdr:cNvPr id="307" name="円/楕円 306">
          <a:extLst>
            <a:ext uri="{FF2B5EF4-FFF2-40B4-BE49-F238E27FC236}">
              <a16:creationId xmlns:a16="http://schemas.microsoft.com/office/drawing/2014/main" xmlns="" id="{00000000-0008-0000-0700-000033010000}"/>
            </a:ext>
          </a:extLst>
        </xdr:cNvPr>
        <xdr:cNvSpPr/>
      </xdr:nvSpPr>
      <xdr:spPr>
        <a:xfrm>
          <a:off x="7810500" y="5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115424</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26427" y="560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45629</xdr:rowOff>
    </xdr:from>
    <xdr:to>
      <xdr:col>10</xdr:col>
      <xdr:colOff>155575</xdr:colOff>
      <xdr:row>32</xdr:row>
      <xdr:rowOff>147229</xdr:rowOff>
    </xdr:to>
    <xdr:sp macro="" textlink="">
      <xdr:nvSpPr>
        <xdr:cNvPr id="309" name="円/楕円 308">
          <a:extLst>
            <a:ext uri="{FF2B5EF4-FFF2-40B4-BE49-F238E27FC236}">
              <a16:creationId xmlns:a16="http://schemas.microsoft.com/office/drawing/2014/main" xmlns="" id="{00000000-0008-0000-0700-000035010000}"/>
            </a:ext>
          </a:extLst>
        </xdr:cNvPr>
        <xdr:cNvSpPr/>
      </xdr:nvSpPr>
      <xdr:spPr>
        <a:xfrm>
          <a:off x="6921500" y="55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163756</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37427" y="5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a:extLst>
            <a:ext uri="{FF2B5EF4-FFF2-40B4-BE49-F238E27FC236}">
              <a16:creationId xmlns:a16="http://schemas.microsoft.com/office/drawing/2014/main" xmlns=""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2" name="正方形/長方形 311">
          <a:extLst>
            <a:ext uri="{FF2B5EF4-FFF2-40B4-BE49-F238E27FC236}">
              <a16:creationId xmlns:a16="http://schemas.microsoft.com/office/drawing/2014/main" xmlns="" id="{00000000-0008-0000-0700-000038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8" name="直線コネクタ 317">
          <a:extLst>
            <a:ext uri="{FF2B5EF4-FFF2-40B4-BE49-F238E27FC236}">
              <a16:creationId xmlns:a16="http://schemas.microsoft.com/office/drawing/2014/main" xmlns="" id="{00000000-0008-0000-0700-00003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0" name="直線コネクタ 319">
          <a:extLst>
            <a:ext uri="{FF2B5EF4-FFF2-40B4-BE49-F238E27FC236}">
              <a16:creationId xmlns:a16="http://schemas.microsoft.com/office/drawing/2014/main" xmlns="" id="{00000000-0008-0000-0700-00004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2" name="農林水産業費グラフ枠">
          <a:extLst>
            <a:ext uri="{FF2B5EF4-FFF2-40B4-BE49-F238E27FC236}">
              <a16:creationId xmlns:a16="http://schemas.microsoft.com/office/drawing/2014/main" xmlns=""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69291</xdr:rowOff>
    </xdr:from>
    <xdr:to>
      <xdr:col>15</xdr:col>
      <xdr:colOff>180340</xdr:colOff>
      <xdr:row>57</xdr:row>
      <xdr:rowOff>114402</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flipV="1">
          <a:off x="10475595" y="8813241"/>
          <a:ext cx="1270" cy="1073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118229</xdr:rowOff>
    </xdr:from>
    <xdr:ext cx="534377" cy="259045"/>
    <xdr:sp macro="" textlink="">
      <xdr:nvSpPr>
        <xdr:cNvPr id="334" name="農林水産業費最小値テキスト">
          <a:extLst>
            <a:ext uri="{FF2B5EF4-FFF2-40B4-BE49-F238E27FC236}">
              <a16:creationId xmlns:a16="http://schemas.microsoft.com/office/drawing/2014/main" xmlns="" id="{00000000-0008-0000-0700-00004E010000}"/>
            </a:ext>
          </a:extLst>
        </xdr:cNvPr>
        <xdr:cNvSpPr txBox="1"/>
      </xdr:nvSpPr>
      <xdr:spPr>
        <a:xfrm>
          <a:off x="10528300" y="989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27,164</a:t>
          </a:r>
          <a:endParaRPr kumimoji="1" lang="ja-JP" altLang="en-US" sz="1000" b="1">
            <a:latin typeface="ＭＳ Ｐゴシック"/>
          </a:endParaRPr>
        </a:p>
      </xdr:txBody>
    </xdr:sp>
    <xdr:clientData/>
  </xdr:oneCellAnchor>
  <xdr:twoCellAnchor>
    <xdr:from>
      <xdr:col>15</xdr:col>
      <xdr:colOff>92075</xdr:colOff>
      <xdr:row>57</xdr:row>
      <xdr:rowOff>114402</xdr:rowOff>
    </xdr:from>
    <xdr:to>
      <xdr:col>15</xdr:col>
      <xdr:colOff>269875</xdr:colOff>
      <xdr:row>57</xdr:row>
      <xdr:rowOff>114402</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10388600" y="988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15968</xdr:rowOff>
    </xdr:from>
    <xdr:ext cx="534377" cy="259045"/>
    <xdr:sp macro="" textlink="">
      <xdr:nvSpPr>
        <xdr:cNvPr id="336" name="農林水産業費最大値テキスト">
          <a:extLst>
            <a:ext uri="{FF2B5EF4-FFF2-40B4-BE49-F238E27FC236}">
              <a16:creationId xmlns:a16="http://schemas.microsoft.com/office/drawing/2014/main" xmlns="" id="{00000000-0008-0000-0700-000050010000}"/>
            </a:ext>
          </a:extLst>
        </xdr:cNvPr>
        <xdr:cNvSpPr txBox="1"/>
      </xdr:nvSpPr>
      <xdr:spPr>
        <a:xfrm>
          <a:off x="10528300" y="858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55,348</a:t>
          </a:r>
          <a:endParaRPr kumimoji="1" lang="ja-JP" altLang="en-US" sz="1000" b="1">
            <a:latin typeface="ＭＳ Ｐゴシック"/>
          </a:endParaRPr>
        </a:p>
      </xdr:txBody>
    </xdr:sp>
    <xdr:clientData/>
  </xdr:oneCellAnchor>
  <xdr:twoCellAnchor>
    <xdr:from>
      <xdr:col>15</xdr:col>
      <xdr:colOff>92075</xdr:colOff>
      <xdr:row>51</xdr:row>
      <xdr:rowOff>69291</xdr:rowOff>
    </xdr:from>
    <xdr:to>
      <xdr:col>15</xdr:col>
      <xdr:colOff>269875</xdr:colOff>
      <xdr:row>51</xdr:row>
      <xdr:rowOff>69291</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10388600" y="881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105943</xdr:rowOff>
    </xdr:from>
    <xdr:to>
      <xdr:col>15</xdr:col>
      <xdr:colOff>180975</xdr:colOff>
      <xdr:row>55</xdr:row>
      <xdr:rowOff>67996</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9639300" y="9364243"/>
          <a:ext cx="8382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100690</xdr:rowOff>
    </xdr:from>
    <xdr:ext cx="534377" cy="259045"/>
    <xdr:sp macro="" textlink="">
      <xdr:nvSpPr>
        <xdr:cNvPr id="339" name="農林水産業費平均値テキスト">
          <a:extLst>
            <a:ext uri="{FF2B5EF4-FFF2-40B4-BE49-F238E27FC236}">
              <a16:creationId xmlns:a16="http://schemas.microsoft.com/office/drawing/2014/main" xmlns="" id="{00000000-0008-0000-0700-000053010000}"/>
            </a:ext>
          </a:extLst>
        </xdr:cNvPr>
        <xdr:cNvSpPr txBox="1"/>
      </xdr:nvSpPr>
      <xdr:spPr>
        <a:xfrm>
          <a:off x="10528300" y="9187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40,291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77813</xdr:rowOff>
    </xdr:from>
    <xdr:to>
      <xdr:col>15</xdr:col>
      <xdr:colOff>231775</xdr:colOff>
      <xdr:row>55</xdr:row>
      <xdr:rowOff>7963</xdr:rowOff>
    </xdr:to>
    <xdr:sp macro="" textlink="">
      <xdr:nvSpPr>
        <xdr:cNvPr id="340" name="フローチャート : 判断 339">
          <a:extLst>
            <a:ext uri="{FF2B5EF4-FFF2-40B4-BE49-F238E27FC236}">
              <a16:creationId xmlns:a16="http://schemas.microsoft.com/office/drawing/2014/main" xmlns="" id="{00000000-0008-0000-0700-000054010000}"/>
            </a:ext>
          </a:extLst>
        </xdr:cNvPr>
        <xdr:cNvSpPr/>
      </xdr:nvSpPr>
      <xdr:spPr>
        <a:xfrm>
          <a:off x="10426700" y="933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66853</xdr:rowOff>
    </xdr:from>
    <xdr:to>
      <xdr:col>14</xdr:col>
      <xdr:colOff>28575</xdr:colOff>
      <xdr:row>54</xdr:row>
      <xdr:rowOff>105943</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8750300" y="9325153"/>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109398</xdr:rowOff>
    </xdr:from>
    <xdr:to>
      <xdr:col>14</xdr:col>
      <xdr:colOff>79375</xdr:colOff>
      <xdr:row>55</xdr:row>
      <xdr:rowOff>39548</xdr:rowOff>
    </xdr:to>
    <xdr:sp macro="" textlink="">
      <xdr:nvSpPr>
        <xdr:cNvPr id="342" name="フローチャート : 判断 341">
          <a:extLst>
            <a:ext uri="{FF2B5EF4-FFF2-40B4-BE49-F238E27FC236}">
              <a16:creationId xmlns:a16="http://schemas.microsoft.com/office/drawing/2014/main" xmlns="" id="{00000000-0008-0000-0700-000056010000}"/>
            </a:ext>
          </a:extLst>
        </xdr:cNvPr>
        <xdr:cNvSpPr/>
      </xdr:nvSpPr>
      <xdr:spPr>
        <a:xfrm>
          <a:off x="9588500" y="936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30675</xdr:rowOff>
    </xdr:from>
    <xdr:ext cx="534377"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9359411" y="94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66853</xdr:rowOff>
    </xdr:from>
    <xdr:to>
      <xdr:col>12</xdr:col>
      <xdr:colOff>511175</xdr:colOff>
      <xdr:row>54</xdr:row>
      <xdr:rowOff>96571</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7861300" y="9325153"/>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53</xdr:row>
      <xdr:rowOff>156946</xdr:rowOff>
    </xdr:from>
    <xdr:to>
      <xdr:col>12</xdr:col>
      <xdr:colOff>561975</xdr:colOff>
      <xdr:row>54</xdr:row>
      <xdr:rowOff>87096</xdr:rowOff>
    </xdr:to>
    <xdr:sp macro="" textlink="">
      <xdr:nvSpPr>
        <xdr:cNvPr id="345" name="フローチャート : 判断 344">
          <a:extLst>
            <a:ext uri="{FF2B5EF4-FFF2-40B4-BE49-F238E27FC236}">
              <a16:creationId xmlns:a16="http://schemas.microsoft.com/office/drawing/2014/main" xmlns="" id="{00000000-0008-0000-0700-000059010000}"/>
            </a:ext>
          </a:extLst>
        </xdr:cNvPr>
        <xdr:cNvSpPr/>
      </xdr:nvSpPr>
      <xdr:spPr>
        <a:xfrm>
          <a:off x="8699500" y="92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103623</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8483111" y="901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96571</xdr:rowOff>
    </xdr:from>
    <xdr:to>
      <xdr:col>11</xdr:col>
      <xdr:colOff>307975</xdr:colOff>
      <xdr:row>56</xdr:row>
      <xdr:rowOff>4407</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6972300" y="9354871"/>
          <a:ext cx="889000" cy="25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169443</xdr:rowOff>
    </xdr:from>
    <xdr:to>
      <xdr:col>11</xdr:col>
      <xdr:colOff>358775</xdr:colOff>
      <xdr:row>54</xdr:row>
      <xdr:rowOff>99593</xdr:rowOff>
    </xdr:to>
    <xdr:sp macro="" textlink="">
      <xdr:nvSpPr>
        <xdr:cNvPr id="348" name="フローチャート : 判断 347">
          <a:extLst>
            <a:ext uri="{FF2B5EF4-FFF2-40B4-BE49-F238E27FC236}">
              <a16:creationId xmlns:a16="http://schemas.microsoft.com/office/drawing/2014/main" xmlns="" id="{00000000-0008-0000-0700-00005C010000}"/>
            </a:ext>
          </a:extLst>
        </xdr:cNvPr>
        <xdr:cNvSpPr/>
      </xdr:nvSpPr>
      <xdr:spPr>
        <a:xfrm>
          <a:off x="7810500" y="925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116120</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7594111" y="90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42,386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102426</xdr:rowOff>
    </xdr:from>
    <xdr:to>
      <xdr:col>10</xdr:col>
      <xdr:colOff>155575</xdr:colOff>
      <xdr:row>56</xdr:row>
      <xdr:rowOff>32576</xdr:rowOff>
    </xdr:to>
    <xdr:sp macro="" textlink="">
      <xdr:nvSpPr>
        <xdr:cNvPr id="350" name="フローチャート : 判断 349">
          <a:extLst>
            <a:ext uri="{FF2B5EF4-FFF2-40B4-BE49-F238E27FC236}">
              <a16:creationId xmlns:a16="http://schemas.microsoft.com/office/drawing/2014/main" xmlns="" id="{00000000-0008-0000-0700-00005E010000}"/>
            </a:ext>
          </a:extLst>
        </xdr:cNvPr>
        <xdr:cNvSpPr/>
      </xdr:nvSpPr>
      <xdr:spPr>
        <a:xfrm>
          <a:off x="6921500" y="953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49103</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6705111" y="930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17196</xdr:rowOff>
    </xdr:from>
    <xdr:to>
      <xdr:col>15</xdr:col>
      <xdr:colOff>231775</xdr:colOff>
      <xdr:row>55</xdr:row>
      <xdr:rowOff>118796</xdr:rowOff>
    </xdr:to>
    <xdr:sp macro="" textlink="">
      <xdr:nvSpPr>
        <xdr:cNvPr id="357" name="円/楕円 356">
          <a:extLst>
            <a:ext uri="{FF2B5EF4-FFF2-40B4-BE49-F238E27FC236}">
              <a16:creationId xmlns:a16="http://schemas.microsoft.com/office/drawing/2014/main" xmlns="" id="{00000000-0008-0000-0700-000065010000}"/>
            </a:ext>
          </a:extLst>
        </xdr:cNvPr>
        <xdr:cNvSpPr/>
      </xdr:nvSpPr>
      <xdr:spPr>
        <a:xfrm>
          <a:off x="10426700" y="944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167073</xdr:rowOff>
    </xdr:from>
    <xdr:ext cx="534377" cy="259045"/>
    <xdr:sp macro="" textlink="">
      <xdr:nvSpPr>
        <xdr:cNvPr id="358" name="農林水産業費該当値テキスト">
          <a:extLst>
            <a:ext uri="{FF2B5EF4-FFF2-40B4-BE49-F238E27FC236}">
              <a16:creationId xmlns:a16="http://schemas.microsoft.com/office/drawing/2014/main" xmlns="" id="{00000000-0008-0000-0700-000066010000}"/>
            </a:ext>
          </a:extLst>
        </xdr:cNvPr>
        <xdr:cNvSpPr txBox="1"/>
      </xdr:nvSpPr>
      <xdr:spPr>
        <a:xfrm>
          <a:off x="10528300" y="94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37,382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55143</xdr:rowOff>
    </xdr:from>
    <xdr:to>
      <xdr:col>14</xdr:col>
      <xdr:colOff>79375</xdr:colOff>
      <xdr:row>54</xdr:row>
      <xdr:rowOff>156743</xdr:rowOff>
    </xdr:to>
    <xdr:sp macro="" textlink="">
      <xdr:nvSpPr>
        <xdr:cNvPr id="359" name="円/楕円 358">
          <a:extLst>
            <a:ext uri="{FF2B5EF4-FFF2-40B4-BE49-F238E27FC236}">
              <a16:creationId xmlns:a16="http://schemas.microsoft.com/office/drawing/2014/main" xmlns="" id="{00000000-0008-0000-0700-000067010000}"/>
            </a:ext>
          </a:extLst>
        </xdr:cNvPr>
        <xdr:cNvSpPr/>
      </xdr:nvSpPr>
      <xdr:spPr>
        <a:xfrm>
          <a:off x="9588500" y="93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1820</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359411" y="908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40,886</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16053</xdr:rowOff>
    </xdr:from>
    <xdr:to>
      <xdr:col>12</xdr:col>
      <xdr:colOff>561975</xdr:colOff>
      <xdr:row>54</xdr:row>
      <xdr:rowOff>117653</xdr:rowOff>
    </xdr:to>
    <xdr:sp macro="" textlink="">
      <xdr:nvSpPr>
        <xdr:cNvPr id="361" name="円/楕円 360">
          <a:extLst>
            <a:ext uri="{FF2B5EF4-FFF2-40B4-BE49-F238E27FC236}">
              <a16:creationId xmlns:a16="http://schemas.microsoft.com/office/drawing/2014/main" xmlns="" id="{00000000-0008-0000-0700-000069010000}"/>
            </a:ext>
          </a:extLst>
        </xdr:cNvPr>
        <xdr:cNvSpPr/>
      </xdr:nvSpPr>
      <xdr:spPr>
        <a:xfrm>
          <a:off x="8699500" y="927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108780</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483111" y="936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45771</xdr:rowOff>
    </xdr:from>
    <xdr:to>
      <xdr:col>11</xdr:col>
      <xdr:colOff>358775</xdr:colOff>
      <xdr:row>54</xdr:row>
      <xdr:rowOff>147371</xdr:rowOff>
    </xdr:to>
    <xdr:sp macro="" textlink="">
      <xdr:nvSpPr>
        <xdr:cNvPr id="363" name="円/楕円 362">
          <a:extLst>
            <a:ext uri="{FF2B5EF4-FFF2-40B4-BE49-F238E27FC236}">
              <a16:creationId xmlns:a16="http://schemas.microsoft.com/office/drawing/2014/main" xmlns="" id="{00000000-0008-0000-0700-00006B010000}"/>
            </a:ext>
          </a:extLst>
        </xdr:cNvPr>
        <xdr:cNvSpPr/>
      </xdr:nvSpPr>
      <xdr:spPr>
        <a:xfrm>
          <a:off x="7810500" y="930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138498</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594111" y="93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125057</xdr:rowOff>
    </xdr:from>
    <xdr:to>
      <xdr:col>10</xdr:col>
      <xdr:colOff>155575</xdr:colOff>
      <xdr:row>56</xdr:row>
      <xdr:rowOff>55207</xdr:rowOff>
    </xdr:to>
    <xdr:sp macro="" textlink="">
      <xdr:nvSpPr>
        <xdr:cNvPr id="365" name="円/楕円 364">
          <a:extLst>
            <a:ext uri="{FF2B5EF4-FFF2-40B4-BE49-F238E27FC236}">
              <a16:creationId xmlns:a16="http://schemas.microsoft.com/office/drawing/2014/main" xmlns="" id="{00000000-0008-0000-0700-00006D010000}"/>
            </a:ext>
          </a:extLst>
        </xdr:cNvPr>
        <xdr:cNvSpPr/>
      </xdr:nvSpPr>
      <xdr:spPr>
        <a:xfrm>
          <a:off x="6921500" y="95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46334</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05111" y="964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7" name="正方形/長方形 366">
          <a:extLst>
            <a:ext uri="{FF2B5EF4-FFF2-40B4-BE49-F238E27FC236}">
              <a16:creationId xmlns:a16="http://schemas.microsoft.com/office/drawing/2014/main" xmlns=""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8" name="正方形/長方形 367">
          <a:extLst>
            <a:ext uri="{FF2B5EF4-FFF2-40B4-BE49-F238E27FC236}">
              <a16:creationId xmlns:a16="http://schemas.microsoft.com/office/drawing/2014/main" xmlns="" id="{00000000-0008-0000-0700-000070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9" name="正方形/長方形 368">
          <a:extLst>
            <a:ext uri="{FF2B5EF4-FFF2-40B4-BE49-F238E27FC236}">
              <a16:creationId xmlns:a16="http://schemas.microsoft.com/office/drawing/2014/main" xmlns="" id="{00000000-0008-0000-0700-000071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4" name="直線コネクタ 373">
          <a:extLst>
            <a:ext uri="{FF2B5EF4-FFF2-40B4-BE49-F238E27FC236}">
              <a16:creationId xmlns:a16="http://schemas.microsoft.com/office/drawing/2014/main" xmlns="" id="{00000000-0008-0000-0700-00007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5" name="直線コネクタ 374">
          <a:extLst>
            <a:ext uri="{FF2B5EF4-FFF2-40B4-BE49-F238E27FC236}">
              <a16:creationId xmlns:a16="http://schemas.microsoft.com/office/drawing/2014/main" xmlns="" id="{00000000-0008-0000-0700-00007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7" name="直線コネクタ 376">
          <a:extLst>
            <a:ext uri="{FF2B5EF4-FFF2-40B4-BE49-F238E27FC236}">
              <a16:creationId xmlns:a16="http://schemas.microsoft.com/office/drawing/2014/main" xmlns="" id="{00000000-0008-0000-0700-00007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a:extLst>
            <a:ext uri="{FF2B5EF4-FFF2-40B4-BE49-F238E27FC236}">
              <a16:creationId xmlns:a16="http://schemas.microsoft.com/office/drawing/2014/main" xmlns=""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155865</xdr:rowOff>
    </xdr:from>
    <xdr:to>
      <xdr:col>15</xdr:col>
      <xdr:colOff>180340</xdr:colOff>
      <xdr:row>78</xdr:row>
      <xdr:rowOff>145692</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flipV="1">
          <a:off x="10475595" y="11985915"/>
          <a:ext cx="1270" cy="153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149519</xdr:rowOff>
    </xdr:from>
    <xdr:ext cx="469744" cy="259045"/>
    <xdr:sp macro="" textlink="">
      <xdr:nvSpPr>
        <xdr:cNvPr id="391" name="商工費最小値テキスト">
          <a:extLst>
            <a:ext uri="{FF2B5EF4-FFF2-40B4-BE49-F238E27FC236}">
              <a16:creationId xmlns:a16="http://schemas.microsoft.com/office/drawing/2014/main" xmlns="" id="{00000000-0008-0000-0700-000087010000}"/>
            </a:ext>
          </a:extLst>
        </xdr:cNvPr>
        <xdr:cNvSpPr txBox="1"/>
      </xdr:nvSpPr>
      <xdr:spPr>
        <a:xfrm>
          <a:off x="10528300" y="135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7,633</a:t>
          </a:r>
          <a:endParaRPr kumimoji="1" lang="ja-JP" altLang="en-US" sz="1000" b="1">
            <a:latin typeface="ＭＳ Ｐゴシック"/>
          </a:endParaRPr>
        </a:p>
      </xdr:txBody>
    </xdr:sp>
    <xdr:clientData/>
  </xdr:oneCellAnchor>
  <xdr:twoCellAnchor>
    <xdr:from>
      <xdr:col>15</xdr:col>
      <xdr:colOff>92075</xdr:colOff>
      <xdr:row>78</xdr:row>
      <xdr:rowOff>145692</xdr:rowOff>
    </xdr:from>
    <xdr:to>
      <xdr:col>15</xdr:col>
      <xdr:colOff>269875</xdr:colOff>
      <xdr:row>78</xdr:row>
      <xdr:rowOff>145692</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10388600" y="135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102542</xdr:rowOff>
    </xdr:from>
    <xdr:ext cx="599010" cy="259045"/>
    <xdr:sp macro="" textlink="">
      <xdr:nvSpPr>
        <xdr:cNvPr id="393" name="商工費最大値テキスト">
          <a:extLst>
            <a:ext uri="{FF2B5EF4-FFF2-40B4-BE49-F238E27FC236}">
              <a16:creationId xmlns:a16="http://schemas.microsoft.com/office/drawing/2014/main" xmlns="" id="{00000000-0008-0000-0700-000089010000}"/>
            </a:ext>
          </a:extLst>
        </xdr:cNvPr>
        <xdr:cNvSpPr txBox="1"/>
      </xdr:nvSpPr>
      <xdr:spPr>
        <a:xfrm>
          <a:off x="10528300" y="1176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101,510</a:t>
          </a:r>
          <a:endParaRPr kumimoji="1" lang="ja-JP" altLang="en-US" sz="1000" b="1">
            <a:latin typeface="ＭＳ Ｐゴシック"/>
          </a:endParaRPr>
        </a:p>
      </xdr:txBody>
    </xdr:sp>
    <xdr:clientData/>
  </xdr:oneCellAnchor>
  <xdr:twoCellAnchor>
    <xdr:from>
      <xdr:col>15</xdr:col>
      <xdr:colOff>92075</xdr:colOff>
      <xdr:row>69</xdr:row>
      <xdr:rowOff>155865</xdr:rowOff>
    </xdr:from>
    <xdr:to>
      <xdr:col>15</xdr:col>
      <xdr:colOff>269875</xdr:colOff>
      <xdr:row>69</xdr:row>
      <xdr:rowOff>155865</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10388600" y="11985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154494</xdr:rowOff>
    </xdr:from>
    <xdr:to>
      <xdr:col>15</xdr:col>
      <xdr:colOff>180975</xdr:colOff>
      <xdr:row>75</xdr:row>
      <xdr:rowOff>113297</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9639300" y="12841794"/>
          <a:ext cx="838200" cy="1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29726</xdr:rowOff>
    </xdr:from>
    <xdr:ext cx="534377" cy="259045"/>
    <xdr:sp macro="" textlink="">
      <xdr:nvSpPr>
        <xdr:cNvPr id="396" name="商工費平均値テキスト">
          <a:extLst>
            <a:ext uri="{FF2B5EF4-FFF2-40B4-BE49-F238E27FC236}">
              <a16:creationId xmlns:a16="http://schemas.microsoft.com/office/drawing/2014/main" xmlns="" id="{00000000-0008-0000-0700-00008C010000}"/>
            </a:ext>
          </a:extLst>
        </xdr:cNvPr>
        <xdr:cNvSpPr txBox="1"/>
      </xdr:nvSpPr>
      <xdr:spPr>
        <a:xfrm>
          <a:off x="10528300" y="12717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44,525</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6849</xdr:rowOff>
    </xdr:from>
    <xdr:to>
      <xdr:col>15</xdr:col>
      <xdr:colOff>231775</xdr:colOff>
      <xdr:row>75</xdr:row>
      <xdr:rowOff>108449</xdr:rowOff>
    </xdr:to>
    <xdr:sp macro="" textlink="">
      <xdr:nvSpPr>
        <xdr:cNvPr id="397" name="フローチャート : 判断 396">
          <a:extLst>
            <a:ext uri="{FF2B5EF4-FFF2-40B4-BE49-F238E27FC236}">
              <a16:creationId xmlns:a16="http://schemas.microsoft.com/office/drawing/2014/main" xmlns="" id="{00000000-0008-0000-0700-00008D010000}"/>
            </a:ext>
          </a:extLst>
        </xdr:cNvPr>
        <xdr:cNvSpPr/>
      </xdr:nvSpPr>
      <xdr:spPr>
        <a:xfrm>
          <a:off x="104267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154494</xdr:rowOff>
    </xdr:from>
    <xdr:to>
      <xdr:col>14</xdr:col>
      <xdr:colOff>28575</xdr:colOff>
      <xdr:row>75</xdr:row>
      <xdr:rowOff>133626</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8750300" y="12841794"/>
          <a:ext cx="889000" cy="1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95758</xdr:rowOff>
    </xdr:from>
    <xdr:to>
      <xdr:col>14</xdr:col>
      <xdr:colOff>79375</xdr:colOff>
      <xdr:row>76</xdr:row>
      <xdr:rowOff>25908</xdr:rowOff>
    </xdr:to>
    <xdr:sp macro="" textlink="">
      <xdr:nvSpPr>
        <xdr:cNvPr id="399" name="フローチャート : 判断 398">
          <a:extLst>
            <a:ext uri="{FF2B5EF4-FFF2-40B4-BE49-F238E27FC236}">
              <a16:creationId xmlns:a16="http://schemas.microsoft.com/office/drawing/2014/main" xmlns="" id="{00000000-0008-0000-0700-00008F010000}"/>
            </a:ext>
          </a:extLst>
        </xdr:cNvPr>
        <xdr:cNvSpPr/>
      </xdr:nvSpPr>
      <xdr:spPr>
        <a:xfrm>
          <a:off x="9588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17035</xdr:rowOff>
    </xdr:from>
    <xdr:ext cx="534377"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93594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39,080</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133626</xdr:rowOff>
    </xdr:from>
    <xdr:to>
      <xdr:col>12</xdr:col>
      <xdr:colOff>511175</xdr:colOff>
      <xdr:row>75</xdr:row>
      <xdr:rowOff>142966</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7861300" y="12992376"/>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146377</xdr:rowOff>
    </xdr:from>
    <xdr:to>
      <xdr:col>12</xdr:col>
      <xdr:colOff>561975</xdr:colOff>
      <xdr:row>76</xdr:row>
      <xdr:rowOff>76527</xdr:rowOff>
    </xdr:to>
    <xdr:sp macro="" textlink="">
      <xdr:nvSpPr>
        <xdr:cNvPr id="402" name="フローチャート : 判断 401">
          <a:extLst>
            <a:ext uri="{FF2B5EF4-FFF2-40B4-BE49-F238E27FC236}">
              <a16:creationId xmlns:a16="http://schemas.microsoft.com/office/drawing/2014/main" xmlns="" id="{00000000-0008-0000-0700-000092010000}"/>
            </a:ext>
          </a:extLst>
        </xdr:cNvPr>
        <xdr:cNvSpPr/>
      </xdr:nvSpPr>
      <xdr:spPr>
        <a:xfrm>
          <a:off x="8699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67654</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8483111" y="130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127029</xdr:rowOff>
    </xdr:from>
    <xdr:to>
      <xdr:col>11</xdr:col>
      <xdr:colOff>307975</xdr:colOff>
      <xdr:row>75</xdr:row>
      <xdr:rowOff>142966</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972300" y="12985779"/>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122113</xdr:rowOff>
    </xdr:from>
    <xdr:to>
      <xdr:col>11</xdr:col>
      <xdr:colOff>358775</xdr:colOff>
      <xdr:row>76</xdr:row>
      <xdr:rowOff>52263</xdr:rowOff>
    </xdr:to>
    <xdr:sp macro="" textlink="">
      <xdr:nvSpPr>
        <xdr:cNvPr id="405" name="フローチャート : 判断 404">
          <a:extLst>
            <a:ext uri="{FF2B5EF4-FFF2-40B4-BE49-F238E27FC236}">
              <a16:creationId xmlns:a16="http://schemas.microsoft.com/office/drawing/2014/main" xmlns="" id="{00000000-0008-0000-0700-000095010000}"/>
            </a:ext>
          </a:extLst>
        </xdr:cNvPr>
        <xdr:cNvSpPr/>
      </xdr:nvSpPr>
      <xdr:spPr>
        <a:xfrm>
          <a:off x="7810500" y="1298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43389</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7594111" y="13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37,466</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120463</xdr:rowOff>
    </xdr:from>
    <xdr:to>
      <xdr:col>10</xdr:col>
      <xdr:colOff>155575</xdr:colOff>
      <xdr:row>76</xdr:row>
      <xdr:rowOff>50614</xdr:rowOff>
    </xdr:to>
    <xdr:sp macro="" textlink="">
      <xdr:nvSpPr>
        <xdr:cNvPr id="407" name="フローチャート : 判断 406">
          <a:extLst>
            <a:ext uri="{FF2B5EF4-FFF2-40B4-BE49-F238E27FC236}">
              <a16:creationId xmlns:a16="http://schemas.microsoft.com/office/drawing/2014/main" xmlns="" id="{00000000-0008-0000-0700-000097010000}"/>
            </a:ext>
          </a:extLst>
        </xdr:cNvPr>
        <xdr:cNvSpPr/>
      </xdr:nvSpPr>
      <xdr:spPr>
        <a:xfrm>
          <a:off x="6921500" y="129792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41739</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6705111" y="1307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62497</xdr:rowOff>
    </xdr:from>
    <xdr:to>
      <xdr:col>15</xdr:col>
      <xdr:colOff>231775</xdr:colOff>
      <xdr:row>75</xdr:row>
      <xdr:rowOff>164097</xdr:rowOff>
    </xdr:to>
    <xdr:sp macro="" textlink="">
      <xdr:nvSpPr>
        <xdr:cNvPr id="414" name="円/楕円 413">
          <a:extLst>
            <a:ext uri="{FF2B5EF4-FFF2-40B4-BE49-F238E27FC236}">
              <a16:creationId xmlns:a16="http://schemas.microsoft.com/office/drawing/2014/main" xmlns="" id="{00000000-0008-0000-0700-00009E010000}"/>
            </a:ext>
          </a:extLst>
        </xdr:cNvPr>
        <xdr:cNvSpPr/>
      </xdr:nvSpPr>
      <xdr:spPr>
        <a:xfrm>
          <a:off x="10426700" y="129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40924</xdr:rowOff>
    </xdr:from>
    <xdr:ext cx="534377" cy="259045"/>
    <xdr:sp macro="" textlink="">
      <xdr:nvSpPr>
        <xdr:cNvPr id="415" name="商工費該当値テキスト">
          <a:extLst>
            <a:ext uri="{FF2B5EF4-FFF2-40B4-BE49-F238E27FC236}">
              <a16:creationId xmlns:a16="http://schemas.microsoft.com/office/drawing/2014/main" xmlns="" id="{00000000-0008-0000-0700-00009F010000}"/>
            </a:ext>
          </a:extLst>
        </xdr:cNvPr>
        <xdr:cNvSpPr txBox="1"/>
      </xdr:nvSpPr>
      <xdr:spPr>
        <a:xfrm>
          <a:off x="10528300" y="128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41,117</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103694</xdr:rowOff>
    </xdr:from>
    <xdr:to>
      <xdr:col>14</xdr:col>
      <xdr:colOff>79375</xdr:colOff>
      <xdr:row>75</xdr:row>
      <xdr:rowOff>33844</xdr:rowOff>
    </xdr:to>
    <xdr:sp macro="" textlink="">
      <xdr:nvSpPr>
        <xdr:cNvPr id="416" name="円/楕円 415">
          <a:extLst>
            <a:ext uri="{FF2B5EF4-FFF2-40B4-BE49-F238E27FC236}">
              <a16:creationId xmlns:a16="http://schemas.microsoft.com/office/drawing/2014/main" xmlns="" id="{00000000-0008-0000-0700-0000A0010000}"/>
            </a:ext>
          </a:extLst>
        </xdr:cNvPr>
        <xdr:cNvSpPr/>
      </xdr:nvSpPr>
      <xdr:spPr>
        <a:xfrm>
          <a:off x="9588500" y="127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73</xdr:row>
      <xdr:rowOff>50371</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359411" y="1256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82826</xdr:rowOff>
    </xdr:from>
    <xdr:to>
      <xdr:col>12</xdr:col>
      <xdr:colOff>561975</xdr:colOff>
      <xdr:row>76</xdr:row>
      <xdr:rowOff>12976</xdr:rowOff>
    </xdr:to>
    <xdr:sp macro="" textlink="">
      <xdr:nvSpPr>
        <xdr:cNvPr id="418" name="円/楕円 417">
          <a:extLst>
            <a:ext uri="{FF2B5EF4-FFF2-40B4-BE49-F238E27FC236}">
              <a16:creationId xmlns:a16="http://schemas.microsoft.com/office/drawing/2014/main" xmlns="" id="{00000000-0008-0000-0700-0000A2010000}"/>
            </a:ext>
          </a:extLst>
        </xdr:cNvPr>
        <xdr:cNvSpPr/>
      </xdr:nvSpPr>
      <xdr:spPr>
        <a:xfrm>
          <a:off x="8699500" y="1294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29503</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8483111" y="1271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39,872</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92166</xdr:rowOff>
    </xdr:from>
    <xdr:to>
      <xdr:col>11</xdr:col>
      <xdr:colOff>358775</xdr:colOff>
      <xdr:row>76</xdr:row>
      <xdr:rowOff>22315</xdr:rowOff>
    </xdr:to>
    <xdr:sp macro="" textlink="">
      <xdr:nvSpPr>
        <xdr:cNvPr id="420" name="円/楕円 419">
          <a:extLst>
            <a:ext uri="{FF2B5EF4-FFF2-40B4-BE49-F238E27FC236}">
              <a16:creationId xmlns:a16="http://schemas.microsoft.com/office/drawing/2014/main" xmlns="" id="{00000000-0008-0000-0700-0000A4010000}"/>
            </a:ext>
          </a:extLst>
        </xdr:cNvPr>
        <xdr:cNvSpPr/>
      </xdr:nvSpPr>
      <xdr:spPr>
        <a:xfrm>
          <a:off x="7810500" y="12950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38843</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594111" y="1272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76229</xdr:rowOff>
    </xdr:from>
    <xdr:to>
      <xdr:col>10</xdr:col>
      <xdr:colOff>155575</xdr:colOff>
      <xdr:row>76</xdr:row>
      <xdr:rowOff>6378</xdr:rowOff>
    </xdr:to>
    <xdr:sp macro="" textlink="">
      <xdr:nvSpPr>
        <xdr:cNvPr id="422" name="円/楕円 421">
          <a:extLst>
            <a:ext uri="{FF2B5EF4-FFF2-40B4-BE49-F238E27FC236}">
              <a16:creationId xmlns:a16="http://schemas.microsoft.com/office/drawing/2014/main" xmlns="" id="{00000000-0008-0000-0700-0000A6010000}"/>
            </a:ext>
          </a:extLst>
        </xdr:cNvPr>
        <xdr:cNvSpPr/>
      </xdr:nvSpPr>
      <xdr:spPr>
        <a:xfrm>
          <a:off x="6921500" y="129349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22906</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05111" y="127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a16="http://schemas.microsoft.com/office/drawing/2014/main" xmlns=""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a:extLst>
            <a:ext uri="{FF2B5EF4-FFF2-40B4-BE49-F238E27FC236}">
              <a16:creationId xmlns:a16="http://schemas.microsoft.com/office/drawing/2014/main" xmlns="" id="{00000000-0008-0000-07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a:extLst>
            <a:ext uri="{FF2B5EF4-FFF2-40B4-BE49-F238E27FC236}">
              <a16:creationId xmlns:a16="http://schemas.microsoft.com/office/drawing/2014/main" xmlns="" id="{00000000-0008-0000-0700-0000B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164553</xdr:rowOff>
    </xdr:from>
    <xdr:to>
      <xdr:col>15</xdr:col>
      <xdr:colOff>180340</xdr:colOff>
      <xdr:row>99</xdr:row>
      <xdr:rowOff>89391</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595053"/>
          <a:ext cx="1270" cy="146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93218</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70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40,581</a:t>
          </a:r>
          <a:endParaRPr kumimoji="1" lang="ja-JP" altLang="en-US" sz="1000" b="1">
            <a:latin typeface="ＭＳ Ｐゴシック"/>
          </a:endParaRPr>
        </a:p>
      </xdr:txBody>
    </xdr:sp>
    <xdr:clientData/>
  </xdr:oneCellAnchor>
  <xdr:twoCellAnchor>
    <xdr:from>
      <xdr:col>15</xdr:col>
      <xdr:colOff>92075</xdr:colOff>
      <xdr:row>99</xdr:row>
      <xdr:rowOff>89391</xdr:rowOff>
    </xdr:from>
    <xdr:to>
      <xdr:col>15</xdr:col>
      <xdr:colOff>269875</xdr:colOff>
      <xdr:row>99</xdr:row>
      <xdr:rowOff>89391</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706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111230</xdr:rowOff>
    </xdr:from>
    <xdr:ext cx="599010"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37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130,478</a:t>
          </a:r>
          <a:endParaRPr kumimoji="1" lang="ja-JP" altLang="en-US" sz="1000" b="1">
            <a:latin typeface="ＭＳ Ｐゴシック"/>
          </a:endParaRPr>
        </a:p>
      </xdr:txBody>
    </xdr:sp>
    <xdr:clientData/>
  </xdr:oneCellAnchor>
  <xdr:twoCellAnchor>
    <xdr:from>
      <xdr:col>15</xdr:col>
      <xdr:colOff>92075</xdr:colOff>
      <xdr:row>90</xdr:row>
      <xdr:rowOff>164553</xdr:rowOff>
    </xdr:from>
    <xdr:to>
      <xdr:col>15</xdr:col>
      <xdr:colOff>269875</xdr:colOff>
      <xdr:row>90</xdr:row>
      <xdr:rowOff>164553</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5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130539</xdr:rowOff>
    </xdr:from>
    <xdr:to>
      <xdr:col>15</xdr:col>
      <xdr:colOff>180975</xdr:colOff>
      <xdr:row>97</xdr:row>
      <xdr:rowOff>147276</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9639300" y="16761189"/>
          <a:ext cx="8382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124889</xdr:rowOff>
    </xdr:from>
    <xdr:ext cx="534377"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412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102012</xdr:rowOff>
    </xdr:from>
    <xdr:to>
      <xdr:col>15</xdr:col>
      <xdr:colOff>231775</xdr:colOff>
      <xdr:row>97</xdr:row>
      <xdr:rowOff>32162</xdr:rowOff>
    </xdr:to>
    <xdr:sp macro="" textlink="">
      <xdr:nvSpPr>
        <xdr:cNvPr id="455" name="フローチャート : 判断 454">
          <a:extLst>
            <a:ext uri="{FF2B5EF4-FFF2-40B4-BE49-F238E27FC236}">
              <a16:creationId xmlns:a16="http://schemas.microsoft.com/office/drawing/2014/main" xmlns="" id="{00000000-0008-0000-0700-0000C7010000}"/>
            </a:ext>
          </a:extLst>
        </xdr:cNvPr>
        <xdr:cNvSpPr/>
      </xdr:nvSpPr>
      <xdr:spPr>
        <a:xfrm>
          <a:off x="104267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57502</xdr:rowOff>
    </xdr:from>
    <xdr:to>
      <xdr:col>14</xdr:col>
      <xdr:colOff>28575</xdr:colOff>
      <xdr:row>97</xdr:row>
      <xdr:rowOff>147276</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8750300" y="16688152"/>
          <a:ext cx="889000" cy="8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146490</xdr:rowOff>
    </xdr:from>
    <xdr:to>
      <xdr:col>14</xdr:col>
      <xdr:colOff>79375</xdr:colOff>
      <xdr:row>97</xdr:row>
      <xdr:rowOff>76640</xdr:rowOff>
    </xdr:to>
    <xdr:sp macro="" textlink="">
      <xdr:nvSpPr>
        <xdr:cNvPr id="457" name="フローチャート : 判断 456">
          <a:extLst>
            <a:ext uri="{FF2B5EF4-FFF2-40B4-BE49-F238E27FC236}">
              <a16:creationId xmlns:a16="http://schemas.microsoft.com/office/drawing/2014/main" xmlns="" id="{00000000-0008-0000-0700-0000C9010000}"/>
            </a:ext>
          </a:extLst>
        </xdr:cNvPr>
        <xdr:cNvSpPr/>
      </xdr:nvSpPr>
      <xdr:spPr>
        <a:xfrm>
          <a:off x="9588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93167</xdr:rowOff>
    </xdr:from>
    <xdr:ext cx="534377"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594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57502</xdr:rowOff>
    </xdr:from>
    <xdr:to>
      <xdr:col>12</xdr:col>
      <xdr:colOff>511175</xdr:colOff>
      <xdr:row>97</xdr:row>
      <xdr:rowOff>75823</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7861300" y="16688152"/>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16842</xdr:rowOff>
    </xdr:from>
    <xdr:to>
      <xdr:col>12</xdr:col>
      <xdr:colOff>561975</xdr:colOff>
      <xdr:row>97</xdr:row>
      <xdr:rowOff>118442</xdr:rowOff>
    </xdr:to>
    <xdr:sp macro="" textlink="">
      <xdr:nvSpPr>
        <xdr:cNvPr id="460" name="フローチャート : 判断 459">
          <a:extLst>
            <a:ext uri="{FF2B5EF4-FFF2-40B4-BE49-F238E27FC236}">
              <a16:creationId xmlns:a16="http://schemas.microsoft.com/office/drawing/2014/main" xmlns="" id="{00000000-0008-0000-0700-0000CC010000}"/>
            </a:ext>
          </a:extLst>
        </xdr:cNvPr>
        <xdr:cNvSpPr/>
      </xdr:nvSpPr>
      <xdr:spPr>
        <a:xfrm>
          <a:off x="8699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109569</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83111" y="167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75823</xdr:rowOff>
    </xdr:from>
    <xdr:to>
      <xdr:col>11</xdr:col>
      <xdr:colOff>307975</xdr:colOff>
      <xdr:row>97</xdr:row>
      <xdr:rowOff>121820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6972300" y="16706473"/>
          <a:ext cx="889000" cy="4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18180</xdr:rowOff>
    </xdr:from>
    <xdr:to>
      <xdr:col>11</xdr:col>
      <xdr:colOff>358775</xdr:colOff>
      <xdr:row>97</xdr:row>
      <xdr:rowOff>119780</xdr:rowOff>
    </xdr:to>
    <xdr:sp macro="" textlink="">
      <xdr:nvSpPr>
        <xdr:cNvPr id="463" name="フローチャート : 判断 462">
          <a:extLst>
            <a:ext uri="{FF2B5EF4-FFF2-40B4-BE49-F238E27FC236}">
              <a16:creationId xmlns:a16="http://schemas.microsoft.com/office/drawing/2014/main" xmlns="" id="{00000000-0008-0000-0700-0000CF010000}"/>
            </a:ext>
          </a:extLst>
        </xdr:cNvPr>
        <xdr:cNvSpPr/>
      </xdr:nvSpPr>
      <xdr:spPr>
        <a:xfrm>
          <a:off x="7810500" y="166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136307</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94111" y="164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62,831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121182</xdr:rowOff>
    </xdr:from>
    <xdr:to>
      <xdr:col>10</xdr:col>
      <xdr:colOff>155575</xdr:colOff>
      <xdr:row>98</xdr:row>
      <xdr:rowOff>51332</xdr:rowOff>
    </xdr:to>
    <xdr:sp macro="" textlink="">
      <xdr:nvSpPr>
        <xdr:cNvPr id="465" name="フローチャート : 判断 464">
          <a:extLst>
            <a:ext uri="{FF2B5EF4-FFF2-40B4-BE49-F238E27FC236}">
              <a16:creationId xmlns:a16="http://schemas.microsoft.com/office/drawing/2014/main" xmlns="" id="{00000000-0008-0000-0700-0000D1010000}"/>
            </a:ext>
          </a:extLst>
        </xdr:cNvPr>
        <xdr:cNvSpPr/>
      </xdr:nvSpPr>
      <xdr:spPr>
        <a:xfrm>
          <a:off x="6921500" y="167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42459</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84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79739</xdr:rowOff>
    </xdr:from>
    <xdr:to>
      <xdr:col>15</xdr:col>
      <xdr:colOff>231775</xdr:colOff>
      <xdr:row>98</xdr:row>
      <xdr:rowOff>9889</xdr:rowOff>
    </xdr:to>
    <xdr:sp macro="" textlink="">
      <xdr:nvSpPr>
        <xdr:cNvPr id="472" name="円/楕円 471">
          <a:extLst>
            <a:ext uri="{FF2B5EF4-FFF2-40B4-BE49-F238E27FC236}">
              <a16:creationId xmlns:a16="http://schemas.microsoft.com/office/drawing/2014/main" xmlns="" id="{00000000-0008-0000-0700-0000D8010000}"/>
            </a:ext>
          </a:extLst>
        </xdr:cNvPr>
        <xdr:cNvSpPr/>
      </xdr:nvSpPr>
      <xdr:spPr>
        <a:xfrm>
          <a:off x="10426700" y="1671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58166</xdr:rowOff>
    </xdr:from>
    <xdr:ext cx="534377"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68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59,061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96476</xdr:rowOff>
    </xdr:from>
    <xdr:to>
      <xdr:col>14</xdr:col>
      <xdr:colOff>79375</xdr:colOff>
      <xdr:row>98</xdr:row>
      <xdr:rowOff>26626</xdr:rowOff>
    </xdr:to>
    <xdr:sp macro="" textlink="">
      <xdr:nvSpPr>
        <xdr:cNvPr id="474" name="円/楕円 473">
          <a:extLst>
            <a:ext uri="{FF2B5EF4-FFF2-40B4-BE49-F238E27FC236}">
              <a16:creationId xmlns:a16="http://schemas.microsoft.com/office/drawing/2014/main" xmlns="" id="{00000000-0008-0000-0700-0000DA010000}"/>
            </a:ext>
          </a:extLst>
        </xdr:cNvPr>
        <xdr:cNvSpPr/>
      </xdr:nvSpPr>
      <xdr:spPr>
        <a:xfrm>
          <a:off x="9588500" y="167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98</xdr:row>
      <xdr:rowOff>17753</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59411" y="168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6702</xdr:rowOff>
    </xdr:from>
    <xdr:to>
      <xdr:col>12</xdr:col>
      <xdr:colOff>561975</xdr:colOff>
      <xdr:row>97</xdr:row>
      <xdr:rowOff>108302</xdr:rowOff>
    </xdr:to>
    <xdr:sp macro="" textlink="">
      <xdr:nvSpPr>
        <xdr:cNvPr id="476" name="円/楕円 475">
          <a:extLst>
            <a:ext uri="{FF2B5EF4-FFF2-40B4-BE49-F238E27FC236}">
              <a16:creationId xmlns:a16="http://schemas.microsoft.com/office/drawing/2014/main" xmlns="" id="{00000000-0008-0000-0700-0000DC010000}"/>
            </a:ext>
          </a:extLst>
        </xdr:cNvPr>
        <xdr:cNvSpPr/>
      </xdr:nvSpPr>
      <xdr:spPr>
        <a:xfrm>
          <a:off x="8699500" y="166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124829</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83111" y="1641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25023</xdr:rowOff>
    </xdr:from>
    <xdr:to>
      <xdr:col>11</xdr:col>
      <xdr:colOff>358775</xdr:colOff>
      <xdr:row>97</xdr:row>
      <xdr:rowOff>126623</xdr:rowOff>
    </xdr:to>
    <xdr:sp macro="" textlink="">
      <xdr:nvSpPr>
        <xdr:cNvPr id="478" name="円/楕円 477">
          <a:extLst>
            <a:ext uri="{FF2B5EF4-FFF2-40B4-BE49-F238E27FC236}">
              <a16:creationId xmlns:a16="http://schemas.microsoft.com/office/drawing/2014/main" xmlns="" id="{00000000-0008-0000-0700-0000DE010000}"/>
            </a:ext>
          </a:extLst>
        </xdr:cNvPr>
        <xdr:cNvSpPr/>
      </xdr:nvSpPr>
      <xdr:spPr>
        <a:xfrm>
          <a:off x="7810500" y="1665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117750</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7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71020</xdr:rowOff>
    </xdr:from>
    <xdr:to>
      <xdr:col>10</xdr:col>
      <xdr:colOff>155575</xdr:colOff>
      <xdr:row>98</xdr:row>
      <xdr:rowOff>1170</xdr:rowOff>
    </xdr:to>
    <xdr:sp macro="" textlink="">
      <xdr:nvSpPr>
        <xdr:cNvPr id="480" name="円/楕円 479">
          <a:extLst>
            <a:ext uri="{FF2B5EF4-FFF2-40B4-BE49-F238E27FC236}">
              <a16:creationId xmlns:a16="http://schemas.microsoft.com/office/drawing/2014/main" xmlns="" id="{00000000-0008-0000-0700-0000E0010000}"/>
            </a:ext>
          </a:extLst>
        </xdr:cNvPr>
        <xdr:cNvSpPr/>
      </xdr:nvSpPr>
      <xdr:spPr>
        <a:xfrm>
          <a:off x="6921500" y="167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17697</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47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警察費グラフ枠">
          <a:extLst>
            <a:ext uri="{FF2B5EF4-FFF2-40B4-BE49-F238E27FC236}">
              <a16:creationId xmlns:a16="http://schemas.microsoft.com/office/drawing/2014/main" xmlns=""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126964</xdr:rowOff>
    </xdr:from>
    <xdr:to>
      <xdr:col>23</xdr:col>
      <xdr:colOff>516889</xdr:colOff>
      <xdr:row>38</xdr:row>
      <xdr:rowOff>143292</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flipV="1">
          <a:off x="16317595" y="5099014"/>
          <a:ext cx="1269"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147119</xdr:rowOff>
    </xdr:from>
    <xdr:ext cx="534377" cy="259045"/>
    <xdr:sp macro="" textlink="">
      <xdr:nvSpPr>
        <xdr:cNvPr id="507" name="警察費最小値テキスト">
          <a:extLst>
            <a:ext uri="{FF2B5EF4-FFF2-40B4-BE49-F238E27FC236}">
              <a16:creationId xmlns:a16="http://schemas.microsoft.com/office/drawing/2014/main" xmlns="" id="{00000000-0008-0000-0700-0000FB010000}"/>
            </a:ext>
          </a:extLst>
        </xdr:cNvPr>
        <xdr:cNvSpPr txBox="1"/>
      </xdr:nvSpPr>
      <xdr:spPr>
        <a:xfrm>
          <a:off x="16370300" y="66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20,778</a:t>
          </a:r>
          <a:endParaRPr kumimoji="1" lang="ja-JP" altLang="en-US" sz="1000" b="1">
            <a:latin typeface="ＭＳ Ｐゴシック"/>
          </a:endParaRPr>
        </a:p>
      </xdr:txBody>
    </xdr:sp>
    <xdr:clientData/>
  </xdr:oneCellAnchor>
  <xdr:twoCellAnchor>
    <xdr:from>
      <xdr:col>23</xdr:col>
      <xdr:colOff>428625</xdr:colOff>
      <xdr:row>38</xdr:row>
      <xdr:rowOff>143292</xdr:rowOff>
    </xdr:from>
    <xdr:to>
      <xdr:col>23</xdr:col>
      <xdr:colOff>606425</xdr:colOff>
      <xdr:row>38</xdr:row>
      <xdr:rowOff>143292</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6230600" y="665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73641</xdr:rowOff>
    </xdr:from>
    <xdr:ext cx="534377" cy="259045"/>
    <xdr:sp macro="" textlink="">
      <xdr:nvSpPr>
        <xdr:cNvPr id="509" name="警察費最大値テキスト">
          <a:extLst>
            <a:ext uri="{FF2B5EF4-FFF2-40B4-BE49-F238E27FC236}">
              <a16:creationId xmlns:a16="http://schemas.microsoft.com/office/drawing/2014/main" xmlns="" id="{00000000-0008-0000-0700-0000FD010000}"/>
            </a:ext>
          </a:extLst>
        </xdr:cNvPr>
        <xdr:cNvSpPr txBox="1"/>
      </xdr:nvSpPr>
      <xdr:spPr>
        <a:xfrm>
          <a:off x="16370300" y="487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30,328</a:t>
          </a:r>
          <a:endParaRPr kumimoji="1" lang="ja-JP" altLang="en-US" sz="1000" b="1">
            <a:latin typeface="ＭＳ Ｐゴシック"/>
          </a:endParaRPr>
        </a:p>
      </xdr:txBody>
    </xdr:sp>
    <xdr:clientData/>
  </xdr:oneCellAnchor>
  <xdr:twoCellAnchor>
    <xdr:from>
      <xdr:col>23</xdr:col>
      <xdr:colOff>428625</xdr:colOff>
      <xdr:row>29</xdr:row>
      <xdr:rowOff>126964</xdr:rowOff>
    </xdr:from>
    <xdr:to>
      <xdr:col>23</xdr:col>
      <xdr:colOff>606425</xdr:colOff>
      <xdr:row>29</xdr:row>
      <xdr:rowOff>126964</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6230600" y="509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122065</xdr:rowOff>
    </xdr:from>
    <xdr:to>
      <xdr:col>23</xdr:col>
      <xdr:colOff>517525</xdr:colOff>
      <xdr:row>34</xdr:row>
      <xdr:rowOff>50872</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flipV="1">
          <a:off x="15481300" y="5779915"/>
          <a:ext cx="838200" cy="10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85288</xdr:rowOff>
    </xdr:from>
    <xdr:ext cx="534377" cy="259045"/>
    <xdr:sp macro="" textlink="">
      <xdr:nvSpPr>
        <xdr:cNvPr id="512" name="警察費平均値テキスト">
          <a:extLst>
            <a:ext uri="{FF2B5EF4-FFF2-40B4-BE49-F238E27FC236}">
              <a16:creationId xmlns:a16="http://schemas.microsoft.com/office/drawing/2014/main" xmlns="" id="{00000000-0008-0000-0700-000000020000}"/>
            </a:ext>
          </a:extLst>
        </xdr:cNvPr>
        <xdr:cNvSpPr txBox="1"/>
      </xdr:nvSpPr>
      <xdr:spPr>
        <a:xfrm>
          <a:off x="16370300" y="608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23,840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106861</xdr:rowOff>
    </xdr:from>
    <xdr:to>
      <xdr:col>23</xdr:col>
      <xdr:colOff>568325</xdr:colOff>
      <xdr:row>36</xdr:row>
      <xdr:rowOff>37011</xdr:rowOff>
    </xdr:to>
    <xdr:sp macro="" textlink="">
      <xdr:nvSpPr>
        <xdr:cNvPr id="513" name="フローチャート : 判断 512">
          <a:extLst>
            <a:ext uri="{FF2B5EF4-FFF2-40B4-BE49-F238E27FC236}">
              <a16:creationId xmlns:a16="http://schemas.microsoft.com/office/drawing/2014/main" xmlns="" id="{00000000-0008-0000-0700-000001020000}"/>
            </a:ext>
          </a:extLst>
        </xdr:cNvPr>
        <xdr:cNvSpPr/>
      </xdr:nvSpPr>
      <xdr:spPr>
        <a:xfrm>
          <a:off x="16268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67364</xdr:rowOff>
    </xdr:from>
    <xdr:to>
      <xdr:col>22</xdr:col>
      <xdr:colOff>365125</xdr:colOff>
      <xdr:row>34</xdr:row>
      <xdr:rowOff>50872</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4592300" y="5725214"/>
          <a:ext cx="889000" cy="15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125313</xdr:rowOff>
    </xdr:from>
    <xdr:to>
      <xdr:col>22</xdr:col>
      <xdr:colOff>415925</xdr:colOff>
      <xdr:row>36</xdr:row>
      <xdr:rowOff>55463</xdr:rowOff>
    </xdr:to>
    <xdr:sp macro="" textlink="">
      <xdr:nvSpPr>
        <xdr:cNvPr id="515" name="フローチャート : 判断 514">
          <a:extLst>
            <a:ext uri="{FF2B5EF4-FFF2-40B4-BE49-F238E27FC236}">
              <a16:creationId xmlns:a16="http://schemas.microsoft.com/office/drawing/2014/main" xmlns="" id="{00000000-0008-0000-0700-000003020000}"/>
            </a:ext>
          </a:extLst>
        </xdr:cNvPr>
        <xdr:cNvSpPr/>
      </xdr:nvSpPr>
      <xdr:spPr>
        <a:xfrm>
          <a:off x="15430500" y="612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46590</xdr:rowOff>
    </xdr:from>
    <xdr:ext cx="534377"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5201411" y="621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23,727</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67364</xdr:rowOff>
    </xdr:from>
    <xdr:to>
      <xdr:col>21</xdr:col>
      <xdr:colOff>161925</xdr:colOff>
      <xdr:row>35</xdr:row>
      <xdr:rowOff>32748</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3703300" y="5725214"/>
          <a:ext cx="889000" cy="30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48895</xdr:rowOff>
    </xdr:from>
    <xdr:to>
      <xdr:col>21</xdr:col>
      <xdr:colOff>212725</xdr:colOff>
      <xdr:row>36</xdr:row>
      <xdr:rowOff>150495</xdr:rowOff>
    </xdr:to>
    <xdr:sp macro="" textlink="">
      <xdr:nvSpPr>
        <xdr:cNvPr id="518" name="フローチャート : 判断 517">
          <a:extLst>
            <a:ext uri="{FF2B5EF4-FFF2-40B4-BE49-F238E27FC236}">
              <a16:creationId xmlns:a16="http://schemas.microsoft.com/office/drawing/2014/main" xmlns="" id="{00000000-0008-0000-0700-000006020000}"/>
            </a:ext>
          </a:extLst>
        </xdr:cNvPr>
        <xdr:cNvSpPr/>
      </xdr:nvSpPr>
      <xdr:spPr>
        <a:xfrm>
          <a:off x="14541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141622</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4325111" y="63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161417</xdr:rowOff>
    </xdr:from>
    <xdr:to>
      <xdr:col>19</xdr:col>
      <xdr:colOff>644525</xdr:colOff>
      <xdr:row>35</xdr:row>
      <xdr:rowOff>32748</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2814300" y="5819267"/>
          <a:ext cx="889000" cy="2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93309</xdr:rowOff>
    </xdr:from>
    <xdr:to>
      <xdr:col>20</xdr:col>
      <xdr:colOff>9525</xdr:colOff>
      <xdr:row>38</xdr:row>
      <xdr:rowOff>23459</xdr:rowOff>
    </xdr:to>
    <xdr:sp macro="" textlink="">
      <xdr:nvSpPr>
        <xdr:cNvPr id="521" name="フローチャート : 判断 520">
          <a:extLst>
            <a:ext uri="{FF2B5EF4-FFF2-40B4-BE49-F238E27FC236}">
              <a16:creationId xmlns:a16="http://schemas.microsoft.com/office/drawing/2014/main" xmlns="" id="{00000000-0008-0000-0700-000009020000}"/>
            </a:ext>
          </a:extLst>
        </xdr:cNvPr>
        <xdr:cNvSpPr/>
      </xdr:nvSpPr>
      <xdr:spPr>
        <a:xfrm>
          <a:off x="13652500" y="643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14586</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3436111" y="65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21,823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130375</xdr:rowOff>
    </xdr:from>
    <xdr:to>
      <xdr:col>18</xdr:col>
      <xdr:colOff>492125</xdr:colOff>
      <xdr:row>37</xdr:row>
      <xdr:rowOff>60525</xdr:rowOff>
    </xdr:to>
    <xdr:sp macro="" textlink="">
      <xdr:nvSpPr>
        <xdr:cNvPr id="523" name="フローチャート : 判断 522">
          <a:extLst>
            <a:ext uri="{FF2B5EF4-FFF2-40B4-BE49-F238E27FC236}">
              <a16:creationId xmlns:a16="http://schemas.microsoft.com/office/drawing/2014/main" xmlns="" id="{00000000-0008-0000-0700-00000B020000}"/>
            </a:ext>
          </a:extLst>
        </xdr:cNvPr>
        <xdr:cNvSpPr/>
      </xdr:nvSpPr>
      <xdr:spPr>
        <a:xfrm>
          <a:off x="12763500" y="630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51652</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2547111" y="639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71265</xdr:rowOff>
    </xdr:from>
    <xdr:to>
      <xdr:col>23</xdr:col>
      <xdr:colOff>568325</xdr:colOff>
      <xdr:row>34</xdr:row>
      <xdr:rowOff>1415</xdr:rowOff>
    </xdr:to>
    <xdr:sp macro="" textlink="">
      <xdr:nvSpPr>
        <xdr:cNvPr id="530" name="円/楕円 529">
          <a:extLst>
            <a:ext uri="{FF2B5EF4-FFF2-40B4-BE49-F238E27FC236}">
              <a16:creationId xmlns:a16="http://schemas.microsoft.com/office/drawing/2014/main" xmlns="" id="{00000000-0008-0000-0700-000012020000}"/>
            </a:ext>
          </a:extLst>
        </xdr:cNvPr>
        <xdr:cNvSpPr/>
      </xdr:nvSpPr>
      <xdr:spPr>
        <a:xfrm>
          <a:off x="16268700" y="57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94142</xdr:rowOff>
    </xdr:from>
    <xdr:ext cx="534377" cy="259045"/>
    <xdr:sp macro="" textlink="">
      <xdr:nvSpPr>
        <xdr:cNvPr id="531" name="警察費該当値テキスト">
          <a:extLst>
            <a:ext uri="{FF2B5EF4-FFF2-40B4-BE49-F238E27FC236}">
              <a16:creationId xmlns:a16="http://schemas.microsoft.com/office/drawing/2014/main" xmlns="" id="{00000000-0008-0000-0700-000013020000}"/>
            </a:ext>
          </a:extLst>
        </xdr:cNvPr>
        <xdr:cNvSpPr txBox="1"/>
      </xdr:nvSpPr>
      <xdr:spPr>
        <a:xfrm>
          <a:off x="16370300" y="558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26,158</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72</xdr:rowOff>
    </xdr:from>
    <xdr:to>
      <xdr:col>22</xdr:col>
      <xdr:colOff>415925</xdr:colOff>
      <xdr:row>34</xdr:row>
      <xdr:rowOff>101672</xdr:rowOff>
    </xdr:to>
    <xdr:sp macro="" textlink="">
      <xdr:nvSpPr>
        <xdr:cNvPr id="532" name="円/楕円 531">
          <a:extLst>
            <a:ext uri="{FF2B5EF4-FFF2-40B4-BE49-F238E27FC236}">
              <a16:creationId xmlns:a16="http://schemas.microsoft.com/office/drawing/2014/main" xmlns="" id="{00000000-0008-0000-0700-000014020000}"/>
            </a:ext>
          </a:extLst>
        </xdr:cNvPr>
        <xdr:cNvSpPr/>
      </xdr:nvSpPr>
      <xdr:spPr>
        <a:xfrm>
          <a:off x="15430500" y="58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32</xdr:row>
      <xdr:rowOff>118199</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01411" y="56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25,544</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16564</xdr:rowOff>
    </xdr:from>
    <xdr:to>
      <xdr:col>21</xdr:col>
      <xdr:colOff>212725</xdr:colOff>
      <xdr:row>33</xdr:row>
      <xdr:rowOff>118164</xdr:rowOff>
    </xdr:to>
    <xdr:sp macro="" textlink="">
      <xdr:nvSpPr>
        <xdr:cNvPr id="534" name="円/楕円 533">
          <a:extLst>
            <a:ext uri="{FF2B5EF4-FFF2-40B4-BE49-F238E27FC236}">
              <a16:creationId xmlns:a16="http://schemas.microsoft.com/office/drawing/2014/main" xmlns="" id="{00000000-0008-0000-0700-000016020000}"/>
            </a:ext>
          </a:extLst>
        </xdr:cNvPr>
        <xdr:cNvSpPr/>
      </xdr:nvSpPr>
      <xdr:spPr>
        <a:xfrm>
          <a:off x="14541500" y="567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134691</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325111" y="54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26,493</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153398</xdr:rowOff>
    </xdr:from>
    <xdr:to>
      <xdr:col>20</xdr:col>
      <xdr:colOff>9525</xdr:colOff>
      <xdr:row>35</xdr:row>
      <xdr:rowOff>83548</xdr:rowOff>
    </xdr:to>
    <xdr:sp macro="" textlink="">
      <xdr:nvSpPr>
        <xdr:cNvPr id="536" name="円/楕円 535">
          <a:extLst>
            <a:ext uri="{FF2B5EF4-FFF2-40B4-BE49-F238E27FC236}">
              <a16:creationId xmlns:a16="http://schemas.microsoft.com/office/drawing/2014/main" xmlns="" id="{00000000-0008-0000-0700-000018020000}"/>
            </a:ext>
          </a:extLst>
        </xdr:cNvPr>
        <xdr:cNvSpPr/>
      </xdr:nvSpPr>
      <xdr:spPr>
        <a:xfrm>
          <a:off x="13652500" y="598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100075</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436111" y="575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24,605</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110617</xdr:rowOff>
    </xdr:from>
    <xdr:to>
      <xdr:col>18</xdr:col>
      <xdr:colOff>492125</xdr:colOff>
      <xdr:row>34</xdr:row>
      <xdr:rowOff>40767</xdr:rowOff>
    </xdr:to>
    <xdr:sp macro="" textlink="">
      <xdr:nvSpPr>
        <xdr:cNvPr id="538" name="円/楕円 537">
          <a:extLst>
            <a:ext uri="{FF2B5EF4-FFF2-40B4-BE49-F238E27FC236}">
              <a16:creationId xmlns:a16="http://schemas.microsoft.com/office/drawing/2014/main" xmlns="" id="{00000000-0008-0000-0700-00001A020000}"/>
            </a:ext>
          </a:extLst>
        </xdr:cNvPr>
        <xdr:cNvSpPr/>
      </xdr:nvSpPr>
      <xdr:spPr>
        <a:xfrm>
          <a:off x="12763500" y="576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57294</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547111" y="55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a:extLst>
            <a:ext uri="{FF2B5EF4-FFF2-40B4-BE49-F238E27FC236}">
              <a16:creationId xmlns:a16="http://schemas.microsoft.com/office/drawing/2014/main" xmlns=""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118707</xdr:rowOff>
    </xdr:from>
    <xdr:to>
      <xdr:col>23</xdr:col>
      <xdr:colOff>516889</xdr:colOff>
      <xdr:row>58</xdr:row>
      <xdr:rowOff>62471</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flipV="1">
          <a:off x="16317595" y="8862657"/>
          <a:ext cx="1269" cy="1143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66298</xdr:rowOff>
    </xdr:from>
    <xdr:ext cx="534377" cy="259045"/>
    <xdr:sp macro="" textlink="">
      <xdr:nvSpPr>
        <xdr:cNvPr id="563" name="教育費最小値テキスト">
          <a:extLst>
            <a:ext uri="{FF2B5EF4-FFF2-40B4-BE49-F238E27FC236}">
              <a16:creationId xmlns:a16="http://schemas.microsoft.com/office/drawing/2014/main" xmlns="" id="{00000000-0008-0000-0700-000033020000}"/>
            </a:ext>
          </a:extLst>
        </xdr:cNvPr>
        <xdr:cNvSpPr txBox="1"/>
      </xdr:nvSpPr>
      <xdr:spPr>
        <a:xfrm>
          <a:off x="16370300" y="100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94,027</a:t>
          </a:r>
          <a:endParaRPr kumimoji="1" lang="ja-JP" altLang="en-US" sz="1000" b="1">
            <a:latin typeface="ＭＳ Ｐゴシック"/>
          </a:endParaRPr>
        </a:p>
      </xdr:txBody>
    </xdr:sp>
    <xdr:clientData/>
  </xdr:oneCellAnchor>
  <xdr:twoCellAnchor>
    <xdr:from>
      <xdr:col>23</xdr:col>
      <xdr:colOff>428625</xdr:colOff>
      <xdr:row>58</xdr:row>
      <xdr:rowOff>62471</xdr:rowOff>
    </xdr:from>
    <xdr:to>
      <xdr:col>23</xdr:col>
      <xdr:colOff>606425</xdr:colOff>
      <xdr:row>58</xdr:row>
      <xdr:rowOff>62471</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100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65384</xdr:rowOff>
    </xdr:from>
    <xdr:ext cx="599010" cy="259045"/>
    <xdr:sp macro="" textlink="">
      <xdr:nvSpPr>
        <xdr:cNvPr id="565" name="教育費最大値テキスト">
          <a:extLst>
            <a:ext uri="{FF2B5EF4-FFF2-40B4-BE49-F238E27FC236}">
              <a16:creationId xmlns:a16="http://schemas.microsoft.com/office/drawing/2014/main" xmlns="" id="{00000000-0008-0000-0700-000035020000}"/>
            </a:ext>
          </a:extLst>
        </xdr:cNvPr>
        <xdr:cNvSpPr txBox="1"/>
      </xdr:nvSpPr>
      <xdr:spPr>
        <a:xfrm>
          <a:off x="16370300" y="863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124,051</a:t>
          </a:r>
          <a:endParaRPr kumimoji="1" lang="ja-JP" altLang="en-US" sz="1000" b="1">
            <a:latin typeface="ＭＳ Ｐゴシック"/>
          </a:endParaRPr>
        </a:p>
      </xdr:txBody>
    </xdr:sp>
    <xdr:clientData/>
  </xdr:oneCellAnchor>
  <xdr:twoCellAnchor>
    <xdr:from>
      <xdr:col>23</xdr:col>
      <xdr:colOff>428625</xdr:colOff>
      <xdr:row>51</xdr:row>
      <xdr:rowOff>118707</xdr:rowOff>
    </xdr:from>
    <xdr:to>
      <xdr:col>23</xdr:col>
      <xdr:colOff>606425</xdr:colOff>
      <xdr:row>51</xdr:row>
      <xdr:rowOff>118707</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886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147320</xdr:rowOff>
    </xdr:from>
    <xdr:to>
      <xdr:col>23</xdr:col>
      <xdr:colOff>517525</xdr:colOff>
      <xdr:row>54</xdr:row>
      <xdr:rowOff>8255</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5481300" y="92341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141774</xdr:rowOff>
    </xdr:from>
    <xdr:ext cx="599010" cy="259045"/>
    <xdr:sp macro="" textlink="">
      <xdr:nvSpPr>
        <xdr:cNvPr id="568" name="教育費平均値テキスト">
          <a:extLst>
            <a:ext uri="{FF2B5EF4-FFF2-40B4-BE49-F238E27FC236}">
              <a16:creationId xmlns:a16="http://schemas.microsoft.com/office/drawing/2014/main" xmlns="" id="{00000000-0008-0000-0700-000038020000}"/>
            </a:ext>
          </a:extLst>
        </xdr:cNvPr>
        <xdr:cNvSpPr txBox="1"/>
      </xdr:nvSpPr>
      <xdr:spPr>
        <a:xfrm>
          <a:off x="16370300" y="9400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108,046</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163347</xdr:rowOff>
    </xdr:from>
    <xdr:to>
      <xdr:col>23</xdr:col>
      <xdr:colOff>568325</xdr:colOff>
      <xdr:row>55</xdr:row>
      <xdr:rowOff>93497</xdr:rowOff>
    </xdr:to>
    <xdr:sp macro="" textlink="">
      <xdr:nvSpPr>
        <xdr:cNvPr id="569" name="フローチャート : 判断 568">
          <a:extLst>
            <a:ext uri="{FF2B5EF4-FFF2-40B4-BE49-F238E27FC236}">
              <a16:creationId xmlns:a16="http://schemas.microsoft.com/office/drawing/2014/main" xmlns="" id="{00000000-0008-0000-0700-000039020000}"/>
            </a:ext>
          </a:extLst>
        </xdr:cNvPr>
        <xdr:cNvSpPr/>
      </xdr:nvSpPr>
      <xdr:spPr>
        <a:xfrm>
          <a:off x="16268700" y="942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8255</xdr:rowOff>
    </xdr:from>
    <xdr:to>
      <xdr:col>22</xdr:col>
      <xdr:colOff>365125</xdr:colOff>
      <xdr:row>54</xdr:row>
      <xdr:rowOff>57290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4592300" y="9266555"/>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16587</xdr:rowOff>
    </xdr:from>
    <xdr:to>
      <xdr:col>22</xdr:col>
      <xdr:colOff>415925</xdr:colOff>
      <xdr:row>55</xdr:row>
      <xdr:rowOff>118187</xdr:rowOff>
    </xdr:to>
    <xdr:sp macro="" textlink="">
      <xdr:nvSpPr>
        <xdr:cNvPr id="571" name="フローチャート : 判断 570">
          <a:extLst>
            <a:ext uri="{FF2B5EF4-FFF2-40B4-BE49-F238E27FC236}">
              <a16:creationId xmlns:a16="http://schemas.microsoft.com/office/drawing/2014/main" xmlns="" id="{00000000-0008-0000-0700-00003B020000}"/>
            </a:ext>
          </a:extLst>
        </xdr:cNvPr>
        <xdr:cNvSpPr/>
      </xdr:nvSpPr>
      <xdr:spPr>
        <a:xfrm>
          <a:off x="15430500" y="9446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55</xdr:row>
      <xdr:rowOff>109314</xdr:rowOff>
    </xdr:from>
    <xdr:ext cx="599010"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5169094" y="953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107,398</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160503</xdr:rowOff>
    </xdr:from>
    <xdr:to>
      <xdr:col>21</xdr:col>
      <xdr:colOff>161925</xdr:colOff>
      <xdr:row>54</xdr:row>
      <xdr:rowOff>57290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3703300" y="9247353"/>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50114</xdr:rowOff>
    </xdr:from>
    <xdr:to>
      <xdr:col>21</xdr:col>
      <xdr:colOff>212725</xdr:colOff>
      <xdr:row>56</xdr:row>
      <xdr:rowOff>151714</xdr:rowOff>
    </xdr:to>
    <xdr:sp macro="" textlink="">
      <xdr:nvSpPr>
        <xdr:cNvPr id="574" name="フローチャート : 判断 573">
          <a:extLst>
            <a:ext uri="{FF2B5EF4-FFF2-40B4-BE49-F238E27FC236}">
              <a16:creationId xmlns:a16="http://schemas.microsoft.com/office/drawing/2014/main" xmlns="" id="{00000000-0008-0000-0700-00003E020000}"/>
            </a:ext>
          </a:extLst>
        </xdr:cNvPr>
        <xdr:cNvSpPr/>
      </xdr:nvSpPr>
      <xdr:spPr>
        <a:xfrm>
          <a:off x="14541500" y="965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142841</xdr:rowOff>
    </xdr:from>
    <xdr:ext cx="599010"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4292794" y="974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160503</xdr:rowOff>
    </xdr:from>
    <xdr:to>
      <xdr:col>19</xdr:col>
      <xdr:colOff>644525</xdr:colOff>
      <xdr:row>54</xdr:row>
      <xdr:rowOff>129680</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2814300" y="9247353"/>
          <a:ext cx="889000" cy="1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134277</xdr:rowOff>
    </xdr:from>
    <xdr:to>
      <xdr:col>20</xdr:col>
      <xdr:colOff>9525</xdr:colOff>
      <xdr:row>58</xdr:row>
      <xdr:rowOff>64427</xdr:rowOff>
    </xdr:to>
    <xdr:sp macro="" textlink="">
      <xdr:nvSpPr>
        <xdr:cNvPr id="577" name="フローチャート : 判断 576">
          <a:extLst>
            <a:ext uri="{FF2B5EF4-FFF2-40B4-BE49-F238E27FC236}">
              <a16:creationId xmlns:a16="http://schemas.microsoft.com/office/drawing/2014/main" xmlns="" id="{00000000-0008-0000-0700-000041020000}"/>
            </a:ext>
          </a:extLst>
        </xdr:cNvPr>
        <xdr:cNvSpPr/>
      </xdr:nvSpPr>
      <xdr:spPr>
        <a:xfrm>
          <a:off x="13652500" y="990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55554</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3436111" y="999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95,309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73165</xdr:rowOff>
    </xdr:from>
    <xdr:to>
      <xdr:col>18</xdr:col>
      <xdr:colOff>492125</xdr:colOff>
      <xdr:row>58</xdr:row>
      <xdr:rowOff>3315</xdr:rowOff>
    </xdr:to>
    <xdr:sp macro="" textlink="">
      <xdr:nvSpPr>
        <xdr:cNvPr id="579" name="フローチャート : 判断 578">
          <a:extLst>
            <a:ext uri="{FF2B5EF4-FFF2-40B4-BE49-F238E27FC236}">
              <a16:creationId xmlns:a16="http://schemas.microsoft.com/office/drawing/2014/main" xmlns="" id="{00000000-0008-0000-0700-000043020000}"/>
            </a:ext>
          </a:extLst>
        </xdr:cNvPr>
        <xdr:cNvSpPr/>
      </xdr:nvSpPr>
      <xdr:spPr>
        <a:xfrm>
          <a:off x="12763500" y="984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165892</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2547111" y="99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96,913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96520</xdr:rowOff>
    </xdr:from>
    <xdr:to>
      <xdr:col>23</xdr:col>
      <xdr:colOff>568325</xdr:colOff>
      <xdr:row>54</xdr:row>
      <xdr:rowOff>26670</xdr:rowOff>
    </xdr:to>
    <xdr:sp macro="" textlink="">
      <xdr:nvSpPr>
        <xdr:cNvPr id="586" name="円/楕円 585">
          <a:extLst>
            <a:ext uri="{FF2B5EF4-FFF2-40B4-BE49-F238E27FC236}">
              <a16:creationId xmlns:a16="http://schemas.microsoft.com/office/drawing/2014/main" xmlns="" id="{00000000-0008-0000-0700-00004A020000}"/>
            </a:ext>
          </a:extLst>
        </xdr:cNvPr>
        <xdr:cNvSpPr/>
      </xdr:nvSpPr>
      <xdr:spPr>
        <a:xfrm>
          <a:off x="16268700" y="918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119397</xdr:rowOff>
    </xdr:from>
    <xdr:ext cx="599010" cy="259045"/>
    <xdr:sp macro="" textlink="">
      <xdr:nvSpPr>
        <xdr:cNvPr id="587" name="教育費該当値テキスト">
          <a:extLst>
            <a:ext uri="{FF2B5EF4-FFF2-40B4-BE49-F238E27FC236}">
              <a16:creationId xmlns:a16="http://schemas.microsoft.com/office/drawing/2014/main" xmlns="" id="{00000000-0008-0000-0700-00004B020000}"/>
            </a:ext>
          </a:extLst>
        </xdr:cNvPr>
        <xdr:cNvSpPr txBox="1"/>
      </xdr:nvSpPr>
      <xdr:spPr>
        <a:xfrm>
          <a:off x="16370300" y="903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114,300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128905</xdr:rowOff>
    </xdr:from>
    <xdr:to>
      <xdr:col>22</xdr:col>
      <xdr:colOff>415925</xdr:colOff>
      <xdr:row>54</xdr:row>
      <xdr:rowOff>59055</xdr:rowOff>
    </xdr:to>
    <xdr:sp macro="" textlink="">
      <xdr:nvSpPr>
        <xdr:cNvPr id="588" name="円/楕円 587">
          <a:extLst>
            <a:ext uri="{FF2B5EF4-FFF2-40B4-BE49-F238E27FC236}">
              <a16:creationId xmlns:a16="http://schemas.microsoft.com/office/drawing/2014/main" xmlns="" id="{00000000-0008-0000-0700-00004C020000}"/>
            </a:ext>
          </a:extLst>
        </xdr:cNvPr>
        <xdr:cNvSpPr/>
      </xdr:nvSpPr>
      <xdr:spPr>
        <a:xfrm>
          <a:off x="15430500" y="92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52</xdr:row>
      <xdr:rowOff>75582</xdr:rowOff>
    </xdr:from>
    <xdr:ext cx="59901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169094" y="899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113,450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6490</xdr:rowOff>
    </xdr:from>
    <xdr:to>
      <xdr:col>21</xdr:col>
      <xdr:colOff>212725</xdr:colOff>
      <xdr:row>54</xdr:row>
      <xdr:rowOff>108090</xdr:rowOff>
    </xdr:to>
    <xdr:sp macro="" textlink="">
      <xdr:nvSpPr>
        <xdr:cNvPr id="590" name="円/楕円 589">
          <a:extLst>
            <a:ext uri="{FF2B5EF4-FFF2-40B4-BE49-F238E27FC236}">
              <a16:creationId xmlns:a16="http://schemas.microsoft.com/office/drawing/2014/main" xmlns="" id="{00000000-0008-0000-0700-00004E020000}"/>
            </a:ext>
          </a:extLst>
        </xdr:cNvPr>
        <xdr:cNvSpPr/>
      </xdr:nvSpPr>
      <xdr:spPr>
        <a:xfrm>
          <a:off x="14541500" y="92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124617</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292794" y="904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112,163</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109703</xdr:rowOff>
    </xdr:from>
    <xdr:to>
      <xdr:col>20</xdr:col>
      <xdr:colOff>9525</xdr:colOff>
      <xdr:row>54</xdr:row>
      <xdr:rowOff>39853</xdr:rowOff>
    </xdr:to>
    <xdr:sp macro="" textlink="">
      <xdr:nvSpPr>
        <xdr:cNvPr id="592" name="円/楕円 591">
          <a:extLst>
            <a:ext uri="{FF2B5EF4-FFF2-40B4-BE49-F238E27FC236}">
              <a16:creationId xmlns:a16="http://schemas.microsoft.com/office/drawing/2014/main" xmlns="" id="{00000000-0008-0000-0700-000050020000}"/>
            </a:ext>
          </a:extLst>
        </xdr:cNvPr>
        <xdr:cNvSpPr/>
      </xdr:nvSpPr>
      <xdr:spPr>
        <a:xfrm>
          <a:off x="13652500" y="919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56380</xdr:rowOff>
    </xdr:from>
    <xdr:ext cx="59901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403794" y="897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113,954</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78880</xdr:rowOff>
    </xdr:from>
    <xdr:to>
      <xdr:col>18</xdr:col>
      <xdr:colOff>492125</xdr:colOff>
      <xdr:row>55</xdr:row>
      <xdr:rowOff>9030</xdr:rowOff>
    </xdr:to>
    <xdr:sp macro="" textlink="">
      <xdr:nvSpPr>
        <xdr:cNvPr id="594" name="円/楕円 593">
          <a:extLst>
            <a:ext uri="{FF2B5EF4-FFF2-40B4-BE49-F238E27FC236}">
              <a16:creationId xmlns:a16="http://schemas.microsoft.com/office/drawing/2014/main" xmlns="" id="{00000000-0008-0000-0700-000052020000}"/>
            </a:ext>
          </a:extLst>
        </xdr:cNvPr>
        <xdr:cNvSpPr/>
      </xdr:nvSpPr>
      <xdr:spPr>
        <a:xfrm>
          <a:off x="12763500" y="93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25557</xdr:rowOff>
    </xdr:from>
    <xdr:ext cx="59901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514794" y="911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4" name="直線コネクタ 603">
          <a:extLst>
            <a:ext uri="{FF2B5EF4-FFF2-40B4-BE49-F238E27FC236}">
              <a16:creationId xmlns:a16="http://schemas.microsoft.com/office/drawing/2014/main" xmlns=""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7645</xdr:rowOff>
    </xdr:from>
    <xdr:to>
      <xdr:col>23</xdr:col>
      <xdr:colOff>516889</xdr:colOff>
      <xdr:row>79</xdr:row>
      <xdr:rowOff>29877</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2180595"/>
          <a:ext cx="1269" cy="139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33704</xdr:rowOff>
    </xdr:from>
    <xdr:ext cx="378565"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57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79</xdr:row>
      <xdr:rowOff>29877</xdr:rowOff>
    </xdr:from>
    <xdr:to>
      <xdr:col>23</xdr:col>
      <xdr:colOff>606425</xdr:colOff>
      <xdr:row>79</xdr:row>
      <xdr:rowOff>29877</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74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125772</xdr:rowOff>
    </xdr:from>
    <xdr:ext cx="534377"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195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73,932</a:t>
          </a:r>
          <a:endParaRPr kumimoji="1" lang="ja-JP" altLang="en-US" sz="1000" b="1">
            <a:latin typeface="ＭＳ Ｐゴシック"/>
          </a:endParaRPr>
        </a:p>
      </xdr:txBody>
    </xdr:sp>
    <xdr:clientData/>
  </xdr:oneCellAnchor>
  <xdr:twoCellAnchor>
    <xdr:from>
      <xdr:col>23</xdr:col>
      <xdr:colOff>428625</xdr:colOff>
      <xdr:row>71</xdr:row>
      <xdr:rowOff>7645</xdr:rowOff>
    </xdr:from>
    <xdr:to>
      <xdr:col>23</xdr:col>
      <xdr:colOff>606425</xdr:colOff>
      <xdr:row>71</xdr:row>
      <xdr:rowOff>7645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2180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29877</xdr:rowOff>
    </xdr:from>
    <xdr:to>
      <xdr:col>23</xdr:col>
      <xdr:colOff>517525</xdr:colOff>
      <xdr:row>79</xdr:row>
      <xdr:rowOff>36049</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5481300" y="13574427"/>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2658</xdr:rowOff>
    </xdr:from>
    <xdr:ext cx="469744"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20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151231</xdr:rowOff>
    </xdr:from>
    <xdr:to>
      <xdr:col>23</xdr:col>
      <xdr:colOff>568325</xdr:colOff>
      <xdr:row>78</xdr:row>
      <xdr:rowOff>81381</xdr:rowOff>
    </xdr:to>
    <xdr:sp macro="" textlink="">
      <xdr:nvSpPr>
        <xdr:cNvPr id="624" name="フローチャート : 判断 623">
          <a:extLst>
            <a:ext uri="{FF2B5EF4-FFF2-40B4-BE49-F238E27FC236}">
              <a16:creationId xmlns:a16="http://schemas.microsoft.com/office/drawing/2014/main" xmlns="" id="{00000000-0008-0000-0700-000070020000}"/>
            </a:ext>
          </a:extLst>
        </xdr:cNvPr>
        <xdr:cNvSpPr/>
      </xdr:nvSpPr>
      <xdr:spPr>
        <a:xfrm>
          <a:off x="16268700" y="133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32068</xdr:rowOff>
    </xdr:from>
    <xdr:to>
      <xdr:col>22</xdr:col>
      <xdr:colOff>365125</xdr:colOff>
      <xdr:row>79</xdr:row>
      <xdr:rowOff>36049</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4592300" y="13576618"/>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12472</xdr:rowOff>
    </xdr:from>
    <xdr:to>
      <xdr:col>22</xdr:col>
      <xdr:colOff>415925</xdr:colOff>
      <xdr:row>78</xdr:row>
      <xdr:rowOff>114072</xdr:rowOff>
    </xdr:to>
    <xdr:sp macro="" textlink="">
      <xdr:nvSpPr>
        <xdr:cNvPr id="626" name="フローチャート : 判断 625">
          <a:extLst>
            <a:ext uri="{FF2B5EF4-FFF2-40B4-BE49-F238E27FC236}">
              <a16:creationId xmlns:a16="http://schemas.microsoft.com/office/drawing/2014/main" xmlns="" id="{00000000-0008-0000-0700-000072020000}"/>
            </a:ext>
          </a:extLst>
        </xdr:cNvPr>
        <xdr:cNvSpPr/>
      </xdr:nvSpPr>
      <xdr:spPr>
        <a:xfrm>
          <a:off x="15430500" y="133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130599</xdr:rowOff>
    </xdr:from>
    <xdr:ext cx="469744"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33727" y="1316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28315</xdr:rowOff>
    </xdr:from>
    <xdr:to>
      <xdr:col>21</xdr:col>
      <xdr:colOff>161925</xdr:colOff>
      <xdr:row>79</xdr:row>
      <xdr:rowOff>32068</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3703300" y="13572865"/>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20149</xdr:rowOff>
    </xdr:from>
    <xdr:to>
      <xdr:col>21</xdr:col>
      <xdr:colOff>212725</xdr:colOff>
      <xdr:row>78</xdr:row>
      <xdr:rowOff>121749</xdr:rowOff>
    </xdr:to>
    <xdr:sp macro="" textlink="">
      <xdr:nvSpPr>
        <xdr:cNvPr id="629" name="フローチャート : 判断 628">
          <a:extLst>
            <a:ext uri="{FF2B5EF4-FFF2-40B4-BE49-F238E27FC236}">
              <a16:creationId xmlns:a16="http://schemas.microsoft.com/office/drawing/2014/main" xmlns="" id="{00000000-0008-0000-0700-000075020000}"/>
            </a:ext>
          </a:extLst>
        </xdr:cNvPr>
        <xdr:cNvSpPr/>
      </xdr:nvSpPr>
      <xdr:spPr>
        <a:xfrm>
          <a:off x="14541500" y="1339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138276</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57427" y="1316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18123</xdr:rowOff>
    </xdr:from>
    <xdr:to>
      <xdr:col>19</xdr:col>
      <xdr:colOff>644525</xdr:colOff>
      <xdr:row>79</xdr:row>
      <xdr:rowOff>28315</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814300" y="13562673"/>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93987</xdr:rowOff>
    </xdr:from>
    <xdr:to>
      <xdr:col>20</xdr:col>
      <xdr:colOff>9525</xdr:colOff>
      <xdr:row>78</xdr:row>
      <xdr:rowOff>24137</xdr:rowOff>
    </xdr:to>
    <xdr:sp macro="" textlink="">
      <xdr:nvSpPr>
        <xdr:cNvPr id="632" name="フローチャート : 判断 631">
          <a:extLst>
            <a:ext uri="{FF2B5EF4-FFF2-40B4-BE49-F238E27FC236}">
              <a16:creationId xmlns:a16="http://schemas.microsoft.com/office/drawing/2014/main" xmlns="" id="{00000000-0008-0000-0700-000078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40664</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36111" y="130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71489</xdr:rowOff>
    </xdr:from>
    <xdr:to>
      <xdr:col>18</xdr:col>
      <xdr:colOff>492125</xdr:colOff>
      <xdr:row>79</xdr:row>
      <xdr:rowOff>1639</xdr:rowOff>
    </xdr:to>
    <xdr:sp macro="" textlink="">
      <xdr:nvSpPr>
        <xdr:cNvPr id="634" name="フローチャート : 判断 633">
          <a:extLst>
            <a:ext uri="{FF2B5EF4-FFF2-40B4-BE49-F238E27FC236}">
              <a16:creationId xmlns:a16="http://schemas.microsoft.com/office/drawing/2014/main" xmlns="" id="{00000000-0008-0000-0700-00007A020000}"/>
            </a:ext>
          </a:extLst>
        </xdr:cNvPr>
        <xdr:cNvSpPr/>
      </xdr:nvSpPr>
      <xdr:spPr>
        <a:xfrm>
          <a:off x="12763500" y="1344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18166</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79427" y="1321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150527</xdr:rowOff>
    </xdr:from>
    <xdr:to>
      <xdr:col>23</xdr:col>
      <xdr:colOff>568325</xdr:colOff>
      <xdr:row>79</xdr:row>
      <xdr:rowOff>80677</xdr:rowOff>
    </xdr:to>
    <xdr:sp macro="" textlink="">
      <xdr:nvSpPr>
        <xdr:cNvPr id="641" name="円/楕円 640">
          <a:extLst>
            <a:ext uri="{FF2B5EF4-FFF2-40B4-BE49-F238E27FC236}">
              <a16:creationId xmlns:a16="http://schemas.microsoft.com/office/drawing/2014/main" xmlns="" id="{00000000-0008-0000-0700-000081020000}"/>
            </a:ext>
          </a:extLst>
        </xdr:cNvPr>
        <xdr:cNvSpPr/>
      </xdr:nvSpPr>
      <xdr:spPr>
        <a:xfrm>
          <a:off x="16268700" y="135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65454</xdr:rowOff>
    </xdr:from>
    <xdr:ext cx="378565"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438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156699</xdr:rowOff>
    </xdr:from>
    <xdr:to>
      <xdr:col>22</xdr:col>
      <xdr:colOff>415925</xdr:colOff>
      <xdr:row>79</xdr:row>
      <xdr:rowOff>86849</xdr:rowOff>
    </xdr:to>
    <xdr:sp macro="" textlink="">
      <xdr:nvSpPr>
        <xdr:cNvPr id="643" name="円/楕円 642">
          <a:extLst>
            <a:ext uri="{FF2B5EF4-FFF2-40B4-BE49-F238E27FC236}">
              <a16:creationId xmlns:a16="http://schemas.microsoft.com/office/drawing/2014/main" xmlns="" id="{00000000-0008-0000-0700-000083020000}"/>
            </a:ext>
          </a:extLst>
        </xdr:cNvPr>
        <xdr:cNvSpPr/>
      </xdr:nvSpPr>
      <xdr:spPr>
        <a:xfrm>
          <a:off x="15430500" y="135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79</xdr:row>
      <xdr:rowOff>77976</xdr:rowOff>
    </xdr:from>
    <xdr:ext cx="378565"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79317" y="1362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152718</xdr:rowOff>
    </xdr:from>
    <xdr:to>
      <xdr:col>21</xdr:col>
      <xdr:colOff>212725</xdr:colOff>
      <xdr:row>79</xdr:row>
      <xdr:rowOff>82868</xdr:rowOff>
    </xdr:to>
    <xdr:sp macro="" textlink="">
      <xdr:nvSpPr>
        <xdr:cNvPr id="645" name="円/楕円 644">
          <a:extLst>
            <a:ext uri="{FF2B5EF4-FFF2-40B4-BE49-F238E27FC236}">
              <a16:creationId xmlns:a16="http://schemas.microsoft.com/office/drawing/2014/main" xmlns="" id="{00000000-0008-0000-0700-000085020000}"/>
            </a:ext>
          </a:extLst>
        </xdr:cNvPr>
        <xdr:cNvSpPr/>
      </xdr:nvSpPr>
      <xdr:spPr>
        <a:xfrm>
          <a:off x="14541500" y="135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73995</xdr:rowOff>
    </xdr:from>
    <xdr:ext cx="378565"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403017" y="13618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148965</xdr:rowOff>
    </xdr:from>
    <xdr:to>
      <xdr:col>20</xdr:col>
      <xdr:colOff>9525</xdr:colOff>
      <xdr:row>79</xdr:row>
      <xdr:rowOff>79115</xdr:rowOff>
    </xdr:to>
    <xdr:sp macro="" textlink="">
      <xdr:nvSpPr>
        <xdr:cNvPr id="647" name="円/楕円 646">
          <a:extLst>
            <a:ext uri="{FF2B5EF4-FFF2-40B4-BE49-F238E27FC236}">
              <a16:creationId xmlns:a16="http://schemas.microsoft.com/office/drawing/2014/main" xmlns="" id="{00000000-0008-0000-0700-000087020000}"/>
            </a:ext>
          </a:extLst>
        </xdr:cNvPr>
        <xdr:cNvSpPr/>
      </xdr:nvSpPr>
      <xdr:spPr>
        <a:xfrm>
          <a:off x="13652500" y="135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70242</xdr:rowOff>
    </xdr:from>
    <xdr:ext cx="378565"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14017" y="1361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138773</xdr:rowOff>
    </xdr:from>
    <xdr:to>
      <xdr:col>18</xdr:col>
      <xdr:colOff>492125</xdr:colOff>
      <xdr:row>79</xdr:row>
      <xdr:rowOff>68923</xdr:rowOff>
    </xdr:to>
    <xdr:sp macro="" textlink="">
      <xdr:nvSpPr>
        <xdr:cNvPr id="649" name="円/楕円 648">
          <a:extLst>
            <a:ext uri="{FF2B5EF4-FFF2-40B4-BE49-F238E27FC236}">
              <a16:creationId xmlns:a16="http://schemas.microsoft.com/office/drawing/2014/main" xmlns="" id="{00000000-0008-0000-0700-000089020000}"/>
            </a:ext>
          </a:extLst>
        </xdr:cNvPr>
        <xdr:cNvSpPr/>
      </xdr:nvSpPr>
      <xdr:spPr>
        <a:xfrm>
          <a:off x="12763500" y="1351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60050</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579427" y="1360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a:extLst>
            <a:ext uri="{FF2B5EF4-FFF2-40B4-BE49-F238E27FC236}">
              <a16:creationId xmlns:a16="http://schemas.microsoft.com/office/drawing/2014/main" xmlns=""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2" name="直線コネクタ 661">
          <a:extLst>
            <a:ext uri="{FF2B5EF4-FFF2-40B4-BE49-F238E27FC236}">
              <a16:creationId xmlns:a16="http://schemas.microsoft.com/office/drawing/2014/main" xmlns=""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公債費グラフ枠">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93523</xdr:rowOff>
    </xdr:from>
    <xdr:to>
      <xdr:col>23</xdr:col>
      <xdr:colOff>516889</xdr:colOff>
      <xdr:row>97</xdr:row>
      <xdr:rowOff>141689</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flipV="1">
          <a:off x="16317595" y="15524023"/>
          <a:ext cx="1269" cy="1248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145516</xdr:rowOff>
    </xdr:from>
    <xdr:ext cx="534377" cy="259045"/>
    <xdr:sp macro="" textlink="">
      <xdr:nvSpPr>
        <xdr:cNvPr id="672" name="公債費最小値テキスト">
          <a:extLst>
            <a:ext uri="{FF2B5EF4-FFF2-40B4-BE49-F238E27FC236}">
              <a16:creationId xmlns:a16="http://schemas.microsoft.com/office/drawing/2014/main" xmlns="" id="{00000000-0008-0000-0700-0000A0020000}"/>
            </a:ext>
          </a:extLst>
        </xdr:cNvPr>
        <xdr:cNvSpPr txBox="1"/>
      </xdr:nvSpPr>
      <xdr:spPr>
        <a:xfrm>
          <a:off x="16370300" y="167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47,413</a:t>
          </a:r>
          <a:endParaRPr kumimoji="1" lang="ja-JP" altLang="en-US" sz="1000" b="1">
            <a:latin typeface="ＭＳ Ｐゴシック"/>
          </a:endParaRPr>
        </a:p>
      </xdr:txBody>
    </xdr:sp>
    <xdr:clientData/>
  </xdr:oneCellAnchor>
  <xdr:twoCellAnchor>
    <xdr:from>
      <xdr:col>23</xdr:col>
      <xdr:colOff>428625</xdr:colOff>
      <xdr:row>97</xdr:row>
      <xdr:rowOff>141689</xdr:rowOff>
    </xdr:from>
    <xdr:to>
      <xdr:col>23</xdr:col>
      <xdr:colOff>606425</xdr:colOff>
      <xdr:row>97</xdr:row>
      <xdr:rowOff>141689</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6230600" y="1677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40200</xdr:rowOff>
    </xdr:from>
    <xdr:ext cx="599010" cy="259045"/>
    <xdr:sp macro="" textlink="">
      <xdr:nvSpPr>
        <xdr:cNvPr id="674" name="公債費最大値テキスト">
          <a:extLst>
            <a:ext uri="{FF2B5EF4-FFF2-40B4-BE49-F238E27FC236}">
              <a16:creationId xmlns:a16="http://schemas.microsoft.com/office/drawing/2014/main" xmlns="" id="{00000000-0008-0000-0700-0000A2020000}"/>
            </a:ext>
          </a:extLst>
        </xdr:cNvPr>
        <xdr:cNvSpPr txBox="1"/>
      </xdr:nvSpPr>
      <xdr:spPr>
        <a:xfrm>
          <a:off x="16370300" y="1529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102,020</a:t>
          </a:r>
          <a:endParaRPr kumimoji="1" lang="ja-JP" altLang="en-US" sz="1000" b="1">
            <a:latin typeface="ＭＳ Ｐゴシック"/>
          </a:endParaRPr>
        </a:p>
      </xdr:txBody>
    </xdr:sp>
    <xdr:clientData/>
  </xdr:oneCellAnchor>
  <xdr:twoCellAnchor>
    <xdr:from>
      <xdr:col>23</xdr:col>
      <xdr:colOff>428625</xdr:colOff>
      <xdr:row>90</xdr:row>
      <xdr:rowOff>93523</xdr:rowOff>
    </xdr:from>
    <xdr:to>
      <xdr:col>23</xdr:col>
      <xdr:colOff>606425</xdr:colOff>
      <xdr:row>90</xdr:row>
      <xdr:rowOff>93523</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6230600" y="1552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138992</xdr:rowOff>
    </xdr:from>
    <xdr:to>
      <xdr:col>23</xdr:col>
      <xdr:colOff>517525</xdr:colOff>
      <xdr:row>93</xdr:row>
      <xdr:rowOff>149209</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5481300" y="16083842"/>
          <a:ext cx="838200" cy="1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38374</xdr:rowOff>
    </xdr:from>
    <xdr:ext cx="534377" cy="259045"/>
    <xdr:sp macro="" textlink="">
      <xdr:nvSpPr>
        <xdr:cNvPr id="677" name="公債費平均値テキスト">
          <a:extLst>
            <a:ext uri="{FF2B5EF4-FFF2-40B4-BE49-F238E27FC236}">
              <a16:creationId xmlns:a16="http://schemas.microsoft.com/office/drawing/2014/main" xmlns="" id="{00000000-0008-0000-0700-0000A5020000}"/>
            </a:ext>
          </a:extLst>
        </xdr:cNvPr>
        <xdr:cNvSpPr txBox="1"/>
      </xdr:nvSpPr>
      <xdr:spPr>
        <a:xfrm>
          <a:off x="16370300" y="15811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80,711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15497</xdr:rowOff>
    </xdr:from>
    <xdr:to>
      <xdr:col>23</xdr:col>
      <xdr:colOff>568325</xdr:colOff>
      <xdr:row>93</xdr:row>
      <xdr:rowOff>117097</xdr:rowOff>
    </xdr:to>
    <xdr:sp macro="" textlink="">
      <xdr:nvSpPr>
        <xdr:cNvPr id="678" name="フローチャート : 判断 677">
          <a:extLst>
            <a:ext uri="{FF2B5EF4-FFF2-40B4-BE49-F238E27FC236}">
              <a16:creationId xmlns:a16="http://schemas.microsoft.com/office/drawing/2014/main" xmlns="" id="{00000000-0008-0000-0700-0000A6020000}"/>
            </a:ext>
          </a:extLst>
        </xdr:cNvPr>
        <xdr:cNvSpPr/>
      </xdr:nvSpPr>
      <xdr:spPr>
        <a:xfrm>
          <a:off x="162687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121824</xdr:rowOff>
    </xdr:from>
    <xdr:to>
      <xdr:col>22</xdr:col>
      <xdr:colOff>365125</xdr:colOff>
      <xdr:row>93</xdr:row>
      <xdr:rowOff>138992</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4592300" y="16066674"/>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91</xdr:row>
      <xdr:rowOff>159172</xdr:rowOff>
    </xdr:from>
    <xdr:to>
      <xdr:col>22</xdr:col>
      <xdr:colOff>415925</xdr:colOff>
      <xdr:row>92</xdr:row>
      <xdr:rowOff>89322</xdr:rowOff>
    </xdr:to>
    <xdr:sp macro="" textlink="">
      <xdr:nvSpPr>
        <xdr:cNvPr id="680" name="フローチャート : 判断 679">
          <a:extLst>
            <a:ext uri="{FF2B5EF4-FFF2-40B4-BE49-F238E27FC236}">
              <a16:creationId xmlns:a16="http://schemas.microsoft.com/office/drawing/2014/main" xmlns="" id="{00000000-0008-0000-0700-0000A8020000}"/>
            </a:ext>
          </a:extLst>
        </xdr:cNvPr>
        <xdr:cNvSpPr/>
      </xdr:nvSpPr>
      <xdr:spPr>
        <a:xfrm>
          <a:off x="15430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90</xdr:row>
      <xdr:rowOff>105849</xdr:rowOff>
    </xdr:from>
    <xdr:ext cx="534377"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52014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89,426</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100861</xdr:rowOff>
    </xdr:from>
    <xdr:to>
      <xdr:col>21</xdr:col>
      <xdr:colOff>161925</xdr:colOff>
      <xdr:row>93</xdr:row>
      <xdr:rowOff>121824</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3703300" y="16045711"/>
          <a:ext cx="889000" cy="2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168339</xdr:rowOff>
    </xdr:from>
    <xdr:to>
      <xdr:col>21</xdr:col>
      <xdr:colOff>212725</xdr:colOff>
      <xdr:row>93</xdr:row>
      <xdr:rowOff>98489</xdr:rowOff>
    </xdr:to>
    <xdr:sp macro="" textlink="">
      <xdr:nvSpPr>
        <xdr:cNvPr id="683" name="フローチャート : 判断 682">
          <a:extLst>
            <a:ext uri="{FF2B5EF4-FFF2-40B4-BE49-F238E27FC236}">
              <a16:creationId xmlns:a16="http://schemas.microsoft.com/office/drawing/2014/main" xmlns="" id="{00000000-0008-0000-0700-0000AB020000}"/>
            </a:ext>
          </a:extLst>
        </xdr:cNvPr>
        <xdr:cNvSpPr/>
      </xdr:nvSpPr>
      <xdr:spPr>
        <a:xfrm>
          <a:off x="14541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115016</xdr:rowOff>
    </xdr:from>
    <xdr:ext cx="534377"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4325111" y="1571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100861</xdr:rowOff>
    </xdr:from>
    <xdr:to>
      <xdr:col>19</xdr:col>
      <xdr:colOff>644525</xdr:colOff>
      <xdr:row>93</xdr:row>
      <xdr:rowOff>148844</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2814300" y="16045711"/>
          <a:ext cx="8890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13074</xdr:rowOff>
    </xdr:from>
    <xdr:to>
      <xdr:col>20</xdr:col>
      <xdr:colOff>9525</xdr:colOff>
      <xdr:row>93</xdr:row>
      <xdr:rowOff>114674</xdr:rowOff>
    </xdr:to>
    <xdr:sp macro="" textlink="">
      <xdr:nvSpPr>
        <xdr:cNvPr id="686" name="フローチャート : 判断 685">
          <a:extLst>
            <a:ext uri="{FF2B5EF4-FFF2-40B4-BE49-F238E27FC236}">
              <a16:creationId xmlns:a16="http://schemas.microsoft.com/office/drawing/2014/main" xmlns="" id="{00000000-0008-0000-0700-0000AE020000}"/>
            </a:ext>
          </a:extLst>
        </xdr:cNvPr>
        <xdr:cNvSpPr/>
      </xdr:nvSpPr>
      <xdr:spPr>
        <a:xfrm>
          <a:off x="13652500" y="1595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131201</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3436111" y="157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80,817</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70109</xdr:rowOff>
    </xdr:from>
    <xdr:to>
      <xdr:col>18</xdr:col>
      <xdr:colOff>492125</xdr:colOff>
      <xdr:row>93</xdr:row>
      <xdr:rowOff>259</xdr:rowOff>
    </xdr:to>
    <xdr:sp macro="" textlink="">
      <xdr:nvSpPr>
        <xdr:cNvPr id="688" name="フローチャート : 判断 687">
          <a:extLst>
            <a:ext uri="{FF2B5EF4-FFF2-40B4-BE49-F238E27FC236}">
              <a16:creationId xmlns:a16="http://schemas.microsoft.com/office/drawing/2014/main" xmlns="" id="{00000000-0008-0000-0700-0000B0020000}"/>
            </a:ext>
          </a:extLst>
        </xdr:cNvPr>
        <xdr:cNvSpPr/>
      </xdr:nvSpPr>
      <xdr:spPr>
        <a:xfrm>
          <a:off x="12763500" y="158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16786</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2547111" y="156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98409</xdr:rowOff>
    </xdr:from>
    <xdr:to>
      <xdr:col>23</xdr:col>
      <xdr:colOff>568325</xdr:colOff>
      <xdr:row>94</xdr:row>
      <xdr:rowOff>28559</xdr:rowOff>
    </xdr:to>
    <xdr:sp macro="" textlink="">
      <xdr:nvSpPr>
        <xdr:cNvPr id="695" name="円/楕円 694">
          <a:extLst>
            <a:ext uri="{FF2B5EF4-FFF2-40B4-BE49-F238E27FC236}">
              <a16:creationId xmlns:a16="http://schemas.microsoft.com/office/drawing/2014/main" xmlns="" id="{00000000-0008-0000-0700-0000B7020000}"/>
            </a:ext>
          </a:extLst>
        </xdr:cNvPr>
        <xdr:cNvSpPr/>
      </xdr:nvSpPr>
      <xdr:spPr>
        <a:xfrm>
          <a:off x="16268700" y="160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76836</xdr:rowOff>
    </xdr:from>
    <xdr:ext cx="534377" cy="259045"/>
    <xdr:sp macro="" textlink="">
      <xdr:nvSpPr>
        <xdr:cNvPr id="696" name="公債費該当値テキスト">
          <a:extLst>
            <a:ext uri="{FF2B5EF4-FFF2-40B4-BE49-F238E27FC236}">
              <a16:creationId xmlns:a16="http://schemas.microsoft.com/office/drawing/2014/main" xmlns="" id="{00000000-0008-0000-0700-0000B8020000}"/>
            </a:ext>
          </a:extLst>
        </xdr:cNvPr>
        <xdr:cNvSpPr txBox="1"/>
      </xdr:nvSpPr>
      <xdr:spPr>
        <a:xfrm>
          <a:off x="16370300" y="1602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77,084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88192</xdr:rowOff>
    </xdr:from>
    <xdr:to>
      <xdr:col>22</xdr:col>
      <xdr:colOff>415925</xdr:colOff>
      <xdr:row>94</xdr:row>
      <xdr:rowOff>18342</xdr:rowOff>
    </xdr:to>
    <xdr:sp macro="" textlink="">
      <xdr:nvSpPr>
        <xdr:cNvPr id="697" name="円/楕円 696">
          <a:extLst>
            <a:ext uri="{FF2B5EF4-FFF2-40B4-BE49-F238E27FC236}">
              <a16:creationId xmlns:a16="http://schemas.microsoft.com/office/drawing/2014/main" xmlns="" id="{00000000-0008-0000-0700-0000B9020000}"/>
            </a:ext>
          </a:extLst>
        </xdr:cNvPr>
        <xdr:cNvSpPr/>
      </xdr:nvSpPr>
      <xdr:spPr>
        <a:xfrm>
          <a:off x="15430500" y="160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9469</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01411" y="1612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77,531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71024</xdr:rowOff>
    </xdr:from>
    <xdr:to>
      <xdr:col>21</xdr:col>
      <xdr:colOff>212725</xdr:colOff>
      <xdr:row>94</xdr:row>
      <xdr:rowOff>1174</xdr:rowOff>
    </xdr:to>
    <xdr:sp macro="" textlink="">
      <xdr:nvSpPr>
        <xdr:cNvPr id="699" name="円/楕円 698">
          <a:extLst>
            <a:ext uri="{FF2B5EF4-FFF2-40B4-BE49-F238E27FC236}">
              <a16:creationId xmlns:a16="http://schemas.microsoft.com/office/drawing/2014/main" xmlns="" id="{00000000-0008-0000-0700-0000BB020000}"/>
            </a:ext>
          </a:extLst>
        </xdr:cNvPr>
        <xdr:cNvSpPr/>
      </xdr:nvSpPr>
      <xdr:spPr>
        <a:xfrm>
          <a:off x="14541500" y="160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163751</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325111" y="1610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50061</xdr:rowOff>
    </xdr:from>
    <xdr:to>
      <xdr:col>20</xdr:col>
      <xdr:colOff>9525</xdr:colOff>
      <xdr:row>93</xdr:row>
      <xdr:rowOff>151661</xdr:rowOff>
    </xdr:to>
    <xdr:sp macro="" textlink="">
      <xdr:nvSpPr>
        <xdr:cNvPr id="701" name="円/楕円 700">
          <a:extLst>
            <a:ext uri="{FF2B5EF4-FFF2-40B4-BE49-F238E27FC236}">
              <a16:creationId xmlns:a16="http://schemas.microsoft.com/office/drawing/2014/main" xmlns="" id="{00000000-0008-0000-0700-0000BD020000}"/>
            </a:ext>
          </a:extLst>
        </xdr:cNvPr>
        <xdr:cNvSpPr/>
      </xdr:nvSpPr>
      <xdr:spPr>
        <a:xfrm>
          <a:off x="13652500" y="159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142788</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36111" y="1608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98044</xdr:rowOff>
    </xdr:from>
    <xdr:to>
      <xdr:col>18</xdr:col>
      <xdr:colOff>492125</xdr:colOff>
      <xdr:row>94</xdr:row>
      <xdr:rowOff>28194</xdr:rowOff>
    </xdr:to>
    <xdr:sp macro="" textlink="">
      <xdr:nvSpPr>
        <xdr:cNvPr id="703" name="円/楕円 702">
          <a:extLst>
            <a:ext uri="{FF2B5EF4-FFF2-40B4-BE49-F238E27FC236}">
              <a16:creationId xmlns:a16="http://schemas.microsoft.com/office/drawing/2014/main" xmlns="" id="{00000000-0008-0000-0700-0000BF020000}"/>
            </a:ext>
          </a:extLst>
        </xdr:cNvPr>
        <xdr:cNvSpPr/>
      </xdr:nvSpPr>
      <xdr:spPr>
        <a:xfrm>
          <a:off x="12763500" y="1604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19321</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47111" y="161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a:extLst>
            <a:ext uri="{FF2B5EF4-FFF2-40B4-BE49-F238E27FC236}">
              <a16:creationId xmlns:a16="http://schemas.microsoft.com/office/drawing/2014/main" xmlns=""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a:extLst>
            <a:ext uri="{FF2B5EF4-FFF2-40B4-BE49-F238E27FC236}">
              <a16:creationId xmlns:a16="http://schemas.microsoft.com/office/drawing/2014/main" xmlns="" id="{00000000-0008-0000-07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3" name="直線コネクタ 712">
          <a:extLst>
            <a:ext uri="{FF2B5EF4-FFF2-40B4-BE49-F238E27FC236}">
              <a16:creationId xmlns:a16="http://schemas.microsoft.com/office/drawing/2014/main" xmlns="" id="{00000000-0008-0000-07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5" name="直線コネクタ 714">
          <a:extLst>
            <a:ext uri="{FF2B5EF4-FFF2-40B4-BE49-F238E27FC236}">
              <a16:creationId xmlns:a16="http://schemas.microsoft.com/office/drawing/2014/main" xmlns="" id="{00000000-0008-0000-07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21970</xdr:rowOff>
    </xdr:from>
    <xdr:ext cx="377026"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7" name="諸支出金グラフ枠">
          <a:extLst>
            <a:ext uri="{FF2B5EF4-FFF2-40B4-BE49-F238E27FC236}">
              <a16:creationId xmlns:a16="http://schemas.microsoft.com/office/drawing/2014/main" xmlns=""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48260</xdr:rowOff>
    </xdr:from>
    <xdr:to>
      <xdr:col>32</xdr:col>
      <xdr:colOff>186689</xdr:colOff>
      <xdr:row>39</xdr:row>
      <xdr:rowOff>98878</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flipV="1">
          <a:off x="22159595" y="5191760"/>
          <a:ext cx="1269"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9" name="諸支出金最小値テキスト">
          <a:extLst>
            <a:ext uri="{FF2B5EF4-FFF2-40B4-BE49-F238E27FC236}">
              <a16:creationId xmlns:a16="http://schemas.microsoft.com/office/drawing/2014/main" xmlns="" id="{00000000-0008-0000-07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166387</xdr:rowOff>
    </xdr:from>
    <xdr:ext cx="378565" cy="259045"/>
    <xdr:sp macro="" textlink="">
      <xdr:nvSpPr>
        <xdr:cNvPr id="731" name="諸支出金最大値テキスト">
          <a:extLst>
            <a:ext uri="{FF2B5EF4-FFF2-40B4-BE49-F238E27FC236}">
              <a16:creationId xmlns:a16="http://schemas.microsoft.com/office/drawing/2014/main" xmlns="" id="{00000000-0008-0000-0700-0000DB020000}"/>
            </a:ext>
          </a:extLst>
        </xdr:cNvPr>
        <xdr:cNvSpPr txBox="1"/>
      </xdr:nvSpPr>
      <xdr:spPr>
        <a:xfrm>
          <a:off x="22212300" y="496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32</xdr:col>
      <xdr:colOff>98425</xdr:colOff>
      <xdr:row>30</xdr:row>
      <xdr:rowOff>48260</xdr:rowOff>
    </xdr:from>
    <xdr:to>
      <xdr:col>32</xdr:col>
      <xdr:colOff>276225</xdr:colOff>
      <xdr:row>30</xdr:row>
      <xdr:rowOff>48260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22072600" y="5191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80753</xdr:rowOff>
    </xdr:from>
    <xdr:ext cx="313932" cy="259045"/>
    <xdr:sp macro="" textlink="">
      <xdr:nvSpPr>
        <xdr:cNvPr id="734" name="諸支出金平均値テキスト">
          <a:extLst>
            <a:ext uri="{FF2B5EF4-FFF2-40B4-BE49-F238E27FC236}">
              <a16:creationId xmlns:a16="http://schemas.microsoft.com/office/drawing/2014/main" xmlns="" id="{00000000-0008-0000-0700-0000DE020000}"/>
            </a:ext>
          </a:extLst>
        </xdr:cNvPr>
        <xdr:cNvSpPr txBox="1"/>
      </xdr:nvSpPr>
      <xdr:spPr>
        <a:xfrm>
          <a:off x="22212300" y="642440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57876</xdr:rowOff>
    </xdr:from>
    <xdr:to>
      <xdr:col>32</xdr:col>
      <xdr:colOff>238125</xdr:colOff>
      <xdr:row>38</xdr:row>
      <xdr:rowOff>159476</xdr:rowOff>
    </xdr:to>
    <xdr:sp macro="" textlink="">
      <xdr:nvSpPr>
        <xdr:cNvPr id="735" name="フローチャート : 判断 734">
          <a:extLst>
            <a:ext uri="{FF2B5EF4-FFF2-40B4-BE49-F238E27FC236}">
              <a16:creationId xmlns:a16="http://schemas.microsoft.com/office/drawing/2014/main" xmlns="" id="{00000000-0008-0000-0700-0000DF020000}"/>
            </a:ext>
          </a:extLst>
        </xdr:cNvPr>
        <xdr:cNvSpPr/>
      </xdr:nvSpPr>
      <xdr:spPr>
        <a:xfrm>
          <a:off x="22110700" y="65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147683</xdr:rowOff>
    </xdr:from>
    <xdr:to>
      <xdr:col>31</xdr:col>
      <xdr:colOff>85725</xdr:colOff>
      <xdr:row>39</xdr:row>
      <xdr:rowOff>77833</xdr:rowOff>
    </xdr:to>
    <xdr:sp macro="" textlink="">
      <xdr:nvSpPr>
        <xdr:cNvPr id="737" name="フローチャート : 判断 736">
          <a:extLst>
            <a:ext uri="{FF2B5EF4-FFF2-40B4-BE49-F238E27FC236}">
              <a16:creationId xmlns:a16="http://schemas.microsoft.com/office/drawing/2014/main" xmlns="" id="{00000000-0008-0000-0700-0000E1020000}"/>
            </a:ext>
          </a:extLst>
        </xdr:cNvPr>
        <xdr:cNvSpPr/>
      </xdr:nvSpPr>
      <xdr:spPr>
        <a:xfrm>
          <a:off x="21272500" y="6662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37</xdr:row>
      <xdr:rowOff>94360</xdr:rowOff>
    </xdr:from>
    <xdr:ext cx="313932"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21153633" y="6438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150949</xdr:rowOff>
    </xdr:from>
    <xdr:to>
      <xdr:col>29</xdr:col>
      <xdr:colOff>568325</xdr:colOff>
      <xdr:row>39</xdr:row>
      <xdr:rowOff>81099</xdr:rowOff>
    </xdr:to>
    <xdr:sp macro="" textlink="">
      <xdr:nvSpPr>
        <xdr:cNvPr id="740" name="フローチャート : 判断 739">
          <a:extLst>
            <a:ext uri="{FF2B5EF4-FFF2-40B4-BE49-F238E27FC236}">
              <a16:creationId xmlns:a16="http://schemas.microsoft.com/office/drawing/2014/main" xmlns="" id="{00000000-0008-0000-0700-0000E4020000}"/>
            </a:ext>
          </a:extLst>
        </xdr:cNvPr>
        <xdr:cNvSpPr/>
      </xdr:nvSpPr>
      <xdr:spPr>
        <a:xfrm>
          <a:off x="20383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97626</xdr:rowOff>
    </xdr:from>
    <xdr:ext cx="313932"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20277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46446</xdr:rowOff>
    </xdr:from>
    <xdr:to>
      <xdr:col>28</xdr:col>
      <xdr:colOff>365125</xdr:colOff>
      <xdr:row>39</xdr:row>
      <xdr:rowOff>148046</xdr:rowOff>
    </xdr:to>
    <xdr:sp macro="" textlink="">
      <xdr:nvSpPr>
        <xdr:cNvPr id="743" name="フローチャート : 判断 742">
          <a:extLst>
            <a:ext uri="{FF2B5EF4-FFF2-40B4-BE49-F238E27FC236}">
              <a16:creationId xmlns:a16="http://schemas.microsoft.com/office/drawing/2014/main" xmlns="" id="{00000000-0008-0000-0700-0000E7020000}"/>
            </a:ext>
          </a:extLst>
        </xdr:cNvPr>
        <xdr:cNvSpPr/>
      </xdr:nvSpPr>
      <xdr:spPr>
        <a:xfrm>
          <a:off x="19494500" y="673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164573</xdr:rowOff>
    </xdr:from>
    <xdr:ext cx="24929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9420649" y="6508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160746</xdr:rowOff>
    </xdr:from>
    <xdr:to>
      <xdr:col>27</xdr:col>
      <xdr:colOff>161925</xdr:colOff>
      <xdr:row>38</xdr:row>
      <xdr:rowOff>90896</xdr:rowOff>
    </xdr:to>
    <xdr:sp macro="" textlink="">
      <xdr:nvSpPr>
        <xdr:cNvPr id="745" name="フローチャート : 判断 744">
          <a:extLst>
            <a:ext uri="{FF2B5EF4-FFF2-40B4-BE49-F238E27FC236}">
              <a16:creationId xmlns:a16="http://schemas.microsoft.com/office/drawing/2014/main" xmlns="" id="{00000000-0008-0000-0700-0000E9020000}"/>
            </a:ext>
          </a:extLst>
        </xdr:cNvPr>
        <xdr:cNvSpPr/>
      </xdr:nvSpPr>
      <xdr:spPr>
        <a:xfrm>
          <a:off x="18605500" y="650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107423</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8467017" y="6279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2" name="円/楕円 751">
          <a:extLst>
            <a:ext uri="{FF2B5EF4-FFF2-40B4-BE49-F238E27FC236}">
              <a16:creationId xmlns:a16="http://schemas.microsoft.com/office/drawing/2014/main" xmlns="" id="{00000000-0008-0000-07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3" name="諸支出金該当値テキスト">
          <a:extLst>
            <a:ext uri="{FF2B5EF4-FFF2-40B4-BE49-F238E27FC236}">
              <a16:creationId xmlns:a16="http://schemas.microsoft.com/office/drawing/2014/main" xmlns="" id="{00000000-0008-0000-07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4" name="円/楕円 753">
          <a:extLst>
            <a:ext uri="{FF2B5EF4-FFF2-40B4-BE49-F238E27FC236}">
              <a16:creationId xmlns:a16="http://schemas.microsoft.com/office/drawing/2014/main" xmlns="" id="{00000000-0008-0000-07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140805</xdr:rowOff>
    </xdr:from>
    <xdr:ext cx="24929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859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6" name="円/楕円 755">
          <a:extLst>
            <a:ext uri="{FF2B5EF4-FFF2-40B4-BE49-F238E27FC236}">
              <a16:creationId xmlns:a16="http://schemas.microsoft.com/office/drawing/2014/main" xmlns="" id="{00000000-0008-0000-07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8" name="円/楕円 757">
          <a:extLst>
            <a:ext uri="{FF2B5EF4-FFF2-40B4-BE49-F238E27FC236}">
              <a16:creationId xmlns:a16="http://schemas.microsoft.com/office/drawing/2014/main" xmlns="" id="{00000000-0008-0000-07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0" name="円/楕円 759">
          <a:extLst>
            <a:ext uri="{FF2B5EF4-FFF2-40B4-BE49-F238E27FC236}">
              <a16:creationId xmlns:a16="http://schemas.microsoft.com/office/drawing/2014/main" xmlns="" id="{00000000-0008-0000-07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2" name="正方形/長方形 761">
          <a:extLst>
            <a:ext uri="{FF2B5EF4-FFF2-40B4-BE49-F238E27FC236}">
              <a16:creationId xmlns:a16="http://schemas.microsoft.com/office/drawing/2014/main" xmlns=""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a:extLst>
            <a:ext uri="{FF2B5EF4-FFF2-40B4-BE49-F238E27FC236}">
              <a16:creationId xmlns:a16="http://schemas.microsoft.com/office/drawing/2014/main" xmlns="" id="{00000000-0008-0000-07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0" name="直線コネクタ 769">
          <a:extLst>
            <a:ext uri="{FF2B5EF4-FFF2-40B4-BE49-F238E27FC236}">
              <a16:creationId xmlns:a16="http://schemas.microsoft.com/office/drawing/2014/main" xmlns="" id="{00000000-0008-0000-0700-00000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前年度繰上充用金グラフ枠">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6" name="前年度繰上充用金最小値テキスト">
          <a:extLst>
            <a:ext uri="{FF2B5EF4-FFF2-40B4-BE49-F238E27FC236}">
              <a16:creationId xmlns:a16="http://schemas.microsoft.com/office/drawing/2014/main" xmlns="" id="{00000000-0008-0000-0700-00000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8" name="前年度繰上充用金最大値テキスト">
          <a:extLst>
            <a:ext uri="{FF2B5EF4-FFF2-40B4-BE49-F238E27FC236}">
              <a16:creationId xmlns:a16="http://schemas.microsoft.com/office/drawing/2014/main" xmlns="" id="{00000000-0008-0000-0700-00000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1" name="前年度繰上充用金平均値テキスト">
          <a:extLst>
            <a:ext uri="{FF2B5EF4-FFF2-40B4-BE49-F238E27FC236}">
              <a16:creationId xmlns:a16="http://schemas.microsoft.com/office/drawing/2014/main" xmlns="" id="{00000000-0008-0000-0700-00000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2" name="フローチャート : 判断 781">
          <a:extLst>
            <a:ext uri="{FF2B5EF4-FFF2-40B4-BE49-F238E27FC236}">
              <a16:creationId xmlns:a16="http://schemas.microsoft.com/office/drawing/2014/main" xmlns="" id="{00000000-0008-0000-0700-00000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4" name="フローチャート : 判断 783">
          <a:extLst>
            <a:ext uri="{FF2B5EF4-FFF2-40B4-BE49-F238E27FC236}">
              <a16:creationId xmlns:a16="http://schemas.microsoft.com/office/drawing/2014/main" xmlns="" id="{00000000-0008-0000-0700-00001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7" name="フローチャート : 判断 786">
          <a:extLst>
            <a:ext uri="{FF2B5EF4-FFF2-40B4-BE49-F238E27FC236}">
              <a16:creationId xmlns:a16="http://schemas.microsoft.com/office/drawing/2014/main" xmlns="" id="{00000000-0008-0000-0700-00001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0" name="フローチャート : 判断 789">
          <a:extLst>
            <a:ext uri="{FF2B5EF4-FFF2-40B4-BE49-F238E27FC236}">
              <a16:creationId xmlns:a16="http://schemas.microsoft.com/office/drawing/2014/main" xmlns="" id="{00000000-0008-0000-0700-00001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2" name="フローチャート : 判断 791">
          <a:extLst>
            <a:ext uri="{FF2B5EF4-FFF2-40B4-BE49-F238E27FC236}">
              <a16:creationId xmlns:a16="http://schemas.microsoft.com/office/drawing/2014/main" xmlns="" id="{00000000-0008-0000-0700-00001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円/楕円 798">
          <a:extLst>
            <a:ext uri="{FF2B5EF4-FFF2-40B4-BE49-F238E27FC236}">
              <a16:creationId xmlns:a16="http://schemas.microsoft.com/office/drawing/2014/main" xmlns="" id="{00000000-0008-0000-0700-00001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0" name="前年度繰上充用金該当値テキスト">
          <a:extLst>
            <a:ext uri="{FF2B5EF4-FFF2-40B4-BE49-F238E27FC236}">
              <a16:creationId xmlns:a16="http://schemas.microsoft.com/office/drawing/2014/main" xmlns="" id="{00000000-0008-0000-0700-00002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1" name="円/楕円 800">
          <a:extLst>
            <a:ext uri="{FF2B5EF4-FFF2-40B4-BE49-F238E27FC236}">
              <a16:creationId xmlns:a16="http://schemas.microsoft.com/office/drawing/2014/main" xmlns="" id="{00000000-0008-0000-0700-00002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3" name="円/楕円 802">
          <a:extLst>
            <a:ext uri="{FF2B5EF4-FFF2-40B4-BE49-F238E27FC236}">
              <a16:creationId xmlns:a16="http://schemas.microsoft.com/office/drawing/2014/main" xmlns="" id="{00000000-0008-0000-0700-00002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5" name="円/楕円 804">
          <a:extLst>
            <a:ext uri="{FF2B5EF4-FFF2-40B4-BE49-F238E27FC236}">
              <a16:creationId xmlns:a16="http://schemas.microsoft.com/office/drawing/2014/main" xmlns="" id="{00000000-0008-0000-0700-00002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円/楕円 806">
          <a:extLst>
            <a:ext uri="{FF2B5EF4-FFF2-40B4-BE49-F238E27FC236}">
              <a16:creationId xmlns:a16="http://schemas.microsoft.com/office/drawing/2014/main" xmlns="" id="{00000000-0008-0000-0700-00002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9" name="正方形/長方形 808">
          <a:extLst>
            <a:ext uri="{FF2B5EF4-FFF2-40B4-BE49-F238E27FC236}">
              <a16:creationId xmlns:a16="http://schemas.microsoft.com/office/drawing/2014/main" xmlns="" id="{00000000-0008-0000-0700-00002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0" name="正方形/長方形 809">
          <a:extLst>
            <a:ext uri="{FF2B5EF4-FFF2-40B4-BE49-F238E27FC236}">
              <a16:creationId xmlns:a16="http://schemas.microsoft.com/office/drawing/2014/main" xmlns="" id="{00000000-0008-0000-0700-00002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・教育費は、住民一人当たり</a:t>
          </a:r>
          <a:r>
            <a:rPr kumimoji="1" lang="en-US" altLang="ja-JP" sz="1300">
              <a:latin typeface="ＭＳ Ｐゴシック"/>
            </a:rPr>
            <a:t>114,300</a:t>
          </a:r>
          <a:r>
            <a:rPr kumimoji="1" lang="ja-JP" altLang="en-US" sz="1300">
              <a:latin typeface="ＭＳ Ｐゴシック"/>
            </a:rPr>
            <a:t>円となっており、グループ内平均に比べ高止まりしているのは、県立学校施設の耐震補強工事を原則</a:t>
          </a:r>
          <a:r>
            <a:rPr kumimoji="1" lang="en-US" altLang="ja-JP" sz="1300">
              <a:latin typeface="ＭＳ Ｐゴシック"/>
            </a:rPr>
            <a:t>H25</a:t>
          </a:r>
          <a:r>
            <a:rPr kumimoji="1" lang="ja-JP" altLang="en-US" sz="1300">
              <a:latin typeface="ＭＳ Ｐゴシック"/>
            </a:rPr>
            <a:t>年度までに終わらせることとしていたこと、また</a:t>
          </a:r>
          <a:r>
            <a:rPr kumimoji="1" lang="en-US" altLang="ja-JP" sz="1300">
              <a:latin typeface="ＭＳ Ｐゴシック"/>
            </a:rPr>
            <a:t>H26</a:t>
          </a:r>
          <a:r>
            <a:rPr kumimoji="1" lang="ja-JP" altLang="en-US" sz="1300">
              <a:latin typeface="ＭＳ Ｐゴシック"/>
            </a:rPr>
            <a:t>年度からＩＣＴ教育を本格導入したことから、それにかかる経費（物件費、普通建設事業費、貸付金など）が上乗せされていることが主な要因であると考えている。</a:t>
          </a:r>
          <a:endParaRPr kumimoji="1" lang="en-US" altLang="ja-JP" sz="1300">
            <a:latin typeface="ＭＳ Ｐゴシック"/>
          </a:endParaRPr>
        </a:p>
        <a:p>
          <a:r>
            <a:rPr kumimoji="1" lang="ja-JP" altLang="en-US" sz="1300">
              <a:latin typeface="ＭＳ Ｐゴシック"/>
            </a:rPr>
            <a:t>・警察費が住民一人当たり</a:t>
          </a:r>
          <a:r>
            <a:rPr kumimoji="1" lang="en-US" altLang="ja-JP" sz="1300">
              <a:latin typeface="ＭＳ Ｐゴシック"/>
            </a:rPr>
            <a:t>26,158</a:t>
          </a:r>
          <a:r>
            <a:rPr kumimoji="1" lang="ja-JP" altLang="en-US" sz="1300">
              <a:latin typeface="ＭＳ Ｐゴシック"/>
            </a:rPr>
            <a:t>円となっており、グループ内平均に比べ高止まりしているのは、平成</a:t>
          </a:r>
          <a:r>
            <a:rPr kumimoji="1" lang="en-US" altLang="ja-JP" sz="1300">
              <a:latin typeface="ＭＳ Ｐゴシック"/>
            </a:rPr>
            <a:t>17</a:t>
          </a:r>
          <a:r>
            <a:rPr kumimoji="1" lang="ja-JP" altLang="en-US" sz="1300">
              <a:latin typeface="ＭＳ Ｐゴシック"/>
            </a:rPr>
            <a:t>年度からの県内警察署再編整備により普通建設事業費が増加していることが主な要因である。また、議会費が住民一人当たり</a:t>
          </a:r>
          <a:r>
            <a:rPr kumimoji="1" lang="en-US" altLang="ja-JP" sz="1300">
              <a:latin typeface="ＭＳ Ｐゴシック"/>
            </a:rPr>
            <a:t>1,208</a:t>
          </a:r>
          <a:r>
            <a:rPr kumimoji="1" lang="ja-JP" altLang="en-US" sz="1300">
              <a:latin typeface="ＭＳ Ｐゴシック"/>
            </a:rPr>
            <a:t>円となっており、類似団体と比較して一人あたりのコストが高い状態が続いているのは、類似団体平均と比較し一人あたりの議員定員数が多いことが主な要因である。これは、人口が集中している都市部ほど議員が少なく、人口が少ない都道府県ほど議員が多いことが影響している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実質収支額は、</a:t>
          </a:r>
          <a:r>
            <a:rPr kumimoji="1" lang="ja-JP" altLang="en-US" sz="1000">
              <a:solidFill>
                <a:sysClr val="windowText" lastClr="000000"/>
              </a:solidFill>
              <a:latin typeface="ＭＳ ゴシック" pitchFamily="49" charset="-128"/>
              <a:ea typeface="ＭＳ ゴシック" pitchFamily="49" charset="-128"/>
            </a:rPr>
            <a:t>歳入歳出総額が中小企業資金貸付金の借換の減少等による影響で前年度比で減少し、公共事業等繰越による翌年度に繰り越すべき財源を除くと前年度比で</a:t>
          </a:r>
          <a:r>
            <a:rPr kumimoji="1" lang="en-US" altLang="ja-JP" sz="1000">
              <a:solidFill>
                <a:sysClr val="windowText" lastClr="000000"/>
              </a:solidFill>
              <a:latin typeface="ＭＳ ゴシック" pitchFamily="49" charset="-128"/>
              <a:ea typeface="ＭＳ ゴシック" pitchFamily="49" charset="-128"/>
            </a:rPr>
            <a:t>0.59</a:t>
          </a:r>
          <a:r>
            <a:rPr kumimoji="1" lang="ja-JP" altLang="en-US" sz="1000">
              <a:solidFill>
                <a:sysClr val="windowText" lastClr="000000"/>
              </a:solidFill>
              <a:latin typeface="ＭＳ ゴシック" pitchFamily="49" charset="-128"/>
              <a:ea typeface="ＭＳ ゴシック" pitchFamily="49" charset="-128"/>
            </a:rPr>
            <a:t>ポイント減少しているが、</a:t>
          </a:r>
          <a:r>
            <a:rPr kumimoji="1" lang="ja-JP" altLang="en-US" sz="1000">
              <a:latin typeface="ＭＳ ゴシック" pitchFamily="49" charset="-128"/>
              <a:ea typeface="ＭＳ ゴシック" pitchFamily="49" charset="-128"/>
            </a:rPr>
            <a:t>昭和</a:t>
          </a:r>
          <a:r>
            <a:rPr kumimoji="1" lang="en-US" altLang="ja-JP" sz="1000">
              <a:latin typeface="ＭＳ ゴシック" pitchFamily="49" charset="-128"/>
              <a:ea typeface="ＭＳ ゴシック" pitchFamily="49" charset="-128"/>
            </a:rPr>
            <a:t>51</a:t>
          </a:r>
          <a:r>
            <a:rPr kumimoji="1" lang="ja-JP" altLang="en-US" sz="1000">
              <a:latin typeface="ＭＳ ゴシック" pitchFamily="49" charset="-128"/>
              <a:ea typeface="ＭＳ ゴシック" pitchFamily="49" charset="-128"/>
            </a:rPr>
            <a:t>年以降、</a:t>
          </a:r>
          <a:r>
            <a:rPr kumimoji="1" lang="en-US" altLang="ja-JP" sz="1000">
              <a:latin typeface="ＭＳ ゴシック" pitchFamily="49" charset="-128"/>
              <a:ea typeface="ＭＳ ゴシック" pitchFamily="49" charset="-128"/>
            </a:rPr>
            <a:t>41</a:t>
          </a:r>
          <a:r>
            <a:rPr kumimoji="1" lang="ja-JP" altLang="en-US" sz="1000">
              <a:latin typeface="ＭＳ ゴシック" pitchFamily="49" charset="-128"/>
              <a:ea typeface="ＭＳ ゴシック" pitchFamily="49" charset="-128"/>
            </a:rPr>
            <a:t>年連続の黒字となっている。</a:t>
          </a:r>
        </a:p>
        <a:p>
          <a:r>
            <a:rPr kumimoji="1" lang="ja-JP" altLang="en-US" sz="1000">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財政調整基金残高は、「行財政運営計画</a:t>
          </a:r>
          <a:r>
            <a:rPr kumimoji="1" lang="en-US" altLang="ja-JP" sz="1000">
              <a:solidFill>
                <a:sysClr val="windowText" lastClr="000000"/>
              </a:solidFill>
              <a:latin typeface="ＭＳ ゴシック" pitchFamily="49" charset="-128"/>
              <a:ea typeface="ＭＳ ゴシック" pitchFamily="49" charset="-128"/>
            </a:rPr>
            <a:t>2015</a:t>
          </a:r>
          <a:r>
            <a:rPr kumimoji="1" lang="ja-JP" altLang="en-US" sz="1000">
              <a:solidFill>
                <a:sysClr val="windowText" lastClr="000000"/>
              </a:solidFill>
              <a:latin typeface="ＭＳ ゴシック" pitchFamily="49" charset="-128"/>
              <a:ea typeface="ＭＳ ゴシック" pitchFamily="49" charset="-128"/>
            </a:rPr>
            <a:t>」の取組方針に基づき、一定額の基金残高の確保に努めており、</a:t>
          </a:r>
          <a:r>
            <a:rPr kumimoji="1" lang="en-US" altLang="ja-JP" sz="1000">
              <a:solidFill>
                <a:sysClr val="windowText" lastClr="000000"/>
              </a:solidFill>
              <a:latin typeface="ＭＳ ゴシック" pitchFamily="49" charset="-128"/>
              <a:ea typeface="ＭＳ ゴシック" pitchFamily="49" charset="-128"/>
            </a:rPr>
            <a:t>H28</a:t>
          </a:r>
          <a:r>
            <a:rPr kumimoji="1" lang="ja-JP" altLang="en-US" sz="1000">
              <a:solidFill>
                <a:sysClr val="windowText" lastClr="000000"/>
              </a:solidFill>
              <a:latin typeface="ＭＳ ゴシック" pitchFamily="49" charset="-128"/>
              <a:ea typeface="ＭＳ ゴシック" pitchFamily="49" charset="-128"/>
            </a:rPr>
            <a:t>年度については決算剰余金及び預託の運用益を積み立て、財政調整による取崩しが生じなかったため基金残高は</a:t>
          </a:r>
          <a:r>
            <a:rPr kumimoji="1" lang="en-US" altLang="ja-JP" sz="1000">
              <a:solidFill>
                <a:sysClr val="windowText" lastClr="000000"/>
              </a:solidFill>
              <a:latin typeface="ＭＳ ゴシック" pitchFamily="49" charset="-128"/>
              <a:ea typeface="ＭＳ ゴシック" pitchFamily="49" charset="-128"/>
            </a:rPr>
            <a:t>1.14</a:t>
          </a:r>
          <a:r>
            <a:rPr kumimoji="1" lang="ja-JP" altLang="en-US" sz="1000">
              <a:solidFill>
                <a:sysClr val="windowText" lastClr="000000"/>
              </a:solidFill>
              <a:latin typeface="ＭＳ ゴシック" pitchFamily="49" charset="-128"/>
              <a:ea typeface="ＭＳ ゴシック" pitchFamily="49" charset="-128"/>
            </a:rPr>
            <a:t>ポイント増加している。</a:t>
          </a:r>
        </a:p>
        <a:p>
          <a:r>
            <a:rPr kumimoji="1" lang="ja-JP" altLang="en-US" sz="1000">
              <a:solidFill>
                <a:sysClr val="windowText" lastClr="000000"/>
              </a:solidFill>
              <a:latin typeface="ＭＳ ゴシック" pitchFamily="49" charset="-128"/>
              <a:ea typeface="ＭＳ ゴシック" pitchFamily="49" charset="-128"/>
            </a:rPr>
            <a:t>　実質単年度収支については、</a:t>
          </a:r>
          <a:r>
            <a:rPr kumimoji="1" lang="en-US" altLang="ja-JP" sz="1000">
              <a:solidFill>
                <a:sysClr val="windowText" lastClr="000000"/>
              </a:solidFill>
              <a:latin typeface="ＭＳ ゴシック" pitchFamily="49" charset="-128"/>
              <a:ea typeface="ＭＳ ゴシック" pitchFamily="49" charset="-128"/>
            </a:rPr>
            <a:t>H28</a:t>
          </a:r>
          <a:r>
            <a:rPr kumimoji="1" lang="ja-JP" altLang="en-US" sz="1000">
              <a:solidFill>
                <a:sysClr val="windowText" lastClr="000000"/>
              </a:solidFill>
              <a:latin typeface="ＭＳ ゴシック" pitchFamily="49" charset="-128"/>
              <a:ea typeface="ＭＳ ゴシック" pitchFamily="49" charset="-128"/>
            </a:rPr>
            <a:t>年度は、単年度収支の減少はあったものの、財政調整による積立金の取崩しが生じなかったたことから</a:t>
          </a:r>
          <a:r>
            <a:rPr kumimoji="1" lang="en-US" altLang="ja-JP" sz="1000">
              <a:solidFill>
                <a:sysClr val="windowText" lastClr="000000"/>
              </a:solidFill>
              <a:latin typeface="ＭＳ ゴシック" pitchFamily="49" charset="-128"/>
              <a:ea typeface="ＭＳ ゴシック" pitchFamily="49" charset="-128"/>
            </a:rPr>
            <a:t>1.04</a:t>
          </a:r>
          <a:r>
            <a:rPr kumimoji="1" lang="ja-JP" altLang="en-US" sz="1000">
              <a:solidFill>
                <a:sysClr val="windowText" lastClr="000000"/>
              </a:solidFill>
              <a:latin typeface="ＭＳ ゴシック" pitchFamily="49" charset="-128"/>
              <a:ea typeface="ＭＳ ゴシック" pitchFamily="49" charset="-128"/>
            </a:rPr>
            <a:t>ポイント増加している。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佐賀県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いずれの会計も黒字であり、連結実質赤字比率は発生していない。</a:t>
          </a:r>
        </a:p>
        <a:p>
          <a:r>
            <a:rPr kumimoji="1" lang="ja-JP" altLang="en-US" sz="1400">
              <a:latin typeface="ＭＳ ゴシック" pitchFamily="49" charset="-128"/>
              <a:ea typeface="ＭＳ ゴシック" pitchFamily="49" charset="-128"/>
            </a:rPr>
            <a:t>　一般会計の実質収支比率の低下は、分母となる標準財政規模は標準税収入額の減により減少したものの、分子となる実質収支額が地方譲与税の減などにより減少したことによるもの。</a:t>
          </a:r>
        </a:p>
        <a:p>
          <a:r>
            <a:rPr kumimoji="1" lang="ja-JP" altLang="en-US" sz="1400">
              <a:latin typeface="ＭＳ ゴシック" pitchFamily="49" charset="-128"/>
              <a:ea typeface="ＭＳ ゴシック" pitchFamily="49" charset="-128"/>
            </a:rPr>
            <a:t>　産業用地造成事業特別会計の実質収支比率の改善は、七ツ島工業団地の土地収入見込額の増加によるもの。</a:t>
          </a:r>
        </a:p>
        <a:p>
          <a:r>
            <a:rPr kumimoji="1" lang="ja-JP" altLang="en-US" sz="1400">
              <a:latin typeface="ＭＳ ゴシック" pitchFamily="49" charset="-128"/>
              <a:ea typeface="ＭＳ ゴシック" pitchFamily="49" charset="-128"/>
            </a:rPr>
            <a:t>　一定の財政健全化は確保できているが、引き続き、</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年度に策定した「佐賀県行財政運営計画</a:t>
          </a:r>
          <a:r>
            <a:rPr kumimoji="1" lang="en-US" altLang="ja-JP" sz="1400">
              <a:latin typeface="ＭＳ ゴシック" pitchFamily="49" charset="-128"/>
              <a:ea typeface="ＭＳ ゴシック" pitchFamily="49" charset="-128"/>
            </a:rPr>
            <a:t>2015</a:t>
          </a:r>
          <a:r>
            <a:rPr kumimoji="1" lang="ja-JP" altLang="en-US" sz="1400">
              <a:latin typeface="ＭＳ ゴシック" pitchFamily="49" charset="-128"/>
              <a:ea typeface="ＭＳ ゴシック" pitchFamily="49" charset="-128"/>
            </a:rPr>
            <a:t>」に基づき、持続可能な財政運営を行っていく。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586" t="s">
        <v>62</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15"/>
      <c r="DK1" s="115"/>
      <c r="DL1" s="115"/>
      <c r="DM1" s="115"/>
      <c r="DN1" s="115"/>
      <c r="DO1" s="115"/>
    </row>
    <row r="2" spans="1:119" ht="24" thickBot="1">
      <c r="A2" s="114"/>
      <c r="B2" s="117" t="s">
        <v>63</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587" t="s">
        <v>64</v>
      </c>
      <c r="C3" s="558"/>
      <c r="D3" s="559"/>
      <c r="E3" s="559"/>
      <c r="F3" s="559"/>
      <c r="G3" s="559"/>
      <c r="H3" s="559"/>
      <c r="I3" s="559"/>
      <c r="J3" s="559"/>
      <c r="K3" s="559"/>
      <c r="L3" s="559" t="s">
        <v>65</v>
      </c>
      <c r="M3" s="559"/>
      <c r="N3" s="559"/>
      <c r="O3" s="559"/>
      <c r="P3" s="559"/>
      <c r="Q3" s="559"/>
      <c r="R3" s="560"/>
      <c r="S3" s="560"/>
      <c r="T3" s="560"/>
      <c r="U3" s="560"/>
      <c r="V3" s="561"/>
      <c r="W3" s="589" t="s">
        <v>66</v>
      </c>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1"/>
      <c r="AZ3" s="455" t="s">
        <v>1</v>
      </c>
      <c r="BA3" s="456"/>
      <c r="BB3" s="456"/>
      <c r="BC3" s="456"/>
      <c r="BD3" s="456"/>
      <c r="BE3" s="456"/>
      <c r="BF3" s="456"/>
      <c r="BG3" s="456"/>
      <c r="BH3" s="456"/>
      <c r="BI3" s="456"/>
      <c r="BJ3" s="456"/>
      <c r="BK3" s="456"/>
      <c r="BL3" s="456"/>
      <c r="BM3" s="592"/>
      <c r="BN3" s="556" t="s">
        <v>67</v>
      </c>
      <c r="BO3" s="557"/>
      <c r="BP3" s="557"/>
      <c r="BQ3" s="557"/>
      <c r="BR3" s="557"/>
      <c r="BS3" s="557"/>
      <c r="BT3" s="557"/>
      <c r="BU3" s="593"/>
      <c r="BV3" s="556" t="s">
        <v>68</v>
      </c>
      <c r="BW3" s="557"/>
      <c r="BX3" s="557"/>
      <c r="BY3" s="557"/>
      <c r="BZ3" s="557"/>
      <c r="CA3" s="557"/>
      <c r="CB3" s="557"/>
      <c r="CC3" s="593"/>
      <c r="CD3" s="455" t="s">
        <v>1</v>
      </c>
      <c r="CE3" s="456"/>
      <c r="CF3" s="456"/>
      <c r="CG3" s="456"/>
      <c r="CH3" s="456"/>
      <c r="CI3" s="456"/>
      <c r="CJ3" s="456"/>
      <c r="CK3" s="456"/>
      <c r="CL3" s="456"/>
      <c r="CM3" s="456"/>
      <c r="CN3" s="456"/>
      <c r="CO3" s="456"/>
      <c r="CP3" s="456"/>
      <c r="CQ3" s="456"/>
      <c r="CR3" s="456"/>
      <c r="CS3" s="592"/>
      <c r="CT3" s="556" t="s">
        <v>69</v>
      </c>
      <c r="CU3" s="557"/>
      <c r="CV3" s="557"/>
      <c r="CW3" s="557"/>
      <c r="CX3" s="557"/>
      <c r="CY3" s="557"/>
      <c r="CZ3" s="557"/>
      <c r="DA3" s="593"/>
      <c r="DB3" s="556" t="s">
        <v>70</v>
      </c>
      <c r="DC3" s="557"/>
      <c r="DD3" s="557"/>
      <c r="DE3" s="557"/>
      <c r="DF3" s="557"/>
      <c r="DG3" s="557"/>
      <c r="DH3" s="557"/>
      <c r="DI3" s="593"/>
      <c r="DJ3" s="114"/>
      <c r="DK3" s="114"/>
      <c r="DL3" s="114"/>
      <c r="DM3" s="114"/>
      <c r="DN3" s="114"/>
      <c r="DO3" s="114"/>
    </row>
    <row r="4" spans="1:119" ht="18.75" customHeight="1">
      <c r="A4" s="115"/>
      <c r="B4" s="588"/>
      <c r="C4" s="546"/>
      <c r="D4" s="562"/>
      <c r="E4" s="562"/>
      <c r="F4" s="562"/>
      <c r="G4" s="562"/>
      <c r="H4" s="562"/>
      <c r="I4" s="562"/>
      <c r="J4" s="562"/>
      <c r="K4" s="562"/>
      <c r="L4" s="562"/>
      <c r="M4" s="562"/>
      <c r="N4" s="562"/>
      <c r="O4" s="562"/>
      <c r="P4" s="562"/>
      <c r="Q4" s="562"/>
      <c r="R4" s="563"/>
      <c r="S4" s="563"/>
      <c r="T4" s="563"/>
      <c r="U4" s="563"/>
      <c r="V4" s="564"/>
      <c r="W4" s="508" t="s">
        <v>71</v>
      </c>
      <c r="X4" s="509"/>
      <c r="Y4" s="510"/>
      <c r="Z4" s="517" t="s">
        <v>1</v>
      </c>
      <c r="AA4" s="518"/>
      <c r="AB4" s="518"/>
      <c r="AC4" s="518"/>
      <c r="AD4" s="518"/>
      <c r="AE4" s="518"/>
      <c r="AF4" s="518"/>
      <c r="AG4" s="518"/>
      <c r="AH4" s="519"/>
      <c r="AI4" s="517" t="s">
        <v>72</v>
      </c>
      <c r="AJ4" s="567"/>
      <c r="AK4" s="567"/>
      <c r="AL4" s="567"/>
      <c r="AM4" s="567"/>
      <c r="AN4" s="567"/>
      <c r="AO4" s="567"/>
      <c r="AP4" s="568"/>
      <c r="AQ4" s="523" t="s">
        <v>73</v>
      </c>
      <c r="AR4" s="524"/>
      <c r="AS4" s="567"/>
      <c r="AT4" s="567"/>
      <c r="AU4" s="567"/>
      <c r="AV4" s="567"/>
      <c r="AW4" s="567"/>
      <c r="AX4" s="567"/>
      <c r="AY4" s="572"/>
      <c r="AZ4" s="429" t="s">
        <v>74</v>
      </c>
      <c r="BA4" s="430"/>
      <c r="BB4" s="430"/>
      <c r="BC4" s="430"/>
      <c r="BD4" s="430"/>
      <c r="BE4" s="430"/>
      <c r="BF4" s="430"/>
      <c r="BG4" s="430"/>
      <c r="BH4" s="430"/>
      <c r="BI4" s="430"/>
      <c r="BJ4" s="430"/>
      <c r="BK4" s="430"/>
      <c r="BL4" s="430"/>
      <c r="BM4" s="431"/>
      <c r="BN4" s="432">
        <v>435430115</v>
      </c>
      <c r="BO4" s="433"/>
      <c r="BP4" s="433"/>
      <c r="BQ4" s="433"/>
      <c r="BR4" s="433"/>
      <c r="BS4" s="433"/>
      <c r="BT4" s="433"/>
      <c r="BU4" s="434"/>
      <c r="BV4" s="432">
        <v>456141193</v>
      </c>
      <c r="BW4" s="433"/>
      <c r="BX4" s="433"/>
      <c r="BY4" s="433"/>
      <c r="BZ4" s="433"/>
      <c r="CA4" s="433"/>
      <c r="CB4" s="433"/>
      <c r="CC4" s="434"/>
      <c r="CD4" s="541" t="s">
        <v>75</v>
      </c>
      <c r="CE4" s="542"/>
      <c r="CF4" s="542"/>
      <c r="CG4" s="542"/>
      <c r="CH4" s="542"/>
      <c r="CI4" s="542"/>
      <c r="CJ4" s="542"/>
      <c r="CK4" s="542"/>
      <c r="CL4" s="542"/>
      <c r="CM4" s="542"/>
      <c r="CN4" s="542"/>
      <c r="CO4" s="542"/>
      <c r="CP4" s="542"/>
      <c r="CQ4" s="542"/>
      <c r="CR4" s="542"/>
      <c r="CS4" s="543"/>
      <c r="CT4" s="594">
        <v>1.5</v>
      </c>
      <c r="CU4" s="595"/>
      <c r="CV4" s="595"/>
      <c r="CW4" s="595"/>
      <c r="CX4" s="595"/>
      <c r="CY4" s="595"/>
      <c r="CZ4" s="595"/>
      <c r="DA4" s="596"/>
      <c r="DB4" s="594">
        <v>2.1</v>
      </c>
      <c r="DC4" s="595"/>
      <c r="DD4" s="595"/>
      <c r="DE4" s="595"/>
      <c r="DF4" s="595"/>
      <c r="DG4" s="595"/>
      <c r="DH4" s="595"/>
      <c r="DI4" s="596"/>
      <c r="DJ4" s="114"/>
      <c r="DK4" s="114"/>
      <c r="DL4" s="114"/>
      <c r="DM4" s="114"/>
      <c r="DN4" s="114"/>
      <c r="DO4" s="114"/>
    </row>
    <row r="5" spans="1:119" ht="18.75" customHeight="1" thickBot="1">
      <c r="A5" s="115"/>
      <c r="B5" s="588"/>
      <c r="C5" s="546"/>
      <c r="D5" s="562"/>
      <c r="E5" s="562"/>
      <c r="F5" s="562"/>
      <c r="G5" s="562"/>
      <c r="H5" s="562"/>
      <c r="I5" s="562"/>
      <c r="J5" s="562"/>
      <c r="K5" s="562"/>
      <c r="L5" s="565"/>
      <c r="M5" s="565"/>
      <c r="N5" s="565"/>
      <c r="O5" s="565"/>
      <c r="P5" s="565"/>
      <c r="Q5" s="565"/>
      <c r="R5" s="520"/>
      <c r="S5" s="520"/>
      <c r="T5" s="520"/>
      <c r="U5" s="520"/>
      <c r="V5" s="566"/>
      <c r="W5" s="511"/>
      <c r="X5" s="512"/>
      <c r="Y5" s="513"/>
      <c r="Z5" s="520"/>
      <c r="AA5" s="521"/>
      <c r="AB5" s="521"/>
      <c r="AC5" s="521"/>
      <c r="AD5" s="521"/>
      <c r="AE5" s="521"/>
      <c r="AF5" s="521"/>
      <c r="AG5" s="521"/>
      <c r="AH5" s="522"/>
      <c r="AI5" s="569"/>
      <c r="AJ5" s="570"/>
      <c r="AK5" s="570"/>
      <c r="AL5" s="570"/>
      <c r="AM5" s="570"/>
      <c r="AN5" s="570"/>
      <c r="AO5" s="570"/>
      <c r="AP5" s="571"/>
      <c r="AQ5" s="569"/>
      <c r="AR5" s="570"/>
      <c r="AS5" s="570"/>
      <c r="AT5" s="570"/>
      <c r="AU5" s="570"/>
      <c r="AV5" s="570"/>
      <c r="AW5" s="570"/>
      <c r="AX5" s="570"/>
      <c r="AY5" s="573"/>
      <c r="AZ5" s="435" t="s">
        <v>76</v>
      </c>
      <c r="BA5" s="436"/>
      <c r="BB5" s="436"/>
      <c r="BC5" s="436"/>
      <c r="BD5" s="436"/>
      <c r="BE5" s="436"/>
      <c r="BF5" s="436"/>
      <c r="BG5" s="436"/>
      <c r="BH5" s="436"/>
      <c r="BI5" s="436"/>
      <c r="BJ5" s="436"/>
      <c r="BK5" s="436"/>
      <c r="BL5" s="436"/>
      <c r="BM5" s="437"/>
      <c r="BN5" s="438">
        <v>425523444</v>
      </c>
      <c r="BO5" s="439"/>
      <c r="BP5" s="439"/>
      <c r="BQ5" s="439"/>
      <c r="BR5" s="439"/>
      <c r="BS5" s="439"/>
      <c r="BT5" s="439"/>
      <c r="BU5" s="440"/>
      <c r="BV5" s="438">
        <v>441868564</v>
      </c>
      <c r="BW5" s="439"/>
      <c r="BX5" s="439"/>
      <c r="BY5" s="439"/>
      <c r="BZ5" s="439"/>
      <c r="CA5" s="439"/>
      <c r="CB5" s="439"/>
      <c r="CC5" s="440"/>
      <c r="CD5" s="485" t="s">
        <v>77</v>
      </c>
      <c r="CE5" s="486"/>
      <c r="CF5" s="486"/>
      <c r="CG5" s="486"/>
      <c r="CH5" s="486"/>
      <c r="CI5" s="486"/>
      <c r="CJ5" s="486"/>
      <c r="CK5" s="486"/>
      <c r="CL5" s="486"/>
      <c r="CM5" s="486"/>
      <c r="CN5" s="486"/>
      <c r="CO5" s="486"/>
      <c r="CP5" s="486"/>
      <c r="CQ5" s="486"/>
      <c r="CR5" s="486"/>
      <c r="CS5" s="487"/>
      <c r="CT5" s="417">
        <v>93.4</v>
      </c>
      <c r="CU5" s="418"/>
      <c r="CV5" s="418"/>
      <c r="CW5" s="418"/>
      <c r="CX5" s="418"/>
      <c r="CY5" s="418"/>
      <c r="CZ5" s="418"/>
      <c r="DA5" s="419"/>
      <c r="DB5" s="417">
        <v>92.2</v>
      </c>
      <c r="DC5" s="418"/>
      <c r="DD5" s="418"/>
      <c r="DE5" s="418"/>
      <c r="DF5" s="418"/>
      <c r="DG5" s="418"/>
      <c r="DH5" s="418"/>
      <c r="DI5" s="419"/>
      <c r="DJ5" s="114"/>
      <c r="DK5" s="114"/>
      <c r="DL5" s="114"/>
      <c r="DM5" s="114"/>
      <c r="DN5" s="114"/>
      <c r="DO5" s="114"/>
    </row>
    <row r="6" spans="1:119" ht="18.75" customHeight="1">
      <c r="A6" s="115"/>
      <c r="B6" s="556" t="s">
        <v>78</v>
      </c>
      <c r="C6" s="557"/>
      <c r="D6" s="557"/>
      <c r="E6" s="557"/>
      <c r="F6" s="557"/>
      <c r="G6" s="557"/>
      <c r="H6" s="557"/>
      <c r="I6" s="557"/>
      <c r="J6" s="557"/>
      <c r="K6" s="558"/>
      <c r="L6" s="559" t="s">
        <v>79</v>
      </c>
      <c r="M6" s="559"/>
      <c r="N6" s="559"/>
      <c r="O6" s="559"/>
      <c r="P6" s="559"/>
      <c r="Q6" s="559"/>
      <c r="R6" s="560"/>
      <c r="S6" s="560"/>
      <c r="T6" s="560"/>
      <c r="U6" s="560"/>
      <c r="V6" s="561"/>
      <c r="W6" s="511"/>
      <c r="X6" s="512"/>
      <c r="Y6" s="513"/>
      <c r="Z6" s="538" t="s">
        <v>80</v>
      </c>
      <c r="AA6" s="539"/>
      <c r="AB6" s="539"/>
      <c r="AC6" s="539"/>
      <c r="AD6" s="539"/>
      <c r="AE6" s="539"/>
      <c r="AF6" s="539"/>
      <c r="AG6" s="539"/>
      <c r="AH6" s="540"/>
      <c r="AI6" s="463">
        <v>1</v>
      </c>
      <c r="AJ6" s="464"/>
      <c r="AK6" s="464"/>
      <c r="AL6" s="464"/>
      <c r="AM6" s="464"/>
      <c r="AN6" s="464"/>
      <c r="AO6" s="464"/>
      <c r="AP6" s="465"/>
      <c r="AQ6" s="463">
        <v>11900</v>
      </c>
      <c r="AR6" s="464"/>
      <c r="AS6" s="464"/>
      <c r="AT6" s="464"/>
      <c r="AU6" s="464"/>
      <c r="AV6" s="464"/>
      <c r="AW6" s="464"/>
      <c r="AX6" s="464"/>
      <c r="AY6" s="466"/>
      <c r="AZ6" s="435" t="s">
        <v>81</v>
      </c>
      <c r="BA6" s="436"/>
      <c r="BB6" s="436"/>
      <c r="BC6" s="436"/>
      <c r="BD6" s="436"/>
      <c r="BE6" s="436"/>
      <c r="BF6" s="436"/>
      <c r="BG6" s="436"/>
      <c r="BH6" s="436"/>
      <c r="BI6" s="436"/>
      <c r="BJ6" s="436"/>
      <c r="BK6" s="436"/>
      <c r="BL6" s="436"/>
      <c r="BM6" s="437"/>
      <c r="BN6" s="438">
        <v>9906671</v>
      </c>
      <c r="BO6" s="439"/>
      <c r="BP6" s="439"/>
      <c r="BQ6" s="439"/>
      <c r="BR6" s="439"/>
      <c r="BS6" s="439"/>
      <c r="BT6" s="439"/>
      <c r="BU6" s="440"/>
      <c r="BV6" s="438">
        <v>14272629</v>
      </c>
      <c r="BW6" s="439"/>
      <c r="BX6" s="439"/>
      <c r="BY6" s="439"/>
      <c r="BZ6" s="439"/>
      <c r="CA6" s="439"/>
      <c r="CB6" s="439"/>
      <c r="CC6" s="440"/>
      <c r="CD6" s="485" t="s">
        <v>82</v>
      </c>
      <c r="CE6" s="486"/>
      <c r="CF6" s="486"/>
      <c r="CG6" s="486"/>
      <c r="CH6" s="486"/>
      <c r="CI6" s="486"/>
      <c r="CJ6" s="486"/>
      <c r="CK6" s="486"/>
      <c r="CL6" s="486"/>
      <c r="CM6" s="486"/>
      <c r="CN6" s="486"/>
      <c r="CO6" s="486"/>
      <c r="CP6" s="486"/>
      <c r="CQ6" s="486"/>
      <c r="CR6" s="486"/>
      <c r="CS6" s="487"/>
      <c r="CT6" s="583">
        <v>101.2</v>
      </c>
      <c r="CU6" s="584"/>
      <c r="CV6" s="584"/>
      <c r="CW6" s="584"/>
      <c r="CX6" s="584"/>
      <c r="CY6" s="584"/>
      <c r="CZ6" s="584"/>
      <c r="DA6" s="585"/>
      <c r="DB6" s="583">
        <v>101.6</v>
      </c>
      <c r="DC6" s="584"/>
      <c r="DD6" s="584"/>
      <c r="DE6" s="584"/>
      <c r="DF6" s="584"/>
      <c r="DG6" s="584"/>
      <c r="DH6" s="584"/>
      <c r="DI6" s="585"/>
      <c r="DJ6" s="114"/>
      <c r="DK6" s="114"/>
      <c r="DL6" s="114"/>
      <c r="DM6" s="114"/>
      <c r="DN6" s="114"/>
      <c r="DO6" s="114"/>
    </row>
    <row r="7" spans="1:119" ht="18.75" customHeight="1">
      <c r="A7" s="115"/>
      <c r="B7" s="545"/>
      <c r="C7" s="407"/>
      <c r="D7" s="407"/>
      <c r="E7" s="407"/>
      <c r="F7" s="407"/>
      <c r="G7" s="407"/>
      <c r="H7" s="407"/>
      <c r="I7" s="407"/>
      <c r="J7" s="407"/>
      <c r="K7" s="546"/>
      <c r="L7" s="562"/>
      <c r="M7" s="562"/>
      <c r="N7" s="562"/>
      <c r="O7" s="562"/>
      <c r="P7" s="562"/>
      <c r="Q7" s="562"/>
      <c r="R7" s="563"/>
      <c r="S7" s="563"/>
      <c r="T7" s="563"/>
      <c r="U7" s="563"/>
      <c r="V7" s="564"/>
      <c r="W7" s="511"/>
      <c r="X7" s="512"/>
      <c r="Y7" s="513"/>
      <c r="Z7" s="538" t="s">
        <v>83</v>
      </c>
      <c r="AA7" s="539"/>
      <c r="AB7" s="539"/>
      <c r="AC7" s="539"/>
      <c r="AD7" s="539"/>
      <c r="AE7" s="539"/>
      <c r="AF7" s="539"/>
      <c r="AG7" s="539"/>
      <c r="AH7" s="540"/>
      <c r="AI7" s="463">
        <v>2</v>
      </c>
      <c r="AJ7" s="464"/>
      <c r="AK7" s="464"/>
      <c r="AL7" s="464"/>
      <c r="AM7" s="464"/>
      <c r="AN7" s="464"/>
      <c r="AO7" s="464"/>
      <c r="AP7" s="465"/>
      <c r="AQ7" s="463">
        <v>9400</v>
      </c>
      <c r="AR7" s="464"/>
      <c r="AS7" s="464"/>
      <c r="AT7" s="464"/>
      <c r="AU7" s="464"/>
      <c r="AV7" s="464"/>
      <c r="AW7" s="464"/>
      <c r="AX7" s="464"/>
      <c r="AY7" s="466"/>
      <c r="AZ7" s="435" t="s">
        <v>84</v>
      </c>
      <c r="BA7" s="436"/>
      <c r="BB7" s="436"/>
      <c r="BC7" s="436"/>
      <c r="BD7" s="436"/>
      <c r="BE7" s="436"/>
      <c r="BF7" s="436"/>
      <c r="BG7" s="436"/>
      <c r="BH7" s="436"/>
      <c r="BI7" s="436"/>
      <c r="BJ7" s="436"/>
      <c r="BK7" s="436"/>
      <c r="BL7" s="436"/>
      <c r="BM7" s="437"/>
      <c r="BN7" s="438">
        <v>5880170</v>
      </c>
      <c r="BO7" s="439"/>
      <c r="BP7" s="439"/>
      <c r="BQ7" s="439"/>
      <c r="BR7" s="439"/>
      <c r="BS7" s="439"/>
      <c r="BT7" s="439"/>
      <c r="BU7" s="440"/>
      <c r="BV7" s="438">
        <v>8641760</v>
      </c>
      <c r="BW7" s="439"/>
      <c r="BX7" s="439"/>
      <c r="BY7" s="439"/>
      <c r="BZ7" s="439"/>
      <c r="CA7" s="439"/>
      <c r="CB7" s="439"/>
      <c r="CC7" s="440"/>
      <c r="CD7" s="485" t="s">
        <v>85</v>
      </c>
      <c r="CE7" s="486"/>
      <c r="CF7" s="486"/>
      <c r="CG7" s="486"/>
      <c r="CH7" s="486"/>
      <c r="CI7" s="486"/>
      <c r="CJ7" s="486"/>
      <c r="CK7" s="486"/>
      <c r="CL7" s="486"/>
      <c r="CM7" s="486"/>
      <c r="CN7" s="486"/>
      <c r="CO7" s="486"/>
      <c r="CP7" s="486"/>
      <c r="CQ7" s="486"/>
      <c r="CR7" s="486"/>
      <c r="CS7" s="487"/>
      <c r="CT7" s="438">
        <v>259855981</v>
      </c>
      <c r="CU7" s="439"/>
      <c r="CV7" s="439"/>
      <c r="CW7" s="439"/>
      <c r="CX7" s="439"/>
      <c r="CY7" s="439"/>
      <c r="CZ7" s="439"/>
      <c r="DA7" s="440"/>
      <c r="DB7" s="438">
        <v>262947395</v>
      </c>
      <c r="DC7" s="439"/>
      <c r="DD7" s="439"/>
      <c r="DE7" s="439"/>
      <c r="DF7" s="439"/>
      <c r="DG7" s="439"/>
      <c r="DH7" s="439"/>
      <c r="DI7" s="440"/>
      <c r="DJ7" s="114"/>
      <c r="DK7" s="114"/>
      <c r="DL7" s="114"/>
      <c r="DM7" s="114"/>
      <c r="DN7" s="114"/>
      <c r="DO7" s="114"/>
    </row>
    <row r="8" spans="1:119" ht="18.75" customHeight="1" thickBot="1">
      <c r="A8" s="115"/>
      <c r="B8" s="547"/>
      <c r="C8" s="548"/>
      <c r="D8" s="548"/>
      <c r="E8" s="548"/>
      <c r="F8" s="548"/>
      <c r="G8" s="548"/>
      <c r="H8" s="548"/>
      <c r="I8" s="548"/>
      <c r="J8" s="548"/>
      <c r="K8" s="549"/>
      <c r="L8" s="565"/>
      <c r="M8" s="565"/>
      <c r="N8" s="565"/>
      <c r="O8" s="565"/>
      <c r="P8" s="565"/>
      <c r="Q8" s="565"/>
      <c r="R8" s="520"/>
      <c r="S8" s="520"/>
      <c r="T8" s="520"/>
      <c r="U8" s="520"/>
      <c r="V8" s="566"/>
      <c r="W8" s="511"/>
      <c r="X8" s="512"/>
      <c r="Y8" s="513"/>
      <c r="Z8" s="538" t="s">
        <v>86</v>
      </c>
      <c r="AA8" s="539"/>
      <c r="AB8" s="539"/>
      <c r="AC8" s="539"/>
      <c r="AD8" s="539"/>
      <c r="AE8" s="539"/>
      <c r="AF8" s="539"/>
      <c r="AG8" s="539"/>
      <c r="AH8" s="540"/>
      <c r="AI8" s="463">
        <v>1</v>
      </c>
      <c r="AJ8" s="464"/>
      <c r="AK8" s="464"/>
      <c r="AL8" s="464"/>
      <c r="AM8" s="464"/>
      <c r="AN8" s="464"/>
      <c r="AO8" s="464"/>
      <c r="AP8" s="465"/>
      <c r="AQ8" s="463">
        <v>7600</v>
      </c>
      <c r="AR8" s="464"/>
      <c r="AS8" s="464"/>
      <c r="AT8" s="464"/>
      <c r="AU8" s="464"/>
      <c r="AV8" s="464"/>
      <c r="AW8" s="464"/>
      <c r="AX8" s="464"/>
      <c r="AY8" s="466"/>
      <c r="AZ8" s="435" t="s">
        <v>87</v>
      </c>
      <c r="BA8" s="436"/>
      <c r="BB8" s="436"/>
      <c r="BC8" s="436"/>
      <c r="BD8" s="436"/>
      <c r="BE8" s="436"/>
      <c r="BF8" s="436"/>
      <c r="BG8" s="436"/>
      <c r="BH8" s="436"/>
      <c r="BI8" s="436"/>
      <c r="BJ8" s="436"/>
      <c r="BK8" s="436"/>
      <c r="BL8" s="436"/>
      <c r="BM8" s="437"/>
      <c r="BN8" s="438">
        <v>4026501</v>
      </c>
      <c r="BO8" s="439"/>
      <c r="BP8" s="439"/>
      <c r="BQ8" s="439"/>
      <c r="BR8" s="439"/>
      <c r="BS8" s="439"/>
      <c r="BT8" s="439"/>
      <c r="BU8" s="440"/>
      <c r="BV8" s="438">
        <v>5630869</v>
      </c>
      <c r="BW8" s="439"/>
      <c r="BX8" s="439"/>
      <c r="BY8" s="439"/>
      <c r="BZ8" s="439"/>
      <c r="CA8" s="439"/>
      <c r="CB8" s="439"/>
      <c r="CC8" s="440"/>
      <c r="CD8" s="485" t="s">
        <v>88</v>
      </c>
      <c r="CE8" s="486"/>
      <c r="CF8" s="486"/>
      <c r="CG8" s="486"/>
      <c r="CH8" s="486"/>
      <c r="CI8" s="486"/>
      <c r="CJ8" s="486"/>
      <c r="CK8" s="486"/>
      <c r="CL8" s="486"/>
      <c r="CM8" s="486"/>
      <c r="CN8" s="486"/>
      <c r="CO8" s="486"/>
      <c r="CP8" s="486"/>
      <c r="CQ8" s="486"/>
      <c r="CR8" s="486"/>
      <c r="CS8" s="487"/>
      <c r="CT8" s="580">
        <v>0.34093000000000001</v>
      </c>
      <c r="CU8" s="581"/>
      <c r="CV8" s="581"/>
      <c r="CW8" s="581"/>
      <c r="CX8" s="581"/>
      <c r="CY8" s="581"/>
      <c r="CZ8" s="581"/>
      <c r="DA8" s="582"/>
      <c r="DB8" s="580">
        <v>0.32938000000000001</v>
      </c>
      <c r="DC8" s="581"/>
      <c r="DD8" s="581"/>
      <c r="DE8" s="581"/>
      <c r="DF8" s="581"/>
      <c r="DG8" s="581"/>
      <c r="DH8" s="581"/>
      <c r="DI8" s="582"/>
      <c r="DJ8" s="114"/>
      <c r="DK8" s="114"/>
      <c r="DL8" s="114"/>
      <c r="DM8" s="114"/>
      <c r="DN8" s="114"/>
      <c r="DO8" s="114"/>
    </row>
    <row r="9" spans="1:119" ht="18.75" customHeight="1" thickBot="1">
      <c r="A9" s="115"/>
      <c r="B9" s="544" t="s">
        <v>89</v>
      </c>
      <c r="C9" s="518"/>
      <c r="D9" s="518"/>
      <c r="E9" s="518"/>
      <c r="F9" s="518"/>
      <c r="G9" s="518"/>
      <c r="H9" s="518"/>
      <c r="I9" s="518"/>
      <c r="J9" s="518"/>
      <c r="K9" s="519"/>
      <c r="L9" s="550" t="s">
        <v>90</v>
      </c>
      <c r="M9" s="551"/>
      <c r="N9" s="551"/>
      <c r="O9" s="551"/>
      <c r="P9" s="551"/>
      <c r="Q9" s="552"/>
      <c r="R9" s="553">
        <v>832832</v>
      </c>
      <c r="S9" s="554"/>
      <c r="T9" s="554"/>
      <c r="U9" s="554"/>
      <c r="V9" s="555"/>
      <c r="W9" s="511"/>
      <c r="X9" s="512"/>
      <c r="Y9" s="513"/>
      <c r="Z9" s="538" t="s">
        <v>91</v>
      </c>
      <c r="AA9" s="539"/>
      <c r="AB9" s="539"/>
      <c r="AC9" s="539"/>
      <c r="AD9" s="539"/>
      <c r="AE9" s="539"/>
      <c r="AF9" s="539"/>
      <c r="AG9" s="539"/>
      <c r="AH9" s="540"/>
      <c r="AI9" s="463">
        <v>1</v>
      </c>
      <c r="AJ9" s="464"/>
      <c r="AK9" s="464"/>
      <c r="AL9" s="464"/>
      <c r="AM9" s="464"/>
      <c r="AN9" s="464"/>
      <c r="AO9" s="464"/>
      <c r="AP9" s="465"/>
      <c r="AQ9" s="463">
        <v>9400</v>
      </c>
      <c r="AR9" s="464"/>
      <c r="AS9" s="464"/>
      <c r="AT9" s="464"/>
      <c r="AU9" s="464"/>
      <c r="AV9" s="464"/>
      <c r="AW9" s="464"/>
      <c r="AX9" s="464"/>
      <c r="AY9" s="466"/>
      <c r="AZ9" s="435" t="s">
        <v>92</v>
      </c>
      <c r="BA9" s="436"/>
      <c r="BB9" s="436"/>
      <c r="BC9" s="436"/>
      <c r="BD9" s="436"/>
      <c r="BE9" s="436"/>
      <c r="BF9" s="436"/>
      <c r="BG9" s="436"/>
      <c r="BH9" s="436"/>
      <c r="BI9" s="436"/>
      <c r="BJ9" s="436"/>
      <c r="BK9" s="436"/>
      <c r="BL9" s="436"/>
      <c r="BM9" s="437"/>
      <c r="BN9" s="438">
        <v>-1604368</v>
      </c>
      <c r="BO9" s="439"/>
      <c r="BP9" s="439"/>
      <c r="BQ9" s="439"/>
      <c r="BR9" s="439"/>
      <c r="BS9" s="439"/>
      <c r="BT9" s="439"/>
      <c r="BU9" s="440"/>
      <c r="BV9" s="438">
        <v>262220</v>
      </c>
      <c r="BW9" s="439"/>
      <c r="BX9" s="439"/>
      <c r="BY9" s="439"/>
      <c r="BZ9" s="439"/>
      <c r="CA9" s="439"/>
      <c r="CB9" s="439"/>
      <c r="CC9" s="440"/>
      <c r="CD9" s="409" t="s">
        <v>93</v>
      </c>
      <c r="CE9" s="410"/>
      <c r="CF9" s="410"/>
      <c r="CG9" s="410"/>
      <c r="CH9" s="410"/>
      <c r="CI9" s="410"/>
      <c r="CJ9" s="410"/>
      <c r="CK9" s="410"/>
      <c r="CL9" s="410"/>
      <c r="CM9" s="410"/>
      <c r="CN9" s="410"/>
      <c r="CO9" s="410"/>
      <c r="CP9" s="410"/>
      <c r="CQ9" s="410"/>
      <c r="CR9" s="410"/>
      <c r="CS9" s="411"/>
      <c r="CT9" s="417">
        <v>21.1</v>
      </c>
      <c r="CU9" s="418"/>
      <c r="CV9" s="418"/>
      <c r="CW9" s="418"/>
      <c r="CX9" s="418"/>
      <c r="CY9" s="418"/>
      <c r="CZ9" s="418"/>
      <c r="DA9" s="419"/>
      <c r="DB9" s="417">
        <v>20.7</v>
      </c>
      <c r="DC9" s="418"/>
      <c r="DD9" s="418"/>
      <c r="DE9" s="418"/>
      <c r="DF9" s="418"/>
      <c r="DG9" s="418"/>
      <c r="DH9" s="418"/>
      <c r="DI9" s="419"/>
      <c r="DJ9" s="114"/>
      <c r="DK9" s="114"/>
      <c r="DL9" s="114"/>
      <c r="DM9" s="114"/>
      <c r="DN9" s="114"/>
      <c r="DO9" s="114"/>
    </row>
    <row r="10" spans="1:119" ht="18.75" customHeight="1">
      <c r="A10" s="115"/>
      <c r="B10" s="545"/>
      <c r="C10" s="407"/>
      <c r="D10" s="407"/>
      <c r="E10" s="407"/>
      <c r="F10" s="407"/>
      <c r="G10" s="407"/>
      <c r="H10" s="407"/>
      <c r="I10" s="407"/>
      <c r="J10" s="407"/>
      <c r="K10" s="546"/>
      <c r="L10" s="460" t="s">
        <v>94</v>
      </c>
      <c r="M10" s="461"/>
      <c r="N10" s="461"/>
      <c r="O10" s="461"/>
      <c r="P10" s="461"/>
      <c r="Q10" s="462"/>
      <c r="R10" s="463">
        <v>849788</v>
      </c>
      <c r="S10" s="464"/>
      <c r="T10" s="464"/>
      <c r="U10" s="464"/>
      <c r="V10" s="466"/>
      <c r="W10" s="511"/>
      <c r="X10" s="512"/>
      <c r="Y10" s="513"/>
      <c r="Z10" s="538" t="s">
        <v>95</v>
      </c>
      <c r="AA10" s="539"/>
      <c r="AB10" s="539"/>
      <c r="AC10" s="539"/>
      <c r="AD10" s="539"/>
      <c r="AE10" s="539"/>
      <c r="AF10" s="539"/>
      <c r="AG10" s="539"/>
      <c r="AH10" s="540"/>
      <c r="AI10" s="463">
        <v>1</v>
      </c>
      <c r="AJ10" s="464"/>
      <c r="AK10" s="464"/>
      <c r="AL10" s="464"/>
      <c r="AM10" s="464"/>
      <c r="AN10" s="464"/>
      <c r="AO10" s="464"/>
      <c r="AP10" s="465"/>
      <c r="AQ10" s="463">
        <v>8200</v>
      </c>
      <c r="AR10" s="464"/>
      <c r="AS10" s="464"/>
      <c r="AT10" s="464"/>
      <c r="AU10" s="464"/>
      <c r="AV10" s="464"/>
      <c r="AW10" s="464"/>
      <c r="AX10" s="464"/>
      <c r="AY10" s="466"/>
      <c r="AZ10" s="435" t="s">
        <v>96</v>
      </c>
      <c r="BA10" s="436"/>
      <c r="BB10" s="436"/>
      <c r="BC10" s="436"/>
      <c r="BD10" s="436"/>
      <c r="BE10" s="436"/>
      <c r="BF10" s="436"/>
      <c r="BG10" s="436"/>
      <c r="BH10" s="436"/>
      <c r="BI10" s="436"/>
      <c r="BJ10" s="436"/>
      <c r="BK10" s="436"/>
      <c r="BL10" s="436"/>
      <c r="BM10" s="437"/>
      <c r="BN10" s="438">
        <v>2778907</v>
      </c>
      <c r="BO10" s="439"/>
      <c r="BP10" s="439"/>
      <c r="BQ10" s="439"/>
      <c r="BR10" s="439"/>
      <c r="BS10" s="439"/>
      <c r="BT10" s="439"/>
      <c r="BU10" s="440"/>
      <c r="BV10" s="438">
        <v>2691028</v>
      </c>
      <c r="BW10" s="439"/>
      <c r="BX10" s="439"/>
      <c r="BY10" s="439"/>
      <c r="BZ10" s="439"/>
      <c r="CA10" s="439"/>
      <c r="CB10" s="439"/>
      <c r="CC10" s="440"/>
      <c r="CD10" s="541" t="s">
        <v>97</v>
      </c>
      <c r="CE10" s="542"/>
      <c r="CF10" s="542"/>
      <c r="CG10" s="542"/>
      <c r="CH10" s="542"/>
      <c r="CI10" s="542"/>
      <c r="CJ10" s="542"/>
      <c r="CK10" s="542"/>
      <c r="CL10" s="542"/>
      <c r="CM10" s="542"/>
      <c r="CN10" s="542"/>
      <c r="CO10" s="542"/>
      <c r="CP10" s="542"/>
      <c r="CQ10" s="542"/>
      <c r="CR10" s="542"/>
      <c r="CS10" s="543"/>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547"/>
      <c r="C11" s="548"/>
      <c r="D11" s="548"/>
      <c r="E11" s="548"/>
      <c r="F11" s="548"/>
      <c r="G11" s="548"/>
      <c r="H11" s="548"/>
      <c r="I11" s="548"/>
      <c r="J11" s="548"/>
      <c r="K11" s="549"/>
      <c r="L11" s="574" t="s">
        <v>98</v>
      </c>
      <c r="M11" s="575"/>
      <c r="N11" s="575"/>
      <c r="O11" s="575"/>
      <c r="P11" s="575"/>
      <c r="Q11" s="576"/>
      <c r="R11" s="577" t="s">
        <v>99</v>
      </c>
      <c r="S11" s="578"/>
      <c r="T11" s="578"/>
      <c r="U11" s="578"/>
      <c r="V11" s="579"/>
      <c r="W11" s="514"/>
      <c r="X11" s="515"/>
      <c r="Y11" s="516"/>
      <c r="Z11" s="538" t="s">
        <v>100</v>
      </c>
      <c r="AA11" s="539"/>
      <c r="AB11" s="539"/>
      <c r="AC11" s="539"/>
      <c r="AD11" s="539"/>
      <c r="AE11" s="539"/>
      <c r="AF11" s="539"/>
      <c r="AG11" s="539"/>
      <c r="AH11" s="540"/>
      <c r="AI11" s="463">
        <v>36</v>
      </c>
      <c r="AJ11" s="464"/>
      <c r="AK11" s="464"/>
      <c r="AL11" s="464"/>
      <c r="AM11" s="464"/>
      <c r="AN11" s="464"/>
      <c r="AO11" s="464"/>
      <c r="AP11" s="465"/>
      <c r="AQ11" s="463">
        <v>7600</v>
      </c>
      <c r="AR11" s="464"/>
      <c r="AS11" s="464"/>
      <c r="AT11" s="464"/>
      <c r="AU11" s="464"/>
      <c r="AV11" s="464"/>
      <c r="AW11" s="464"/>
      <c r="AX11" s="464"/>
      <c r="AY11" s="466"/>
      <c r="AZ11" s="435" t="s">
        <v>101</v>
      </c>
      <c r="BA11" s="436"/>
      <c r="BB11" s="436"/>
      <c r="BC11" s="436"/>
      <c r="BD11" s="436"/>
      <c r="BE11" s="436"/>
      <c r="BF11" s="436"/>
      <c r="BG11" s="436"/>
      <c r="BH11" s="436"/>
      <c r="BI11" s="436"/>
      <c r="BJ11" s="436"/>
      <c r="BK11" s="436"/>
      <c r="BL11" s="436"/>
      <c r="BM11" s="437"/>
      <c r="BN11" s="438" t="s">
        <v>102</v>
      </c>
      <c r="BO11" s="439"/>
      <c r="BP11" s="439"/>
      <c r="BQ11" s="439"/>
      <c r="BR11" s="439"/>
      <c r="BS11" s="439"/>
      <c r="BT11" s="439"/>
      <c r="BU11" s="440"/>
      <c r="BV11" s="438" t="s">
        <v>102</v>
      </c>
      <c r="BW11" s="439"/>
      <c r="BX11" s="439"/>
      <c r="BY11" s="439"/>
      <c r="BZ11" s="439"/>
      <c r="CA11" s="439"/>
      <c r="CB11" s="439"/>
      <c r="CC11" s="440"/>
      <c r="CD11" s="485" t="s">
        <v>103</v>
      </c>
      <c r="CE11" s="486"/>
      <c r="CF11" s="486"/>
      <c r="CG11" s="486"/>
      <c r="CH11" s="486"/>
      <c r="CI11" s="486"/>
      <c r="CJ11" s="486"/>
      <c r="CK11" s="486"/>
      <c r="CL11" s="486"/>
      <c r="CM11" s="486"/>
      <c r="CN11" s="486"/>
      <c r="CO11" s="486"/>
      <c r="CP11" s="486"/>
      <c r="CQ11" s="486"/>
      <c r="CR11" s="486"/>
      <c r="CS11" s="487"/>
      <c r="CT11" s="488" t="s">
        <v>102</v>
      </c>
      <c r="CU11" s="489"/>
      <c r="CV11" s="489"/>
      <c r="CW11" s="489"/>
      <c r="CX11" s="489"/>
      <c r="CY11" s="489"/>
      <c r="CZ11" s="489"/>
      <c r="DA11" s="490"/>
      <c r="DB11" s="488" t="s">
        <v>102</v>
      </c>
      <c r="DC11" s="489"/>
      <c r="DD11" s="489"/>
      <c r="DE11" s="489"/>
      <c r="DF11" s="489"/>
      <c r="DG11" s="489"/>
      <c r="DH11" s="489"/>
      <c r="DI11" s="490"/>
      <c r="DJ11" s="114"/>
      <c r="DK11" s="114"/>
      <c r="DL11" s="114"/>
      <c r="DM11" s="114"/>
      <c r="DN11" s="114"/>
      <c r="DO11" s="114"/>
    </row>
    <row r="12" spans="1:119" ht="18.75" customHeight="1">
      <c r="A12" s="115"/>
      <c r="B12" s="493" t="s">
        <v>104</v>
      </c>
      <c r="C12" s="494"/>
      <c r="D12" s="494"/>
      <c r="E12" s="494"/>
      <c r="F12" s="494"/>
      <c r="G12" s="494"/>
      <c r="H12" s="494"/>
      <c r="I12" s="494"/>
      <c r="J12" s="494"/>
      <c r="K12" s="495"/>
      <c r="L12" s="502" t="s">
        <v>105</v>
      </c>
      <c r="M12" s="503"/>
      <c r="N12" s="503"/>
      <c r="O12" s="503"/>
      <c r="P12" s="503"/>
      <c r="Q12" s="504"/>
      <c r="R12" s="505">
        <v>837977</v>
      </c>
      <c r="S12" s="506"/>
      <c r="T12" s="506"/>
      <c r="U12" s="506"/>
      <c r="V12" s="507"/>
      <c r="W12" s="508" t="s">
        <v>106</v>
      </c>
      <c r="X12" s="509"/>
      <c r="Y12" s="510"/>
      <c r="Z12" s="517" t="s">
        <v>1</v>
      </c>
      <c r="AA12" s="518"/>
      <c r="AB12" s="518"/>
      <c r="AC12" s="518"/>
      <c r="AD12" s="518"/>
      <c r="AE12" s="518"/>
      <c r="AF12" s="518"/>
      <c r="AG12" s="518"/>
      <c r="AH12" s="519"/>
      <c r="AI12" s="523" t="s">
        <v>107</v>
      </c>
      <c r="AJ12" s="518"/>
      <c r="AK12" s="518"/>
      <c r="AL12" s="518"/>
      <c r="AM12" s="519"/>
      <c r="AN12" s="523" t="s">
        <v>108</v>
      </c>
      <c r="AO12" s="524"/>
      <c r="AP12" s="524"/>
      <c r="AQ12" s="524"/>
      <c r="AR12" s="524"/>
      <c r="AS12" s="525"/>
      <c r="AT12" s="532" t="s">
        <v>109</v>
      </c>
      <c r="AU12" s="533"/>
      <c r="AV12" s="533"/>
      <c r="AW12" s="533"/>
      <c r="AX12" s="533"/>
      <c r="AY12" s="534"/>
      <c r="AZ12" s="435" t="s">
        <v>110</v>
      </c>
      <c r="BA12" s="436"/>
      <c r="BB12" s="436"/>
      <c r="BC12" s="436"/>
      <c r="BD12" s="436"/>
      <c r="BE12" s="436"/>
      <c r="BF12" s="436"/>
      <c r="BG12" s="436"/>
      <c r="BH12" s="436"/>
      <c r="BI12" s="436"/>
      <c r="BJ12" s="436"/>
      <c r="BK12" s="436"/>
      <c r="BL12" s="436"/>
      <c r="BM12" s="437"/>
      <c r="BN12" s="438" t="s">
        <v>111</v>
      </c>
      <c r="BO12" s="439"/>
      <c r="BP12" s="439"/>
      <c r="BQ12" s="439"/>
      <c r="BR12" s="439"/>
      <c r="BS12" s="439"/>
      <c r="BT12" s="439"/>
      <c r="BU12" s="440"/>
      <c r="BV12" s="438">
        <v>4500000</v>
      </c>
      <c r="BW12" s="439"/>
      <c r="BX12" s="439"/>
      <c r="BY12" s="439"/>
      <c r="BZ12" s="439"/>
      <c r="CA12" s="439"/>
      <c r="CB12" s="439"/>
      <c r="CC12" s="440"/>
      <c r="CD12" s="485" t="s">
        <v>112</v>
      </c>
      <c r="CE12" s="486"/>
      <c r="CF12" s="486"/>
      <c r="CG12" s="486"/>
      <c r="CH12" s="486"/>
      <c r="CI12" s="486"/>
      <c r="CJ12" s="486"/>
      <c r="CK12" s="486"/>
      <c r="CL12" s="486"/>
      <c r="CM12" s="486"/>
      <c r="CN12" s="486"/>
      <c r="CO12" s="486"/>
      <c r="CP12" s="486"/>
      <c r="CQ12" s="486"/>
      <c r="CR12" s="486"/>
      <c r="CS12" s="487"/>
      <c r="CT12" s="488" t="s">
        <v>111</v>
      </c>
      <c r="CU12" s="489"/>
      <c r="CV12" s="489"/>
      <c r="CW12" s="489"/>
      <c r="CX12" s="489"/>
      <c r="CY12" s="489"/>
      <c r="CZ12" s="489"/>
      <c r="DA12" s="490"/>
      <c r="DB12" s="488" t="s">
        <v>111</v>
      </c>
      <c r="DC12" s="489"/>
      <c r="DD12" s="489"/>
      <c r="DE12" s="489"/>
      <c r="DF12" s="489"/>
      <c r="DG12" s="489"/>
      <c r="DH12" s="489"/>
      <c r="DI12" s="490"/>
      <c r="DJ12" s="114"/>
      <c r="DK12" s="114"/>
      <c r="DL12" s="114"/>
      <c r="DM12" s="114"/>
      <c r="DN12" s="114"/>
      <c r="DO12" s="114"/>
    </row>
    <row r="13" spans="1:119" ht="18.75" customHeight="1" thickBot="1">
      <c r="A13" s="115"/>
      <c r="B13" s="496"/>
      <c r="C13" s="497"/>
      <c r="D13" s="497"/>
      <c r="E13" s="497"/>
      <c r="F13" s="497"/>
      <c r="G13" s="497"/>
      <c r="H13" s="497"/>
      <c r="I13" s="497"/>
      <c r="J13" s="497"/>
      <c r="K13" s="498"/>
      <c r="L13" s="122"/>
      <c r="M13" s="479" t="s">
        <v>113</v>
      </c>
      <c r="N13" s="480"/>
      <c r="O13" s="480"/>
      <c r="P13" s="480"/>
      <c r="Q13" s="481"/>
      <c r="R13" s="529">
        <v>832834</v>
      </c>
      <c r="S13" s="530"/>
      <c r="T13" s="530"/>
      <c r="U13" s="530"/>
      <c r="V13" s="531"/>
      <c r="W13" s="511"/>
      <c r="X13" s="512"/>
      <c r="Y13" s="513"/>
      <c r="Z13" s="520"/>
      <c r="AA13" s="521"/>
      <c r="AB13" s="521"/>
      <c r="AC13" s="521"/>
      <c r="AD13" s="521"/>
      <c r="AE13" s="521"/>
      <c r="AF13" s="521"/>
      <c r="AG13" s="521"/>
      <c r="AH13" s="522"/>
      <c r="AI13" s="520"/>
      <c r="AJ13" s="521"/>
      <c r="AK13" s="521"/>
      <c r="AL13" s="521"/>
      <c r="AM13" s="522"/>
      <c r="AN13" s="526"/>
      <c r="AO13" s="527"/>
      <c r="AP13" s="527"/>
      <c r="AQ13" s="527"/>
      <c r="AR13" s="527"/>
      <c r="AS13" s="528"/>
      <c r="AT13" s="535"/>
      <c r="AU13" s="536"/>
      <c r="AV13" s="536"/>
      <c r="AW13" s="536"/>
      <c r="AX13" s="536"/>
      <c r="AY13" s="537"/>
      <c r="AZ13" s="446" t="s">
        <v>114</v>
      </c>
      <c r="BA13" s="447"/>
      <c r="BB13" s="447"/>
      <c r="BC13" s="447"/>
      <c r="BD13" s="447"/>
      <c r="BE13" s="447"/>
      <c r="BF13" s="447"/>
      <c r="BG13" s="447"/>
      <c r="BH13" s="447"/>
      <c r="BI13" s="447"/>
      <c r="BJ13" s="447"/>
      <c r="BK13" s="447"/>
      <c r="BL13" s="447"/>
      <c r="BM13" s="448"/>
      <c r="BN13" s="438">
        <v>1174539</v>
      </c>
      <c r="BO13" s="439"/>
      <c r="BP13" s="439"/>
      <c r="BQ13" s="439"/>
      <c r="BR13" s="439"/>
      <c r="BS13" s="439"/>
      <c r="BT13" s="439"/>
      <c r="BU13" s="440"/>
      <c r="BV13" s="438">
        <v>-1546752</v>
      </c>
      <c r="BW13" s="439"/>
      <c r="BX13" s="439"/>
      <c r="BY13" s="439"/>
      <c r="BZ13" s="439"/>
      <c r="CA13" s="439"/>
      <c r="CB13" s="439"/>
      <c r="CC13" s="440"/>
      <c r="CD13" s="485" t="s">
        <v>115</v>
      </c>
      <c r="CE13" s="486"/>
      <c r="CF13" s="486"/>
      <c r="CG13" s="486"/>
      <c r="CH13" s="486"/>
      <c r="CI13" s="486"/>
      <c r="CJ13" s="486"/>
      <c r="CK13" s="486"/>
      <c r="CL13" s="486"/>
      <c r="CM13" s="486"/>
      <c r="CN13" s="486"/>
      <c r="CO13" s="486"/>
      <c r="CP13" s="486"/>
      <c r="CQ13" s="486"/>
      <c r="CR13" s="486"/>
      <c r="CS13" s="487"/>
      <c r="CT13" s="417">
        <v>10</v>
      </c>
      <c r="CU13" s="418"/>
      <c r="CV13" s="418"/>
      <c r="CW13" s="418"/>
      <c r="CX13" s="418"/>
      <c r="CY13" s="418"/>
      <c r="CZ13" s="418"/>
      <c r="DA13" s="419"/>
      <c r="DB13" s="417">
        <v>11.2</v>
      </c>
      <c r="DC13" s="418"/>
      <c r="DD13" s="418"/>
      <c r="DE13" s="418"/>
      <c r="DF13" s="418"/>
      <c r="DG13" s="418"/>
      <c r="DH13" s="418"/>
      <c r="DI13" s="419"/>
      <c r="DJ13" s="114"/>
      <c r="DK13" s="114"/>
      <c r="DL13" s="114"/>
      <c r="DM13" s="114"/>
      <c r="DN13" s="114"/>
      <c r="DO13" s="114"/>
    </row>
    <row r="14" spans="1:119" ht="18.75" customHeight="1" thickBot="1">
      <c r="A14" s="115"/>
      <c r="B14" s="496"/>
      <c r="C14" s="497"/>
      <c r="D14" s="497"/>
      <c r="E14" s="497"/>
      <c r="F14" s="497"/>
      <c r="G14" s="497"/>
      <c r="H14" s="497"/>
      <c r="I14" s="497"/>
      <c r="J14" s="497"/>
      <c r="K14" s="498"/>
      <c r="L14" s="473" t="s">
        <v>116</v>
      </c>
      <c r="M14" s="491"/>
      <c r="N14" s="491"/>
      <c r="O14" s="491"/>
      <c r="P14" s="491"/>
      <c r="Q14" s="492"/>
      <c r="R14" s="482">
        <v>842457</v>
      </c>
      <c r="S14" s="483"/>
      <c r="T14" s="483"/>
      <c r="U14" s="483"/>
      <c r="V14" s="484"/>
      <c r="W14" s="511"/>
      <c r="X14" s="512"/>
      <c r="Y14" s="513"/>
      <c r="Z14" s="460" t="s">
        <v>117</v>
      </c>
      <c r="AA14" s="461"/>
      <c r="AB14" s="461"/>
      <c r="AC14" s="461"/>
      <c r="AD14" s="461"/>
      <c r="AE14" s="461"/>
      <c r="AF14" s="461"/>
      <c r="AG14" s="461"/>
      <c r="AH14" s="462"/>
      <c r="AI14" s="463">
        <v>3957</v>
      </c>
      <c r="AJ14" s="464"/>
      <c r="AK14" s="464"/>
      <c r="AL14" s="464"/>
      <c r="AM14" s="465"/>
      <c r="AN14" s="463">
        <v>13212423</v>
      </c>
      <c r="AO14" s="464"/>
      <c r="AP14" s="464"/>
      <c r="AQ14" s="464"/>
      <c r="AR14" s="464"/>
      <c r="AS14" s="465"/>
      <c r="AT14" s="463">
        <v>3339</v>
      </c>
      <c r="AU14" s="464"/>
      <c r="AV14" s="464"/>
      <c r="AW14" s="464"/>
      <c r="AX14" s="464"/>
      <c r="AY14" s="466"/>
      <c r="AZ14" s="429" t="s">
        <v>118</v>
      </c>
      <c r="BA14" s="430"/>
      <c r="BB14" s="430"/>
      <c r="BC14" s="430"/>
      <c r="BD14" s="430"/>
      <c r="BE14" s="430"/>
      <c r="BF14" s="430"/>
      <c r="BG14" s="430"/>
      <c r="BH14" s="430"/>
      <c r="BI14" s="430"/>
      <c r="BJ14" s="430"/>
      <c r="BK14" s="430"/>
      <c r="BL14" s="430"/>
      <c r="BM14" s="431"/>
      <c r="BN14" s="432">
        <v>76057720</v>
      </c>
      <c r="BO14" s="433"/>
      <c r="BP14" s="433"/>
      <c r="BQ14" s="433"/>
      <c r="BR14" s="433"/>
      <c r="BS14" s="433"/>
      <c r="BT14" s="433"/>
      <c r="BU14" s="434"/>
      <c r="BV14" s="432">
        <v>77769892</v>
      </c>
      <c r="BW14" s="433"/>
      <c r="BX14" s="433"/>
      <c r="BY14" s="433"/>
      <c r="BZ14" s="433"/>
      <c r="CA14" s="433"/>
      <c r="CB14" s="433"/>
      <c r="CC14" s="434"/>
      <c r="CD14" s="409" t="s">
        <v>119</v>
      </c>
      <c r="CE14" s="410"/>
      <c r="CF14" s="410"/>
      <c r="CG14" s="410"/>
      <c r="CH14" s="410"/>
      <c r="CI14" s="410"/>
      <c r="CJ14" s="410"/>
      <c r="CK14" s="410"/>
      <c r="CL14" s="410"/>
      <c r="CM14" s="410"/>
      <c r="CN14" s="410"/>
      <c r="CO14" s="410"/>
      <c r="CP14" s="410"/>
      <c r="CQ14" s="410"/>
      <c r="CR14" s="410"/>
      <c r="CS14" s="411"/>
      <c r="CT14" s="443">
        <v>107.1</v>
      </c>
      <c r="CU14" s="444"/>
      <c r="CV14" s="444"/>
      <c r="CW14" s="444"/>
      <c r="CX14" s="444"/>
      <c r="CY14" s="444"/>
      <c r="CZ14" s="444"/>
      <c r="DA14" s="445"/>
      <c r="DB14" s="443">
        <v>106.6</v>
      </c>
      <c r="DC14" s="444"/>
      <c r="DD14" s="444"/>
      <c r="DE14" s="444"/>
      <c r="DF14" s="444"/>
      <c r="DG14" s="444"/>
      <c r="DH14" s="444"/>
      <c r="DI14" s="445"/>
      <c r="DJ14" s="114"/>
      <c r="DK14" s="114"/>
      <c r="DL14" s="114"/>
      <c r="DM14" s="114"/>
      <c r="DN14" s="114"/>
      <c r="DO14" s="114"/>
    </row>
    <row r="15" spans="1:119" ht="18.75" customHeight="1">
      <c r="A15" s="115"/>
      <c r="B15" s="496"/>
      <c r="C15" s="497"/>
      <c r="D15" s="497"/>
      <c r="E15" s="497"/>
      <c r="F15" s="497"/>
      <c r="G15" s="497"/>
      <c r="H15" s="497"/>
      <c r="I15" s="497"/>
      <c r="J15" s="497"/>
      <c r="K15" s="498"/>
      <c r="L15" s="122"/>
      <c r="M15" s="479" t="s">
        <v>113</v>
      </c>
      <c r="N15" s="480"/>
      <c r="O15" s="480"/>
      <c r="P15" s="480"/>
      <c r="Q15" s="481"/>
      <c r="R15" s="482">
        <v>837914</v>
      </c>
      <c r="S15" s="483"/>
      <c r="T15" s="483"/>
      <c r="U15" s="483"/>
      <c r="V15" s="484"/>
      <c r="W15" s="511"/>
      <c r="X15" s="512"/>
      <c r="Y15" s="513"/>
      <c r="Z15" s="460" t="s">
        <v>120</v>
      </c>
      <c r="AA15" s="461"/>
      <c r="AB15" s="461"/>
      <c r="AC15" s="461"/>
      <c r="AD15" s="461"/>
      <c r="AE15" s="461"/>
      <c r="AF15" s="461"/>
      <c r="AG15" s="461"/>
      <c r="AH15" s="462"/>
      <c r="AI15" s="463" t="s">
        <v>111</v>
      </c>
      <c r="AJ15" s="464"/>
      <c r="AK15" s="464"/>
      <c r="AL15" s="464"/>
      <c r="AM15" s="465"/>
      <c r="AN15" s="463" t="s">
        <v>111</v>
      </c>
      <c r="AO15" s="464"/>
      <c r="AP15" s="464"/>
      <c r="AQ15" s="464"/>
      <c r="AR15" s="464"/>
      <c r="AS15" s="465"/>
      <c r="AT15" s="463" t="s">
        <v>111</v>
      </c>
      <c r="AU15" s="464"/>
      <c r="AV15" s="464"/>
      <c r="AW15" s="464"/>
      <c r="AX15" s="464"/>
      <c r="AY15" s="466"/>
      <c r="AZ15" s="435" t="s">
        <v>121</v>
      </c>
      <c r="BA15" s="436"/>
      <c r="BB15" s="436"/>
      <c r="BC15" s="436"/>
      <c r="BD15" s="436"/>
      <c r="BE15" s="436"/>
      <c r="BF15" s="436"/>
      <c r="BG15" s="436"/>
      <c r="BH15" s="436"/>
      <c r="BI15" s="436"/>
      <c r="BJ15" s="436"/>
      <c r="BK15" s="436"/>
      <c r="BL15" s="436"/>
      <c r="BM15" s="437"/>
      <c r="BN15" s="438">
        <v>220829446</v>
      </c>
      <c r="BO15" s="439"/>
      <c r="BP15" s="439"/>
      <c r="BQ15" s="439"/>
      <c r="BR15" s="439"/>
      <c r="BS15" s="439"/>
      <c r="BT15" s="439"/>
      <c r="BU15" s="440"/>
      <c r="BV15" s="438">
        <v>218898772</v>
      </c>
      <c r="BW15" s="439"/>
      <c r="BX15" s="439"/>
      <c r="BY15" s="439"/>
      <c r="BZ15" s="439"/>
      <c r="CA15" s="439"/>
      <c r="CB15" s="439"/>
      <c r="CC15" s="440"/>
      <c r="CD15" s="476" t="s">
        <v>122</v>
      </c>
      <c r="CE15" s="477"/>
      <c r="CF15" s="477"/>
      <c r="CG15" s="477"/>
      <c r="CH15" s="477"/>
      <c r="CI15" s="477"/>
      <c r="CJ15" s="477"/>
      <c r="CK15" s="477"/>
      <c r="CL15" s="477"/>
      <c r="CM15" s="477"/>
      <c r="CN15" s="477"/>
      <c r="CO15" s="477"/>
      <c r="CP15" s="477"/>
      <c r="CQ15" s="477"/>
      <c r="CR15" s="477"/>
      <c r="CS15" s="478"/>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496"/>
      <c r="C16" s="497"/>
      <c r="D16" s="497"/>
      <c r="E16" s="497"/>
      <c r="F16" s="497"/>
      <c r="G16" s="497"/>
      <c r="H16" s="497"/>
      <c r="I16" s="497"/>
      <c r="J16" s="497"/>
      <c r="K16" s="498"/>
      <c r="L16" s="473" t="s">
        <v>123</v>
      </c>
      <c r="M16" s="474"/>
      <c r="N16" s="474"/>
      <c r="O16" s="474"/>
      <c r="P16" s="474"/>
      <c r="Q16" s="475"/>
      <c r="R16" s="470" t="s">
        <v>124</v>
      </c>
      <c r="S16" s="471"/>
      <c r="T16" s="471"/>
      <c r="U16" s="471"/>
      <c r="V16" s="472"/>
      <c r="W16" s="511"/>
      <c r="X16" s="512"/>
      <c r="Y16" s="513"/>
      <c r="Z16" s="460" t="s">
        <v>125</v>
      </c>
      <c r="AA16" s="461"/>
      <c r="AB16" s="461"/>
      <c r="AC16" s="461"/>
      <c r="AD16" s="461"/>
      <c r="AE16" s="461"/>
      <c r="AF16" s="461"/>
      <c r="AG16" s="461"/>
      <c r="AH16" s="462"/>
      <c r="AI16" s="463">
        <v>119</v>
      </c>
      <c r="AJ16" s="464"/>
      <c r="AK16" s="464"/>
      <c r="AL16" s="464"/>
      <c r="AM16" s="465"/>
      <c r="AN16" s="463">
        <v>387226</v>
      </c>
      <c r="AO16" s="464"/>
      <c r="AP16" s="464"/>
      <c r="AQ16" s="464"/>
      <c r="AR16" s="464"/>
      <c r="AS16" s="465"/>
      <c r="AT16" s="463">
        <v>3254</v>
      </c>
      <c r="AU16" s="464"/>
      <c r="AV16" s="464"/>
      <c r="AW16" s="464"/>
      <c r="AX16" s="464"/>
      <c r="AY16" s="466"/>
      <c r="AZ16" s="435" t="s">
        <v>126</v>
      </c>
      <c r="BA16" s="436"/>
      <c r="BB16" s="436"/>
      <c r="BC16" s="436"/>
      <c r="BD16" s="436"/>
      <c r="BE16" s="436"/>
      <c r="BF16" s="436"/>
      <c r="BG16" s="436"/>
      <c r="BH16" s="436"/>
      <c r="BI16" s="436"/>
      <c r="BJ16" s="436"/>
      <c r="BK16" s="436"/>
      <c r="BL16" s="436"/>
      <c r="BM16" s="437"/>
      <c r="BN16" s="438">
        <v>95310164</v>
      </c>
      <c r="BO16" s="439"/>
      <c r="BP16" s="439"/>
      <c r="BQ16" s="439"/>
      <c r="BR16" s="439"/>
      <c r="BS16" s="439"/>
      <c r="BT16" s="439"/>
      <c r="BU16" s="440"/>
      <c r="BV16" s="438">
        <v>97445279</v>
      </c>
      <c r="BW16" s="439"/>
      <c r="BX16" s="439"/>
      <c r="BY16" s="439"/>
      <c r="BZ16" s="439"/>
      <c r="CA16" s="439"/>
      <c r="CB16" s="439"/>
      <c r="CC16" s="440"/>
      <c r="CD16" s="126"/>
      <c r="CE16" s="415"/>
      <c r="CF16" s="415"/>
      <c r="CG16" s="415"/>
      <c r="CH16" s="415"/>
      <c r="CI16" s="415"/>
      <c r="CJ16" s="415"/>
      <c r="CK16" s="415"/>
      <c r="CL16" s="415"/>
      <c r="CM16" s="415"/>
      <c r="CN16" s="415"/>
      <c r="CO16" s="415"/>
      <c r="CP16" s="415"/>
      <c r="CQ16" s="415"/>
      <c r="CR16" s="415"/>
      <c r="CS16" s="416"/>
      <c r="CT16" s="417"/>
      <c r="CU16" s="418"/>
      <c r="CV16" s="418"/>
      <c r="CW16" s="418"/>
      <c r="CX16" s="418"/>
      <c r="CY16" s="418"/>
      <c r="CZ16" s="418"/>
      <c r="DA16" s="419"/>
      <c r="DB16" s="417"/>
      <c r="DC16" s="418"/>
      <c r="DD16" s="418"/>
      <c r="DE16" s="418"/>
      <c r="DF16" s="418"/>
      <c r="DG16" s="418"/>
      <c r="DH16" s="418"/>
      <c r="DI16" s="419"/>
      <c r="DJ16" s="114"/>
      <c r="DK16" s="114"/>
      <c r="DL16" s="114"/>
      <c r="DM16" s="114"/>
      <c r="DN16" s="114"/>
      <c r="DO16" s="114"/>
    </row>
    <row r="17" spans="1:119" ht="18.75" customHeight="1" thickBot="1">
      <c r="A17" s="115"/>
      <c r="B17" s="499"/>
      <c r="C17" s="500"/>
      <c r="D17" s="500"/>
      <c r="E17" s="500"/>
      <c r="F17" s="500"/>
      <c r="G17" s="500"/>
      <c r="H17" s="500"/>
      <c r="I17" s="500"/>
      <c r="J17" s="500"/>
      <c r="K17" s="501"/>
      <c r="L17" s="127"/>
      <c r="M17" s="467" t="s">
        <v>127</v>
      </c>
      <c r="N17" s="468"/>
      <c r="O17" s="468"/>
      <c r="P17" s="468"/>
      <c r="Q17" s="469"/>
      <c r="R17" s="470" t="s">
        <v>128</v>
      </c>
      <c r="S17" s="471"/>
      <c r="T17" s="471"/>
      <c r="U17" s="471"/>
      <c r="V17" s="472"/>
      <c r="W17" s="511"/>
      <c r="X17" s="512"/>
      <c r="Y17" s="513"/>
      <c r="Z17" s="460" t="s">
        <v>129</v>
      </c>
      <c r="AA17" s="461"/>
      <c r="AB17" s="461"/>
      <c r="AC17" s="461"/>
      <c r="AD17" s="461"/>
      <c r="AE17" s="461"/>
      <c r="AF17" s="461"/>
      <c r="AG17" s="461"/>
      <c r="AH17" s="462"/>
      <c r="AI17" s="463">
        <v>1726</v>
      </c>
      <c r="AJ17" s="464"/>
      <c r="AK17" s="464"/>
      <c r="AL17" s="464"/>
      <c r="AM17" s="465"/>
      <c r="AN17" s="463">
        <v>5419640</v>
      </c>
      <c r="AO17" s="464"/>
      <c r="AP17" s="464"/>
      <c r="AQ17" s="464"/>
      <c r="AR17" s="464"/>
      <c r="AS17" s="465"/>
      <c r="AT17" s="463">
        <v>3140</v>
      </c>
      <c r="AU17" s="464"/>
      <c r="AV17" s="464"/>
      <c r="AW17" s="464"/>
      <c r="AX17" s="464"/>
      <c r="AY17" s="466"/>
      <c r="AZ17" s="435" t="s">
        <v>130</v>
      </c>
      <c r="BA17" s="436"/>
      <c r="BB17" s="436"/>
      <c r="BC17" s="436"/>
      <c r="BD17" s="436"/>
      <c r="BE17" s="436"/>
      <c r="BF17" s="436"/>
      <c r="BG17" s="436"/>
      <c r="BH17" s="436"/>
      <c r="BI17" s="436"/>
      <c r="BJ17" s="436"/>
      <c r="BK17" s="436"/>
      <c r="BL17" s="436"/>
      <c r="BM17" s="437"/>
      <c r="BN17" s="438">
        <v>242224465</v>
      </c>
      <c r="BO17" s="439"/>
      <c r="BP17" s="439"/>
      <c r="BQ17" s="439"/>
      <c r="BR17" s="439"/>
      <c r="BS17" s="439"/>
      <c r="BT17" s="439"/>
      <c r="BU17" s="440"/>
      <c r="BV17" s="438">
        <v>241197087</v>
      </c>
      <c r="BW17" s="439"/>
      <c r="BX17" s="439"/>
      <c r="BY17" s="439"/>
      <c r="BZ17" s="439"/>
      <c r="CA17" s="439"/>
      <c r="CB17" s="439"/>
      <c r="CC17" s="440"/>
      <c r="CD17" s="126"/>
      <c r="CE17" s="415"/>
      <c r="CF17" s="415"/>
      <c r="CG17" s="415"/>
      <c r="CH17" s="415"/>
      <c r="CI17" s="415"/>
      <c r="CJ17" s="415"/>
      <c r="CK17" s="415"/>
      <c r="CL17" s="415"/>
      <c r="CM17" s="415"/>
      <c r="CN17" s="415"/>
      <c r="CO17" s="415"/>
      <c r="CP17" s="415"/>
      <c r="CQ17" s="415"/>
      <c r="CR17" s="415"/>
      <c r="CS17" s="416"/>
      <c r="CT17" s="417"/>
      <c r="CU17" s="418"/>
      <c r="CV17" s="418"/>
      <c r="CW17" s="418"/>
      <c r="CX17" s="418"/>
      <c r="CY17" s="418"/>
      <c r="CZ17" s="418"/>
      <c r="DA17" s="419"/>
      <c r="DB17" s="417"/>
      <c r="DC17" s="418"/>
      <c r="DD17" s="418"/>
      <c r="DE17" s="418"/>
      <c r="DF17" s="418"/>
      <c r="DG17" s="418"/>
      <c r="DH17" s="418"/>
      <c r="DI17" s="419"/>
      <c r="DJ17" s="114"/>
      <c r="DK17" s="114"/>
      <c r="DL17" s="114"/>
      <c r="DM17" s="114"/>
      <c r="DN17" s="114"/>
      <c r="DO17" s="114"/>
    </row>
    <row r="18" spans="1:119" ht="18.75" customHeight="1" thickBot="1">
      <c r="A18" s="115"/>
      <c r="B18" s="455" t="s">
        <v>131</v>
      </c>
      <c r="C18" s="456"/>
      <c r="D18" s="456"/>
      <c r="E18" s="456"/>
      <c r="F18" s="456"/>
      <c r="G18" s="456"/>
      <c r="H18" s="456"/>
      <c r="I18" s="456"/>
      <c r="J18" s="456"/>
      <c r="K18" s="457"/>
      <c r="L18" s="458">
        <v>2441</v>
      </c>
      <c r="M18" s="459"/>
      <c r="N18" s="459"/>
      <c r="O18" s="459"/>
      <c r="P18" s="459"/>
      <c r="Q18" s="459"/>
      <c r="R18" s="459"/>
      <c r="S18" s="459"/>
      <c r="T18" s="459"/>
      <c r="U18" s="459"/>
      <c r="V18" s="459"/>
      <c r="W18" s="511"/>
      <c r="X18" s="512"/>
      <c r="Y18" s="513"/>
      <c r="Z18" s="460" t="s">
        <v>132</v>
      </c>
      <c r="AA18" s="461"/>
      <c r="AB18" s="461"/>
      <c r="AC18" s="461"/>
      <c r="AD18" s="461"/>
      <c r="AE18" s="461"/>
      <c r="AF18" s="461"/>
      <c r="AG18" s="461"/>
      <c r="AH18" s="462"/>
      <c r="AI18" s="463">
        <v>7353</v>
      </c>
      <c r="AJ18" s="464"/>
      <c r="AK18" s="464"/>
      <c r="AL18" s="464"/>
      <c r="AM18" s="465"/>
      <c r="AN18" s="463">
        <v>27814209</v>
      </c>
      <c r="AO18" s="464"/>
      <c r="AP18" s="464"/>
      <c r="AQ18" s="464"/>
      <c r="AR18" s="464"/>
      <c r="AS18" s="465"/>
      <c r="AT18" s="463">
        <v>3783</v>
      </c>
      <c r="AU18" s="464"/>
      <c r="AV18" s="464"/>
      <c r="AW18" s="464"/>
      <c r="AX18" s="464"/>
      <c r="AY18" s="466"/>
      <c r="AZ18" s="446" t="s">
        <v>133</v>
      </c>
      <c r="BA18" s="447"/>
      <c r="BB18" s="447"/>
      <c r="BC18" s="447"/>
      <c r="BD18" s="447"/>
      <c r="BE18" s="447"/>
      <c r="BF18" s="447"/>
      <c r="BG18" s="447"/>
      <c r="BH18" s="447"/>
      <c r="BI18" s="447"/>
      <c r="BJ18" s="447"/>
      <c r="BK18" s="447"/>
      <c r="BL18" s="447"/>
      <c r="BM18" s="448"/>
      <c r="BN18" s="412">
        <v>296742229</v>
      </c>
      <c r="BO18" s="413"/>
      <c r="BP18" s="413"/>
      <c r="BQ18" s="413"/>
      <c r="BR18" s="413"/>
      <c r="BS18" s="413"/>
      <c r="BT18" s="413"/>
      <c r="BU18" s="414"/>
      <c r="BV18" s="412">
        <v>306206172</v>
      </c>
      <c r="BW18" s="413"/>
      <c r="BX18" s="413"/>
      <c r="BY18" s="413"/>
      <c r="BZ18" s="413"/>
      <c r="CA18" s="413"/>
      <c r="CB18" s="413"/>
      <c r="CC18" s="414"/>
      <c r="CD18" s="126"/>
      <c r="CE18" s="415"/>
      <c r="CF18" s="415"/>
      <c r="CG18" s="415"/>
      <c r="CH18" s="415"/>
      <c r="CI18" s="415"/>
      <c r="CJ18" s="415"/>
      <c r="CK18" s="415"/>
      <c r="CL18" s="415"/>
      <c r="CM18" s="415"/>
      <c r="CN18" s="415"/>
      <c r="CO18" s="415"/>
      <c r="CP18" s="415"/>
      <c r="CQ18" s="415"/>
      <c r="CR18" s="415"/>
      <c r="CS18" s="416"/>
      <c r="CT18" s="417"/>
      <c r="CU18" s="418"/>
      <c r="CV18" s="418"/>
      <c r="CW18" s="418"/>
      <c r="CX18" s="418"/>
      <c r="CY18" s="418"/>
      <c r="CZ18" s="418"/>
      <c r="DA18" s="419"/>
      <c r="DB18" s="417"/>
      <c r="DC18" s="418"/>
      <c r="DD18" s="418"/>
      <c r="DE18" s="418"/>
      <c r="DF18" s="418"/>
      <c r="DG18" s="418"/>
      <c r="DH18" s="418"/>
      <c r="DI18" s="419"/>
      <c r="DJ18" s="114"/>
      <c r="DK18" s="114"/>
      <c r="DL18" s="114"/>
      <c r="DM18" s="114"/>
      <c r="DN18" s="114"/>
      <c r="DO18" s="114"/>
    </row>
    <row r="19" spans="1:119" ht="18.75" customHeight="1" thickBot="1">
      <c r="A19" s="115"/>
      <c r="B19" s="455" t="s">
        <v>134</v>
      </c>
      <c r="C19" s="456"/>
      <c r="D19" s="456"/>
      <c r="E19" s="456"/>
      <c r="F19" s="456"/>
      <c r="G19" s="456"/>
      <c r="H19" s="456"/>
      <c r="I19" s="456"/>
      <c r="J19" s="456"/>
      <c r="K19" s="457"/>
      <c r="L19" s="458">
        <v>343</v>
      </c>
      <c r="M19" s="459"/>
      <c r="N19" s="459"/>
      <c r="O19" s="459"/>
      <c r="P19" s="459"/>
      <c r="Q19" s="459"/>
      <c r="R19" s="459"/>
      <c r="S19" s="459"/>
      <c r="T19" s="459"/>
      <c r="U19" s="459"/>
      <c r="V19" s="459"/>
      <c r="W19" s="511"/>
      <c r="X19" s="512"/>
      <c r="Y19" s="513"/>
      <c r="Z19" s="460" t="s">
        <v>135</v>
      </c>
      <c r="AA19" s="461"/>
      <c r="AB19" s="461"/>
      <c r="AC19" s="461"/>
      <c r="AD19" s="461"/>
      <c r="AE19" s="461"/>
      <c r="AF19" s="461"/>
      <c r="AG19" s="461"/>
      <c r="AH19" s="462"/>
      <c r="AI19" s="463" t="s">
        <v>102</v>
      </c>
      <c r="AJ19" s="464"/>
      <c r="AK19" s="464"/>
      <c r="AL19" s="464"/>
      <c r="AM19" s="465"/>
      <c r="AN19" s="463" t="s">
        <v>102</v>
      </c>
      <c r="AO19" s="464"/>
      <c r="AP19" s="464"/>
      <c r="AQ19" s="464"/>
      <c r="AR19" s="464"/>
      <c r="AS19" s="465"/>
      <c r="AT19" s="463" t="s">
        <v>102</v>
      </c>
      <c r="AU19" s="464"/>
      <c r="AV19" s="464"/>
      <c r="AW19" s="464"/>
      <c r="AX19" s="464"/>
      <c r="AY19" s="466"/>
      <c r="AZ19" s="429" t="s">
        <v>136</v>
      </c>
      <c r="BA19" s="430"/>
      <c r="BB19" s="430"/>
      <c r="BC19" s="430"/>
      <c r="BD19" s="430"/>
      <c r="BE19" s="430"/>
      <c r="BF19" s="430"/>
      <c r="BG19" s="430"/>
      <c r="BH19" s="430"/>
      <c r="BI19" s="430"/>
      <c r="BJ19" s="430"/>
      <c r="BK19" s="430"/>
      <c r="BL19" s="430"/>
      <c r="BM19" s="431"/>
      <c r="BN19" s="432">
        <v>710696229</v>
      </c>
      <c r="BO19" s="433"/>
      <c r="BP19" s="433"/>
      <c r="BQ19" s="433"/>
      <c r="BR19" s="433"/>
      <c r="BS19" s="433"/>
      <c r="BT19" s="433"/>
      <c r="BU19" s="434"/>
      <c r="BV19" s="432">
        <v>716466929</v>
      </c>
      <c r="BW19" s="433"/>
      <c r="BX19" s="433"/>
      <c r="BY19" s="433"/>
      <c r="BZ19" s="433"/>
      <c r="CA19" s="433"/>
      <c r="CB19" s="433"/>
      <c r="CC19" s="434"/>
      <c r="CD19" s="126"/>
      <c r="CE19" s="415"/>
      <c r="CF19" s="415"/>
      <c r="CG19" s="415"/>
      <c r="CH19" s="415"/>
      <c r="CI19" s="415"/>
      <c r="CJ19" s="415"/>
      <c r="CK19" s="415"/>
      <c r="CL19" s="415"/>
      <c r="CM19" s="415"/>
      <c r="CN19" s="415"/>
      <c r="CO19" s="415"/>
      <c r="CP19" s="415"/>
      <c r="CQ19" s="415"/>
      <c r="CR19" s="415"/>
      <c r="CS19" s="416"/>
      <c r="CT19" s="417"/>
      <c r="CU19" s="418"/>
      <c r="CV19" s="418"/>
      <c r="CW19" s="418"/>
      <c r="CX19" s="418"/>
      <c r="CY19" s="418"/>
      <c r="CZ19" s="418"/>
      <c r="DA19" s="419"/>
      <c r="DB19" s="417"/>
      <c r="DC19" s="418"/>
      <c r="DD19" s="418"/>
      <c r="DE19" s="418"/>
      <c r="DF19" s="418"/>
      <c r="DG19" s="418"/>
      <c r="DH19" s="418"/>
      <c r="DI19" s="419"/>
      <c r="DJ19" s="114"/>
      <c r="DK19" s="114"/>
      <c r="DL19" s="114"/>
      <c r="DM19" s="114"/>
      <c r="DN19" s="114"/>
      <c r="DO19" s="114"/>
    </row>
    <row r="20" spans="1:119" ht="18.75" customHeight="1" thickBot="1">
      <c r="A20" s="115"/>
      <c r="B20" s="455" t="s">
        <v>137</v>
      </c>
      <c r="C20" s="456"/>
      <c r="D20" s="456"/>
      <c r="E20" s="456"/>
      <c r="F20" s="456"/>
      <c r="G20" s="456"/>
      <c r="H20" s="456"/>
      <c r="I20" s="456"/>
      <c r="J20" s="456"/>
      <c r="K20" s="457"/>
      <c r="L20" s="458">
        <v>302109</v>
      </c>
      <c r="M20" s="459"/>
      <c r="N20" s="459"/>
      <c r="O20" s="459"/>
      <c r="P20" s="459"/>
      <c r="Q20" s="459"/>
      <c r="R20" s="459"/>
      <c r="S20" s="459"/>
      <c r="T20" s="459"/>
      <c r="U20" s="459"/>
      <c r="V20" s="459"/>
      <c r="W20" s="514"/>
      <c r="X20" s="515"/>
      <c r="Y20" s="516"/>
      <c r="Z20" s="460" t="s">
        <v>138</v>
      </c>
      <c r="AA20" s="461"/>
      <c r="AB20" s="461"/>
      <c r="AC20" s="461"/>
      <c r="AD20" s="461"/>
      <c r="AE20" s="461"/>
      <c r="AF20" s="461"/>
      <c r="AG20" s="461"/>
      <c r="AH20" s="462"/>
      <c r="AI20" s="463">
        <v>13036</v>
      </c>
      <c r="AJ20" s="464"/>
      <c r="AK20" s="464"/>
      <c r="AL20" s="464"/>
      <c r="AM20" s="465"/>
      <c r="AN20" s="463">
        <v>46446272</v>
      </c>
      <c r="AO20" s="464"/>
      <c r="AP20" s="464"/>
      <c r="AQ20" s="464"/>
      <c r="AR20" s="464"/>
      <c r="AS20" s="465"/>
      <c r="AT20" s="463">
        <v>3563</v>
      </c>
      <c r="AU20" s="464"/>
      <c r="AV20" s="464"/>
      <c r="AW20" s="464"/>
      <c r="AX20" s="464"/>
      <c r="AY20" s="466"/>
      <c r="AZ20" s="446" t="s">
        <v>139</v>
      </c>
      <c r="BA20" s="447"/>
      <c r="BB20" s="447"/>
      <c r="BC20" s="447"/>
      <c r="BD20" s="447"/>
      <c r="BE20" s="447"/>
      <c r="BF20" s="447"/>
      <c r="BG20" s="447"/>
      <c r="BH20" s="447"/>
      <c r="BI20" s="447"/>
      <c r="BJ20" s="447"/>
      <c r="BK20" s="447"/>
      <c r="BL20" s="447"/>
      <c r="BM20" s="448"/>
      <c r="BN20" s="412">
        <v>293862370</v>
      </c>
      <c r="BO20" s="413"/>
      <c r="BP20" s="413"/>
      <c r="BQ20" s="413"/>
      <c r="BR20" s="413"/>
      <c r="BS20" s="413"/>
      <c r="BT20" s="413"/>
      <c r="BU20" s="414"/>
      <c r="BV20" s="412">
        <v>310276655</v>
      </c>
      <c r="BW20" s="413"/>
      <c r="BX20" s="413"/>
      <c r="BY20" s="413"/>
      <c r="BZ20" s="413"/>
      <c r="CA20" s="413"/>
      <c r="CB20" s="413"/>
      <c r="CC20" s="414"/>
      <c r="CD20" s="126"/>
      <c r="CE20" s="415"/>
      <c r="CF20" s="415"/>
      <c r="CG20" s="415"/>
      <c r="CH20" s="415"/>
      <c r="CI20" s="415"/>
      <c r="CJ20" s="415"/>
      <c r="CK20" s="415"/>
      <c r="CL20" s="415"/>
      <c r="CM20" s="415"/>
      <c r="CN20" s="415"/>
      <c r="CO20" s="415"/>
      <c r="CP20" s="415"/>
      <c r="CQ20" s="415"/>
      <c r="CR20" s="415"/>
      <c r="CS20" s="416"/>
      <c r="CT20" s="417"/>
      <c r="CU20" s="418"/>
      <c r="CV20" s="418"/>
      <c r="CW20" s="418"/>
      <c r="CX20" s="418"/>
      <c r="CY20" s="418"/>
      <c r="CZ20" s="418"/>
      <c r="DA20" s="419"/>
      <c r="DB20" s="417"/>
      <c r="DC20" s="418"/>
      <c r="DD20" s="418"/>
      <c r="DE20" s="418"/>
      <c r="DF20" s="418"/>
      <c r="DG20" s="418"/>
      <c r="DH20" s="418"/>
      <c r="DI20" s="419"/>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449" t="s">
        <v>140</v>
      </c>
      <c r="X21" s="450"/>
      <c r="Y21" s="450"/>
      <c r="Z21" s="450"/>
      <c r="AA21" s="450"/>
      <c r="AB21" s="450"/>
      <c r="AC21" s="450"/>
      <c r="AD21" s="450"/>
      <c r="AE21" s="450"/>
      <c r="AF21" s="450"/>
      <c r="AG21" s="450"/>
      <c r="AH21" s="451"/>
      <c r="AI21" s="452">
        <v>100.7</v>
      </c>
      <c r="AJ21" s="453"/>
      <c r="AK21" s="453"/>
      <c r="AL21" s="453"/>
      <c r="AM21" s="453"/>
      <c r="AN21" s="453"/>
      <c r="AO21" s="453"/>
      <c r="AP21" s="453"/>
      <c r="AQ21" s="453"/>
      <c r="AR21" s="453"/>
      <c r="AS21" s="453"/>
      <c r="AT21" s="453"/>
      <c r="AU21" s="453"/>
      <c r="AV21" s="453"/>
      <c r="AW21" s="453"/>
      <c r="AX21" s="453"/>
      <c r="AY21" s="454"/>
      <c r="AZ21" s="429" t="s">
        <v>141</v>
      </c>
      <c r="BA21" s="430"/>
      <c r="BB21" s="430"/>
      <c r="BC21" s="430"/>
      <c r="BD21" s="430"/>
      <c r="BE21" s="430"/>
      <c r="BF21" s="430"/>
      <c r="BG21" s="430"/>
      <c r="BH21" s="430"/>
      <c r="BI21" s="430"/>
      <c r="BJ21" s="430"/>
      <c r="BK21" s="430"/>
      <c r="BL21" s="430"/>
      <c r="BM21" s="431"/>
      <c r="BN21" s="432">
        <v>40183740</v>
      </c>
      <c r="BO21" s="433"/>
      <c r="BP21" s="433"/>
      <c r="BQ21" s="433"/>
      <c r="BR21" s="433"/>
      <c r="BS21" s="433"/>
      <c r="BT21" s="433"/>
      <c r="BU21" s="434"/>
      <c r="BV21" s="432">
        <v>46103886</v>
      </c>
      <c r="BW21" s="433"/>
      <c r="BX21" s="433"/>
      <c r="BY21" s="433"/>
      <c r="BZ21" s="433"/>
      <c r="CA21" s="433"/>
      <c r="CB21" s="433"/>
      <c r="CC21" s="434"/>
      <c r="CD21" s="126"/>
      <c r="CE21" s="415"/>
      <c r="CF21" s="415"/>
      <c r="CG21" s="415"/>
      <c r="CH21" s="415"/>
      <c r="CI21" s="415"/>
      <c r="CJ21" s="415"/>
      <c r="CK21" s="415"/>
      <c r="CL21" s="415"/>
      <c r="CM21" s="415"/>
      <c r="CN21" s="415"/>
      <c r="CO21" s="415"/>
      <c r="CP21" s="415"/>
      <c r="CQ21" s="415"/>
      <c r="CR21" s="415"/>
      <c r="CS21" s="416"/>
      <c r="CT21" s="417"/>
      <c r="CU21" s="418"/>
      <c r="CV21" s="418"/>
      <c r="CW21" s="418"/>
      <c r="CX21" s="418"/>
      <c r="CY21" s="418"/>
      <c r="CZ21" s="418"/>
      <c r="DA21" s="419"/>
      <c r="DB21" s="417"/>
      <c r="DC21" s="418"/>
      <c r="DD21" s="418"/>
      <c r="DE21" s="418"/>
      <c r="DF21" s="418"/>
      <c r="DG21" s="418"/>
      <c r="DH21" s="418"/>
      <c r="DI21" s="419"/>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5" t="s">
        <v>142</v>
      </c>
      <c r="BA22" s="436"/>
      <c r="BB22" s="436"/>
      <c r="BC22" s="436"/>
      <c r="BD22" s="436"/>
      <c r="BE22" s="436"/>
      <c r="BF22" s="436"/>
      <c r="BG22" s="436"/>
      <c r="BH22" s="436"/>
      <c r="BI22" s="436"/>
      <c r="BJ22" s="436"/>
      <c r="BK22" s="436"/>
      <c r="BL22" s="436"/>
      <c r="BM22" s="437"/>
      <c r="BN22" s="438">
        <v>2273728</v>
      </c>
      <c r="BO22" s="439"/>
      <c r="BP22" s="439"/>
      <c r="BQ22" s="439"/>
      <c r="BR22" s="439"/>
      <c r="BS22" s="439"/>
      <c r="BT22" s="439"/>
      <c r="BU22" s="440"/>
      <c r="BV22" s="438">
        <v>2522097</v>
      </c>
      <c r="BW22" s="439"/>
      <c r="BX22" s="439"/>
      <c r="BY22" s="439"/>
      <c r="BZ22" s="439"/>
      <c r="CA22" s="439"/>
      <c r="CB22" s="439"/>
      <c r="CC22" s="440"/>
      <c r="CD22" s="126"/>
      <c r="CE22" s="415"/>
      <c r="CF22" s="415"/>
      <c r="CG22" s="415"/>
      <c r="CH22" s="415"/>
      <c r="CI22" s="415"/>
      <c r="CJ22" s="415"/>
      <c r="CK22" s="415"/>
      <c r="CL22" s="415"/>
      <c r="CM22" s="415"/>
      <c r="CN22" s="415"/>
      <c r="CO22" s="415"/>
      <c r="CP22" s="415"/>
      <c r="CQ22" s="415"/>
      <c r="CR22" s="415"/>
      <c r="CS22" s="416"/>
      <c r="CT22" s="417"/>
      <c r="CU22" s="418"/>
      <c r="CV22" s="418"/>
      <c r="CW22" s="418"/>
      <c r="CX22" s="418"/>
      <c r="CY22" s="418"/>
      <c r="CZ22" s="418"/>
      <c r="DA22" s="419"/>
      <c r="DB22" s="417"/>
      <c r="DC22" s="418"/>
      <c r="DD22" s="418"/>
      <c r="DE22" s="418"/>
      <c r="DF22" s="418"/>
      <c r="DG22" s="418"/>
      <c r="DH22" s="418"/>
      <c r="DI22" s="419"/>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5" t="s">
        <v>143</v>
      </c>
      <c r="BA23" s="436"/>
      <c r="BB23" s="436"/>
      <c r="BC23" s="436"/>
      <c r="BD23" s="436"/>
      <c r="BE23" s="436"/>
      <c r="BF23" s="436"/>
      <c r="BG23" s="436"/>
      <c r="BH23" s="436"/>
      <c r="BI23" s="436"/>
      <c r="BJ23" s="436"/>
      <c r="BK23" s="436"/>
      <c r="BL23" s="436"/>
      <c r="BM23" s="437"/>
      <c r="BN23" s="438">
        <v>18776906</v>
      </c>
      <c r="BO23" s="439"/>
      <c r="BP23" s="439"/>
      <c r="BQ23" s="439"/>
      <c r="BR23" s="439"/>
      <c r="BS23" s="439"/>
      <c r="BT23" s="439"/>
      <c r="BU23" s="440"/>
      <c r="BV23" s="438">
        <v>18756066</v>
      </c>
      <c r="BW23" s="439"/>
      <c r="BX23" s="439"/>
      <c r="BY23" s="439"/>
      <c r="BZ23" s="439"/>
      <c r="CA23" s="439"/>
      <c r="CB23" s="439"/>
      <c r="CC23" s="440"/>
      <c r="CD23" s="126"/>
      <c r="CE23" s="415"/>
      <c r="CF23" s="415"/>
      <c r="CG23" s="415"/>
      <c r="CH23" s="415"/>
      <c r="CI23" s="415"/>
      <c r="CJ23" s="415"/>
      <c r="CK23" s="415"/>
      <c r="CL23" s="415"/>
      <c r="CM23" s="415"/>
      <c r="CN23" s="415"/>
      <c r="CO23" s="415"/>
      <c r="CP23" s="415"/>
      <c r="CQ23" s="415"/>
      <c r="CR23" s="415"/>
      <c r="CS23" s="416"/>
      <c r="CT23" s="417"/>
      <c r="CU23" s="418"/>
      <c r="CV23" s="418"/>
      <c r="CW23" s="418"/>
      <c r="CX23" s="418"/>
      <c r="CY23" s="418"/>
      <c r="CZ23" s="418"/>
      <c r="DA23" s="419"/>
      <c r="DB23" s="417"/>
      <c r="DC23" s="418"/>
      <c r="DD23" s="418"/>
      <c r="DE23" s="418"/>
      <c r="DF23" s="418"/>
      <c r="DG23" s="418"/>
      <c r="DH23" s="418"/>
      <c r="DI23" s="419"/>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409" t="s">
        <v>144</v>
      </c>
      <c r="BA24" s="410"/>
      <c r="BB24" s="410"/>
      <c r="BC24" s="410"/>
      <c r="BD24" s="410"/>
      <c r="BE24" s="410"/>
      <c r="BF24" s="410"/>
      <c r="BG24" s="410"/>
      <c r="BH24" s="410"/>
      <c r="BI24" s="410"/>
      <c r="BJ24" s="410"/>
      <c r="BK24" s="410"/>
      <c r="BL24" s="410"/>
      <c r="BM24" s="411"/>
      <c r="BN24" s="412">
        <v>14666928</v>
      </c>
      <c r="BO24" s="413"/>
      <c r="BP24" s="413"/>
      <c r="BQ24" s="413"/>
      <c r="BR24" s="413"/>
      <c r="BS24" s="413"/>
      <c r="BT24" s="413"/>
      <c r="BU24" s="414"/>
      <c r="BV24" s="412">
        <v>14650828</v>
      </c>
      <c r="BW24" s="413"/>
      <c r="BX24" s="413"/>
      <c r="BY24" s="413"/>
      <c r="BZ24" s="413"/>
      <c r="CA24" s="413"/>
      <c r="CB24" s="413"/>
      <c r="CC24" s="414"/>
      <c r="CD24" s="126"/>
      <c r="CE24" s="415"/>
      <c r="CF24" s="415"/>
      <c r="CG24" s="415"/>
      <c r="CH24" s="415"/>
      <c r="CI24" s="415"/>
      <c r="CJ24" s="415"/>
      <c r="CK24" s="415"/>
      <c r="CL24" s="415"/>
      <c r="CM24" s="415"/>
      <c r="CN24" s="415"/>
      <c r="CO24" s="415"/>
      <c r="CP24" s="415"/>
      <c r="CQ24" s="415"/>
      <c r="CR24" s="415"/>
      <c r="CS24" s="416"/>
      <c r="CT24" s="417"/>
      <c r="CU24" s="418"/>
      <c r="CV24" s="418"/>
      <c r="CW24" s="418"/>
      <c r="CX24" s="418"/>
      <c r="CY24" s="418"/>
      <c r="CZ24" s="418"/>
      <c r="DA24" s="419"/>
      <c r="DB24" s="417"/>
      <c r="DC24" s="418"/>
      <c r="DD24" s="418"/>
      <c r="DE24" s="418"/>
      <c r="DF24" s="418"/>
      <c r="DG24" s="418"/>
      <c r="DH24" s="418"/>
      <c r="DI24" s="419"/>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420" t="s">
        <v>145</v>
      </c>
      <c r="BA25" s="421"/>
      <c r="BB25" s="421"/>
      <c r="BC25" s="422"/>
      <c r="BD25" s="429" t="s">
        <v>581</v>
      </c>
      <c r="BE25" s="430"/>
      <c r="BF25" s="430"/>
      <c r="BG25" s="430"/>
      <c r="BH25" s="430"/>
      <c r="BI25" s="430"/>
      <c r="BJ25" s="430"/>
      <c r="BK25" s="430"/>
      <c r="BL25" s="430"/>
      <c r="BM25" s="431"/>
      <c r="BN25" s="432">
        <v>17457647</v>
      </c>
      <c r="BO25" s="433"/>
      <c r="BP25" s="433"/>
      <c r="BQ25" s="433"/>
      <c r="BR25" s="433"/>
      <c r="BS25" s="433"/>
      <c r="BT25" s="433"/>
      <c r="BU25" s="434"/>
      <c r="BV25" s="432">
        <v>14678740</v>
      </c>
      <c r="BW25" s="433"/>
      <c r="BX25" s="433"/>
      <c r="BY25" s="433"/>
      <c r="BZ25" s="433"/>
      <c r="CA25" s="433"/>
      <c r="CB25" s="433"/>
      <c r="CC25" s="434"/>
      <c r="CD25" s="126"/>
      <c r="CE25" s="415"/>
      <c r="CF25" s="415"/>
      <c r="CG25" s="415"/>
      <c r="CH25" s="415"/>
      <c r="CI25" s="415"/>
      <c r="CJ25" s="415"/>
      <c r="CK25" s="415"/>
      <c r="CL25" s="415"/>
      <c r="CM25" s="415"/>
      <c r="CN25" s="415"/>
      <c r="CO25" s="415"/>
      <c r="CP25" s="415"/>
      <c r="CQ25" s="415"/>
      <c r="CR25" s="415"/>
      <c r="CS25" s="416"/>
      <c r="CT25" s="417"/>
      <c r="CU25" s="418"/>
      <c r="CV25" s="418"/>
      <c r="CW25" s="418"/>
      <c r="CX25" s="418"/>
      <c r="CY25" s="418"/>
      <c r="CZ25" s="418"/>
      <c r="DA25" s="419"/>
      <c r="DB25" s="417"/>
      <c r="DC25" s="418"/>
      <c r="DD25" s="418"/>
      <c r="DE25" s="418"/>
      <c r="DF25" s="418"/>
      <c r="DG25" s="418"/>
      <c r="DH25" s="418"/>
      <c r="DI25" s="419"/>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423"/>
      <c r="BA26" s="424"/>
      <c r="BB26" s="424"/>
      <c r="BC26" s="425"/>
      <c r="BD26" s="435" t="s">
        <v>146</v>
      </c>
      <c r="BE26" s="436"/>
      <c r="BF26" s="436"/>
      <c r="BG26" s="436"/>
      <c r="BH26" s="436"/>
      <c r="BI26" s="436"/>
      <c r="BJ26" s="436"/>
      <c r="BK26" s="436"/>
      <c r="BL26" s="436"/>
      <c r="BM26" s="437"/>
      <c r="BN26" s="438">
        <v>8329909</v>
      </c>
      <c r="BO26" s="439"/>
      <c r="BP26" s="439"/>
      <c r="BQ26" s="439"/>
      <c r="BR26" s="439"/>
      <c r="BS26" s="439"/>
      <c r="BT26" s="439"/>
      <c r="BU26" s="440"/>
      <c r="BV26" s="438">
        <v>9525384</v>
      </c>
      <c r="BW26" s="439"/>
      <c r="BX26" s="439"/>
      <c r="BY26" s="439"/>
      <c r="BZ26" s="439"/>
      <c r="CA26" s="439"/>
      <c r="CB26" s="439"/>
      <c r="CC26" s="440"/>
      <c r="CD26" s="126"/>
      <c r="CE26" s="415"/>
      <c r="CF26" s="415"/>
      <c r="CG26" s="415"/>
      <c r="CH26" s="415"/>
      <c r="CI26" s="415"/>
      <c r="CJ26" s="415"/>
      <c r="CK26" s="415"/>
      <c r="CL26" s="415"/>
      <c r="CM26" s="415"/>
      <c r="CN26" s="415"/>
      <c r="CO26" s="415"/>
      <c r="CP26" s="415"/>
      <c r="CQ26" s="415"/>
      <c r="CR26" s="415"/>
      <c r="CS26" s="416"/>
      <c r="CT26" s="417"/>
      <c r="CU26" s="418"/>
      <c r="CV26" s="418"/>
      <c r="CW26" s="418"/>
      <c r="CX26" s="418"/>
      <c r="CY26" s="418"/>
      <c r="CZ26" s="418"/>
      <c r="DA26" s="419"/>
      <c r="DB26" s="417"/>
      <c r="DC26" s="418"/>
      <c r="DD26" s="418"/>
      <c r="DE26" s="418"/>
      <c r="DF26" s="418"/>
      <c r="DG26" s="418"/>
      <c r="DH26" s="418"/>
      <c r="DI26" s="419"/>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426"/>
      <c r="BA27" s="427"/>
      <c r="BB27" s="427"/>
      <c r="BC27" s="428"/>
      <c r="BD27" s="446" t="s">
        <v>147</v>
      </c>
      <c r="BE27" s="447"/>
      <c r="BF27" s="447"/>
      <c r="BG27" s="447"/>
      <c r="BH27" s="447"/>
      <c r="BI27" s="447"/>
      <c r="BJ27" s="447"/>
      <c r="BK27" s="447"/>
      <c r="BL27" s="447"/>
      <c r="BM27" s="448"/>
      <c r="BN27" s="412">
        <v>29951430</v>
      </c>
      <c r="BO27" s="413"/>
      <c r="BP27" s="413"/>
      <c r="BQ27" s="413"/>
      <c r="BR27" s="413"/>
      <c r="BS27" s="413"/>
      <c r="BT27" s="413"/>
      <c r="BU27" s="414"/>
      <c r="BV27" s="412">
        <v>30859258</v>
      </c>
      <c r="BW27" s="413"/>
      <c r="BX27" s="413"/>
      <c r="BY27" s="413"/>
      <c r="BZ27" s="413"/>
      <c r="CA27" s="413"/>
      <c r="CB27" s="413"/>
      <c r="CC27" s="414"/>
      <c r="CD27" s="146"/>
      <c r="CE27" s="441"/>
      <c r="CF27" s="441"/>
      <c r="CG27" s="441"/>
      <c r="CH27" s="441"/>
      <c r="CI27" s="441"/>
      <c r="CJ27" s="441"/>
      <c r="CK27" s="441"/>
      <c r="CL27" s="441"/>
      <c r="CM27" s="441"/>
      <c r="CN27" s="441"/>
      <c r="CO27" s="441"/>
      <c r="CP27" s="441"/>
      <c r="CQ27" s="441"/>
      <c r="CR27" s="441"/>
      <c r="CS27" s="442"/>
      <c r="CT27" s="443"/>
      <c r="CU27" s="444"/>
      <c r="CV27" s="444"/>
      <c r="CW27" s="444"/>
      <c r="CX27" s="444"/>
      <c r="CY27" s="444"/>
      <c r="CZ27" s="444"/>
      <c r="DA27" s="445"/>
      <c r="DB27" s="443"/>
      <c r="DC27" s="444"/>
      <c r="DD27" s="444"/>
      <c r="DE27" s="444"/>
      <c r="DF27" s="444"/>
      <c r="DG27" s="444"/>
      <c r="DH27" s="444"/>
      <c r="DI27" s="445"/>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148</v>
      </c>
      <c r="D29" s="156"/>
      <c r="E29" s="148"/>
      <c r="F29" s="148"/>
      <c r="G29" s="148"/>
      <c r="H29" s="148"/>
      <c r="I29" s="148"/>
      <c r="J29" s="148"/>
      <c r="K29" s="148"/>
      <c r="L29" s="148"/>
      <c r="M29" s="148"/>
      <c r="N29" s="148"/>
      <c r="O29" s="148"/>
      <c r="P29" s="148"/>
      <c r="Q29" s="148"/>
      <c r="R29" s="148"/>
      <c r="S29" s="148"/>
      <c r="T29" s="148"/>
      <c r="U29" s="148" t="s">
        <v>149</v>
      </c>
      <c r="V29" s="148"/>
      <c r="W29" s="148"/>
      <c r="X29" s="148"/>
      <c r="Y29" s="148"/>
      <c r="Z29" s="148"/>
      <c r="AA29" s="148"/>
      <c r="AB29" s="148"/>
      <c r="AC29" s="148"/>
      <c r="AD29" s="148"/>
      <c r="AE29" s="148"/>
      <c r="AF29" s="148"/>
      <c r="AG29" s="148"/>
      <c r="AH29" s="148"/>
      <c r="AI29" s="148"/>
      <c r="AJ29" s="148"/>
      <c r="AK29" s="148"/>
      <c r="AL29" s="148"/>
      <c r="AM29" s="138" t="s">
        <v>150</v>
      </c>
      <c r="AN29" s="148"/>
      <c r="AO29" s="148"/>
      <c r="AP29" s="148"/>
      <c r="AQ29" s="148"/>
      <c r="AR29" s="138"/>
      <c r="AS29" s="138"/>
      <c r="AT29" s="138"/>
      <c r="AU29" s="138"/>
      <c r="AV29" s="138"/>
      <c r="AW29" s="138"/>
      <c r="AX29" s="138"/>
      <c r="AY29" s="138"/>
      <c r="AZ29" s="138"/>
      <c r="BA29" s="138"/>
      <c r="BB29" s="148"/>
      <c r="BC29" s="138"/>
      <c r="BD29" s="138"/>
      <c r="BE29" s="138" t="s">
        <v>151</v>
      </c>
      <c r="BF29" s="148"/>
      <c r="BG29" s="148"/>
      <c r="BH29" s="148"/>
      <c r="BI29" s="148"/>
      <c r="BJ29" s="138"/>
      <c r="BK29" s="138"/>
      <c r="BL29" s="138"/>
      <c r="BM29" s="138"/>
      <c r="BN29" s="138"/>
      <c r="BO29" s="138"/>
      <c r="BP29" s="138"/>
      <c r="BQ29" s="138"/>
      <c r="BR29" s="148"/>
      <c r="BS29" s="148"/>
      <c r="BT29" s="148"/>
      <c r="BU29" s="148"/>
      <c r="BV29" s="148"/>
      <c r="BW29" s="148" t="s">
        <v>152</v>
      </c>
      <c r="BX29" s="148"/>
      <c r="BY29" s="148"/>
      <c r="BZ29" s="148"/>
      <c r="CA29" s="148"/>
      <c r="CB29" s="138"/>
      <c r="CC29" s="138"/>
      <c r="CD29" s="138"/>
      <c r="CE29" s="138"/>
      <c r="CF29" s="138"/>
      <c r="CG29" s="138"/>
      <c r="CH29" s="138"/>
      <c r="CI29" s="138"/>
      <c r="CJ29" s="138"/>
      <c r="CK29" s="138"/>
      <c r="CL29" s="138"/>
      <c r="CM29" s="138"/>
      <c r="CN29" s="138"/>
      <c r="CO29" s="138" t="s">
        <v>153</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408" t="s">
        <v>154</v>
      </c>
      <c r="D30" s="408"/>
      <c r="E30" s="407" t="s">
        <v>155</v>
      </c>
      <c r="F30" s="407"/>
      <c r="G30" s="407"/>
      <c r="H30" s="407"/>
      <c r="I30" s="407"/>
      <c r="J30" s="407"/>
      <c r="K30" s="407"/>
      <c r="L30" s="407"/>
      <c r="M30" s="407"/>
      <c r="N30" s="407"/>
      <c r="O30" s="407"/>
      <c r="P30" s="407"/>
      <c r="Q30" s="407"/>
      <c r="R30" s="407"/>
      <c r="S30" s="407"/>
      <c r="T30" s="132"/>
      <c r="U30" s="408" t="s">
        <v>154</v>
      </c>
      <c r="V30" s="408"/>
      <c r="W30" s="407" t="s">
        <v>155</v>
      </c>
      <c r="X30" s="407"/>
      <c r="Y30" s="407"/>
      <c r="Z30" s="407"/>
      <c r="AA30" s="407"/>
      <c r="AB30" s="407"/>
      <c r="AC30" s="407"/>
      <c r="AD30" s="407"/>
      <c r="AE30" s="407"/>
      <c r="AF30" s="407"/>
      <c r="AG30" s="407"/>
      <c r="AH30" s="407"/>
      <c r="AI30" s="407"/>
      <c r="AJ30" s="407"/>
      <c r="AK30" s="407"/>
      <c r="AL30" s="132"/>
      <c r="AM30" s="408" t="s">
        <v>154</v>
      </c>
      <c r="AN30" s="408"/>
      <c r="AO30" s="407" t="s">
        <v>155</v>
      </c>
      <c r="AP30" s="407"/>
      <c r="AQ30" s="407"/>
      <c r="AR30" s="407"/>
      <c r="AS30" s="407"/>
      <c r="AT30" s="407"/>
      <c r="AU30" s="407"/>
      <c r="AV30" s="407"/>
      <c r="AW30" s="407"/>
      <c r="AX30" s="407"/>
      <c r="AY30" s="407"/>
      <c r="AZ30" s="407"/>
      <c r="BA30" s="407"/>
      <c r="BB30" s="407"/>
      <c r="BC30" s="407"/>
      <c r="BD30" s="157"/>
      <c r="BE30" s="408" t="s">
        <v>154</v>
      </c>
      <c r="BF30" s="408"/>
      <c r="BG30" s="407" t="s">
        <v>155</v>
      </c>
      <c r="BH30" s="407"/>
      <c r="BI30" s="407"/>
      <c r="BJ30" s="407"/>
      <c r="BK30" s="407"/>
      <c r="BL30" s="407"/>
      <c r="BM30" s="407"/>
      <c r="BN30" s="407"/>
      <c r="BO30" s="407"/>
      <c r="BP30" s="407"/>
      <c r="BQ30" s="407"/>
      <c r="BR30" s="407"/>
      <c r="BS30" s="407"/>
      <c r="BT30" s="407"/>
      <c r="BU30" s="407"/>
      <c r="BV30" s="158"/>
      <c r="BW30" s="408" t="s">
        <v>154</v>
      </c>
      <c r="BX30" s="408"/>
      <c r="BY30" s="407" t="s">
        <v>156</v>
      </c>
      <c r="BZ30" s="407"/>
      <c r="CA30" s="407"/>
      <c r="CB30" s="407"/>
      <c r="CC30" s="407"/>
      <c r="CD30" s="407"/>
      <c r="CE30" s="407"/>
      <c r="CF30" s="407"/>
      <c r="CG30" s="407"/>
      <c r="CH30" s="407"/>
      <c r="CI30" s="407"/>
      <c r="CJ30" s="407"/>
      <c r="CK30" s="407"/>
      <c r="CL30" s="407"/>
      <c r="CM30" s="407"/>
      <c r="CN30" s="132"/>
      <c r="CO30" s="408" t="s">
        <v>154</v>
      </c>
      <c r="CP30" s="408"/>
      <c r="CQ30" s="407" t="s">
        <v>157</v>
      </c>
      <c r="CR30" s="407"/>
      <c r="CS30" s="407"/>
      <c r="CT30" s="407"/>
      <c r="CU30" s="407"/>
      <c r="CV30" s="407"/>
      <c r="CW30" s="407"/>
      <c r="CX30" s="407"/>
      <c r="CY30" s="407"/>
      <c r="CZ30" s="407"/>
      <c r="DA30" s="407"/>
      <c r="DB30" s="407"/>
      <c r="DC30" s="407"/>
      <c r="DD30" s="407"/>
      <c r="DE30" s="407"/>
      <c r="DF30" s="132"/>
      <c r="DG30" s="407" t="s">
        <v>158</v>
      </c>
      <c r="DH30" s="407"/>
      <c r="DI30" s="159"/>
      <c r="DJ30" s="114"/>
      <c r="DK30" s="114"/>
      <c r="DL30" s="114"/>
      <c r="DM30" s="114"/>
      <c r="DN30" s="114"/>
      <c r="DO30" s="114"/>
    </row>
    <row r="31" spans="1:119" ht="32.25" customHeight="1">
      <c r="A31" s="115"/>
      <c r="B31" s="155"/>
      <c r="C31" s="405">
        <f>IF(E31="","",1)</f>
        <v>1</v>
      </c>
      <c r="D31" s="405"/>
      <c r="E31" s="404" t="str">
        <f>IF('各会計、関係団体の財政状況及び健全化判断比率'!B7="","",'各会計、関係団体の財政状況及び健全化判断比率'!B7)</f>
        <v>一般会計</v>
      </c>
      <c r="F31" s="404"/>
      <c r="G31" s="404"/>
      <c r="H31" s="404"/>
      <c r="I31" s="404"/>
      <c r="J31" s="404"/>
      <c r="K31" s="404"/>
      <c r="L31" s="404"/>
      <c r="M31" s="404"/>
      <c r="N31" s="404"/>
      <c r="O31" s="404"/>
      <c r="P31" s="404"/>
      <c r="Q31" s="404"/>
      <c r="R31" s="404"/>
      <c r="S31" s="404"/>
      <c r="T31" s="156"/>
      <c r="U31" s="405" t="str">
        <f>IF(W31="","",MAX(C31:D40)+1)</f>
        <v/>
      </c>
      <c r="V31" s="405"/>
      <c r="W31" s="404"/>
      <c r="X31" s="404"/>
      <c r="Y31" s="404"/>
      <c r="Z31" s="404"/>
      <c r="AA31" s="404"/>
      <c r="AB31" s="404"/>
      <c r="AC31" s="404"/>
      <c r="AD31" s="404"/>
      <c r="AE31" s="404"/>
      <c r="AF31" s="404"/>
      <c r="AG31" s="404"/>
      <c r="AH31" s="404"/>
      <c r="AI31" s="404"/>
      <c r="AJ31" s="404"/>
      <c r="AK31" s="404"/>
      <c r="AL31" s="156"/>
      <c r="AM31" s="405">
        <f>IF(AO31="","",MAX(C31:D40,U31:V40)+1)</f>
        <v>11</v>
      </c>
      <c r="AN31" s="405"/>
      <c r="AO31" s="404" t="str">
        <f>IF('各会計、関係団体の財政状況及び健全化判断比率'!B28="","",'各会計、関係団体の財政状況及び健全化判断比率'!B28)</f>
        <v>佐賀県工業用水道事業会計</v>
      </c>
      <c r="AP31" s="404"/>
      <c r="AQ31" s="404"/>
      <c r="AR31" s="404"/>
      <c r="AS31" s="404"/>
      <c r="AT31" s="404"/>
      <c r="AU31" s="404"/>
      <c r="AV31" s="404"/>
      <c r="AW31" s="404"/>
      <c r="AX31" s="404"/>
      <c r="AY31" s="404"/>
      <c r="AZ31" s="404"/>
      <c r="BA31" s="404"/>
      <c r="BB31" s="404"/>
      <c r="BC31" s="404"/>
      <c r="BD31" s="156"/>
      <c r="BE31" s="405">
        <f>IF(BG31="","",MAX(C31:D40,U31:V40,AM31:AN40)+1)</f>
        <v>12</v>
      </c>
      <c r="BF31" s="405"/>
      <c r="BG31" s="404" t="str">
        <f>IF('各会計、関係団体の財政状況及び健全化判断比率'!B29="","",'各会計、関係団体の財政状況及び健全化判断比率'!B29)</f>
        <v>佐賀県港湾整備事業特別会計</v>
      </c>
      <c r="BH31" s="404"/>
      <c r="BI31" s="404"/>
      <c r="BJ31" s="404"/>
      <c r="BK31" s="404"/>
      <c r="BL31" s="404"/>
      <c r="BM31" s="404"/>
      <c r="BN31" s="404"/>
      <c r="BO31" s="404"/>
      <c r="BP31" s="404"/>
      <c r="BQ31" s="404"/>
      <c r="BR31" s="404"/>
      <c r="BS31" s="404"/>
      <c r="BT31" s="404"/>
      <c r="BU31" s="404"/>
      <c r="BV31" s="156"/>
      <c r="BW31" s="405" t="str">
        <f>IF(BY31="","",MAX(C31:D40,U31:V40,AM31:AN40,BE31:BF40)+1)</f>
        <v/>
      </c>
      <c r="BX31" s="405"/>
      <c r="BY31" s="404" t="str">
        <f>IF('各会計、関係団体の財政状況及び健全化判断比率'!B68="","",'各会計、関係団体の財政状況及び健全化判断比率'!B68)</f>
        <v/>
      </c>
      <c r="BZ31" s="404"/>
      <c r="CA31" s="404"/>
      <c r="CB31" s="404"/>
      <c r="CC31" s="404"/>
      <c r="CD31" s="404"/>
      <c r="CE31" s="404"/>
      <c r="CF31" s="404"/>
      <c r="CG31" s="404"/>
      <c r="CH31" s="404"/>
      <c r="CI31" s="404"/>
      <c r="CJ31" s="404"/>
      <c r="CK31" s="404"/>
      <c r="CL31" s="404"/>
      <c r="CM31" s="404"/>
      <c r="CN31" s="156"/>
      <c r="CO31" s="405">
        <f>IF(CQ31="","",MAX(C31:D40,U31:V40,AM31:AN40,BE31:BF40,BW31:BX40)+1)</f>
        <v>14</v>
      </c>
      <c r="CP31" s="405"/>
      <c r="CQ31" s="404" t="str">
        <f>IF('各会計、関係団体の財政状況及び健全化判断比率'!BS7="","",'各会計、関係団体の財政状況及び健全化判断比率'!BS7)</f>
        <v>佐賀県国際交流協会</v>
      </c>
      <c r="CR31" s="404"/>
      <c r="CS31" s="404"/>
      <c r="CT31" s="404"/>
      <c r="CU31" s="404"/>
      <c r="CV31" s="404"/>
      <c r="CW31" s="404"/>
      <c r="CX31" s="404"/>
      <c r="CY31" s="404"/>
      <c r="CZ31" s="404"/>
      <c r="DA31" s="404"/>
      <c r="DB31" s="404"/>
      <c r="DC31" s="404"/>
      <c r="DD31" s="404"/>
      <c r="DE31" s="404"/>
      <c r="DF31" s="148"/>
      <c r="DG31" s="406" t="str">
        <f>IF('各会計、関係団体の財政状況及び健全化判断比率'!BR7="","",'各会計、関係団体の財政状況及び健全化判断比率'!BR7)</f>
        <v/>
      </c>
      <c r="DH31" s="406"/>
      <c r="DI31" s="159"/>
      <c r="DJ31" s="114"/>
      <c r="DK31" s="114"/>
      <c r="DL31" s="114"/>
      <c r="DM31" s="114"/>
      <c r="DN31" s="114"/>
      <c r="DO31" s="114"/>
    </row>
    <row r="32" spans="1:119" ht="32.25" customHeight="1">
      <c r="A32" s="115"/>
      <c r="B32" s="155"/>
      <c r="C32" s="405">
        <f>IF(E32="","",C31+1)</f>
        <v>2</v>
      </c>
      <c r="D32" s="405"/>
      <c r="E32" s="404" t="str">
        <f>IF('各会計、関係団体の財政状況及び健全化判断比率'!B8="","",'各会計、関係団体の財政状況及び健全化判断比率'!B8)</f>
        <v>災害救助基金特別会計</v>
      </c>
      <c r="F32" s="404"/>
      <c r="G32" s="404"/>
      <c r="H32" s="404"/>
      <c r="I32" s="404"/>
      <c r="J32" s="404"/>
      <c r="K32" s="404"/>
      <c r="L32" s="404"/>
      <c r="M32" s="404"/>
      <c r="N32" s="404"/>
      <c r="O32" s="404"/>
      <c r="P32" s="404"/>
      <c r="Q32" s="404"/>
      <c r="R32" s="404"/>
      <c r="S32" s="404"/>
      <c r="T32" s="156"/>
      <c r="U32" s="405" t="str">
        <f t="shared" ref="U32:U40" si="0">IF(W32="","",U31+1)</f>
        <v/>
      </c>
      <c r="V32" s="405"/>
      <c r="W32" s="404"/>
      <c r="X32" s="404"/>
      <c r="Y32" s="404"/>
      <c r="Z32" s="404"/>
      <c r="AA32" s="404"/>
      <c r="AB32" s="404"/>
      <c r="AC32" s="404"/>
      <c r="AD32" s="404"/>
      <c r="AE32" s="404"/>
      <c r="AF32" s="404"/>
      <c r="AG32" s="404"/>
      <c r="AH32" s="404"/>
      <c r="AI32" s="404"/>
      <c r="AJ32" s="404"/>
      <c r="AK32" s="404"/>
      <c r="AL32" s="156"/>
      <c r="AM32" s="405" t="str">
        <f t="shared" ref="AM32:AM40" si="1">IF(AO32="","",AM31+1)</f>
        <v/>
      </c>
      <c r="AN32" s="405"/>
      <c r="AO32" s="404"/>
      <c r="AP32" s="404"/>
      <c r="AQ32" s="404"/>
      <c r="AR32" s="404"/>
      <c r="AS32" s="404"/>
      <c r="AT32" s="404"/>
      <c r="AU32" s="404"/>
      <c r="AV32" s="404"/>
      <c r="AW32" s="404"/>
      <c r="AX32" s="404"/>
      <c r="AY32" s="404"/>
      <c r="AZ32" s="404"/>
      <c r="BA32" s="404"/>
      <c r="BB32" s="404"/>
      <c r="BC32" s="404"/>
      <c r="BD32" s="156"/>
      <c r="BE32" s="405">
        <f t="shared" ref="BE32:BE40" si="2">IF(BG32="","",BE31+1)</f>
        <v>13</v>
      </c>
      <c r="BF32" s="405"/>
      <c r="BG32" s="404" t="str">
        <f>IF('各会計、関係団体の財政状況及び健全化判断比率'!B30="","",'各会計、関係団体の財政状況及び健全化判断比率'!B30)</f>
        <v>佐賀県産業用地造成事業特別会計</v>
      </c>
      <c r="BH32" s="404"/>
      <c r="BI32" s="404"/>
      <c r="BJ32" s="404"/>
      <c r="BK32" s="404"/>
      <c r="BL32" s="404"/>
      <c r="BM32" s="404"/>
      <c r="BN32" s="404"/>
      <c r="BO32" s="404"/>
      <c r="BP32" s="404"/>
      <c r="BQ32" s="404"/>
      <c r="BR32" s="404"/>
      <c r="BS32" s="404"/>
      <c r="BT32" s="404"/>
      <c r="BU32" s="404"/>
      <c r="BV32" s="156"/>
      <c r="BW32" s="405" t="str">
        <f t="shared" ref="BW32:BW40" si="3">IF(BY32="","",BW31+1)</f>
        <v/>
      </c>
      <c r="BX32" s="405"/>
      <c r="BY32" s="404" t="str">
        <f>IF('各会計、関係団体の財政状況及び健全化判断比率'!B69="","",'各会計、関係団体の財政状況及び健全化判断比率'!B69)</f>
        <v/>
      </c>
      <c r="BZ32" s="404"/>
      <c r="CA32" s="404"/>
      <c r="CB32" s="404"/>
      <c r="CC32" s="404"/>
      <c r="CD32" s="404"/>
      <c r="CE32" s="404"/>
      <c r="CF32" s="404"/>
      <c r="CG32" s="404"/>
      <c r="CH32" s="404"/>
      <c r="CI32" s="404"/>
      <c r="CJ32" s="404"/>
      <c r="CK32" s="404"/>
      <c r="CL32" s="404"/>
      <c r="CM32" s="404"/>
      <c r="CN32" s="156"/>
      <c r="CO32" s="405">
        <f t="shared" ref="CO32:CO40" si="4">IF(CQ32="","",CO31+1)</f>
        <v>15</v>
      </c>
      <c r="CP32" s="405"/>
      <c r="CQ32" s="404" t="str">
        <f>IF('各会計、関係団体の財政状況及び健全化判断比率'!BS8="","",'各会計、関係団体の財政状況及び健全化判断比率'!BS8)</f>
        <v>佐賀県女性と生涯学習財団</v>
      </c>
      <c r="CR32" s="404"/>
      <c r="CS32" s="404"/>
      <c r="CT32" s="404"/>
      <c r="CU32" s="404"/>
      <c r="CV32" s="404"/>
      <c r="CW32" s="404"/>
      <c r="CX32" s="404"/>
      <c r="CY32" s="404"/>
      <c r="CZ32" s="404"/>
      <c r="DA32" s="404"/>
      <c r="DB32" s="404"/>
      <c r="DC32" s="404"/>
      <c r="DD32" s="404"/>
      <c r="DE32" s="404"/>
      <c r="DF32" s="148"/>
      <c r="DG32" s="406" t="str">
        <f>IF('各会計、関係団体の財政状況及び健全化判断比率'!BR8="","",'各会計、関係団体の財政状況及び健全化判断比率'!BR8)</f>
        <v/>
      </c>
      <c r="DH32" s="406"/>
      <c r="DI32" s="159"/>
      <c r="DJ32" s="114"/>
      <c r="DK32" s="114"/>
      <c r="DL32" s="114"/>
      <c r="DM32" s="114"/>
      <c r="DN32" s="114"/>
      <c r="DO32" s="114"/>
    </row>
    <row r="33" spans="1:119" ht="32.25" customHeight="1">
      <c r="A33" s="115"/>
      <c r="B33" s="155"/>
      <c r="C33" s="405">
        <f>IF(E33="","",C32+1)</f>
        <v>3</v>
      </c>
      <c r="D33" s="405"/>
      <c r="E33" s="404" t="str">
        <f>IF('各会計、関係団体の財政状況及び健全化判断比率'!B9="","",'各会計、関係団体の財政状況及び健全化判断比率'!B9)</f>
        <v>母子父子寡婦福祉資金特別会計</v>
      </c>
      <c r="F33" s="404"/>
      <c r="G33" s="404"/>
      <c r="H33" s="404"/>
      <c r="I33" s="404"/>
      <c r="J33" s="404"/>
      <c r="K33" s="404"/>
      <c r="L33" s="404"/>
      <c r="M33" s="404"/>
      <c r="N33" s="404"/>
      <c r="O33" s="404"/>
      <c r="P33" s="404"/>
      <c r="Q33" s="404"/>
      <c r="R33" s="404"/>
      <c r="S33" s="404"/>
      <c r="T33" s="156"/>
      <c r="U33" s="405" t="str">
        <f t="shared" si="0"/>
        <v/>
      </c>
      <c r="V33" s="405"/>
      <c r="W33" s="404"/>
      <c r="X33" s="404"/>
      <c r="Y33" s="404"/>
      <c r="Z33" s="404"/>
      <c r="AA33" s="404"/>
      <c r="AB33" s="404"/>
      <c r="AC33" s="404"/>
      <c r="AD33" s="404"/>
      <c r="AE33" s="404"/>
      <c r="AF33" s="404"/>
      <c r="AG33" s="404"/>
      <c r="AH33" s="404"/>
      <c r="AI33" s="404"/>
      <c r="AJ33" s="404"/>
      <c r="AK33" s="404"/>
      <c r="AL33" s="156"/>
      <c r="AM33" s="405" t="str">
        <f t="shared" si="1"/>
        <v/>
      </c>
      <c r="AN33" s="405"/>
      <c r="AO33" s="404"/>
      <c r="AP33" s="404"/>
      <c r="AQ33" s="404"/>
      <c r="AR33" s="404"/>
      <c r="AS33" s="404"/>
      <c r="AT33" s="404"/>
      <c r="AU33" s="404"/>
      <c r="AV33" s="404"/>
      <c r="AW33" s="404"/>
      <c r="AX33" s="404"/>
      <c r="AY33" s="404"/>
      <c r="AZ33" s="404"/>
      <c r="BA33" s="404"/>
      <c r="BB33" s="404"/>
      <c r="BC33" s="404"/>
      <c r="BD33" s="156"/>
      <c r="BE33" s="405" t="str">
        <f t="shared" si="2"/>
        <v/>
      </c>
      <c r="BF33" s="405"/>
      <c r="BG33" s="404"/>
      <c r="BH33" s="404"/>
      <c r="BI33" s="404"/>
      <c r="BJ33" s="404"/>
      <c r="BK33" s="404"/>
      <c r="BL33" s="404"/>
      <c r="BM33" s="404"/>
      <c r="BN33" s="404"/>
      <c r="BO33" s="404"/>
      <c r="BP33" s="404"/>
      <c r="BQ33" s="404"/>
      <c r="BR33" s="404"/>
      <c r="BS33" s="404"/>
      <c r="BT33" s="404"/>
      <c r="BU33" s="404"/>
      <c r="BV33" s="156"/>
      <c r="BW33" s="405" t="str">
        <f t="shared" si="3"/>
        <v/>
      </c>
      <c r="BX33" s="405"/>
      <c r="BY33" s="404" t="str">
        <f>IF('各会計、関係団体の財政状況及び健全化判断比率'!B70="","",'各会計、関係団体の財政状況及び健全化判断比率'!B70)</f>
        <v/>
      </c>
      <c r="BZ33" s="404"/>
      <c r="CA33" s="404"/>
      <c r="CB33" s="404"/>
      <c r="CC33" s="404"/>
      <c r="CD33" s="404"/>
      <c r="CE33" s="404"/>
      <c r="CF33" s="404"/>
      <c r="CG33" s="404"/>
      <c r="CH33" s="404"/>
      <c r="CI33" s="404"/>
      <c r="CJ33" s="404"/>
      <c r="CK33" s="404"/>
      <c r="CL33" s="404"/>
      <c r="CM33" s="404"/>
      <c r="CN33" s="156"/>
      <c r="CO33" s="405">
        <f t="shared" si="4"/>
        <v>16</v>
      </c>
      <c r="CP33" s="405"/>
      <c r="CQ33" s="404" t="str">
        <f>IF('各会計、関係団体の財政状況及び健全化判断比率'!BS9="","",'各会計、関係団体の財政状況及び健全化判断比率'!BS9)</f>
        <v>佐賀県地域福祉振興基金</v>
      </c>
      <c r="CR33" s="404"/>
      <c r="CS33" s="404"/>
      <c r="CT33" s="404"/>
      <c r="CU33" s="404"/>
      <c r="CV33" s="404"/>
      <c r="CW33" s="404"/>
      <c r="CX33" s="404"/>
      <c r="CY33" s="404"/>
      <c r="CZ33" s="404"/>
      <c r="DA33" s="404"/>
      <c r="DB33" s="404"/>
      <c r="DC33" s="404"/>
      <c r="DD33" s="404"/>
      <c r="DE33" s="404"/>
      <c r="DF33" s="148"/>
      <c r="DG33" s="406" t="str">
        <f>IF('各会計、関係団体の財政状況及び健全化判断比率'!BR9="","",'各会計、関係団体の財政状況及び健全化判断比率'!BR9)</f>
        <v/>
      </c>
      <c r="DH33" s="406"/>
      <c r="DI33" s="159"/>
      <c r="DJ33" s="114"/>
      <c r="DK33" s="114"/>
      <c r="DL33" s="114"/>
      <c r="DM33" s="114"/>
      <c r="DN33" s="114"/>
      <c r="DO33" s="114"/>
    </row>
    <row r="34" spans="1:119" ht="32.25" customHeight="1">
      <c r="A34" s="115"/>
      <c r="B34" s="155"/>
      <c r="C34" s="405">
        <f>IF(E34="","",C33+1)</f>
        <v>4</v>
      </c>
      <c r="D34" s="405"/>
      <c r="E34" s="404" t="str">
        <f>IF('各会計、関係団体の財政状況及び健全化判断比率'!B10="","",'各会計、関係団体の財政状況及び健全化判断比率'!B10)</f>
        <v>就農支援資金特別会計</v>
      </c>
      <c r="F34" s="404"/>
      <c r="G34" s="404"/>
      <c r="H34" s="404"/>
      <c r="I34" s="404"/>
      <c r="J34" s="404"/>
      <c r="K34" s="404"/>
      <c r="L34" s="404"/>
      <c r="M34" s="404"/>
      <c r="N34" s="404"/>
      <c r="O34" s="404"/>
      <c r="P34" s="404"/>
      <c r="Q34" s="404"/>
      <c r="R34" s="404"/>
      <c r="S34" s="404"/>
      <c r="T34" s="156"/>
      <c r="U34" s="405" t="str">
        <f t="shared" si="0"/>
        <v/>
      </c>
      <c r="V34" s="405"/>
      <c r="W34" s="404"/>
      <c r="X34" s="404"/>
      <c r="Y34" s="404"/>
      <c r="Z34" s="404"/>
      <c r="AA34" s="404"/>
      <c r="AB34" s="404"/>
      <c r="AC34" s="404"/>
      <c r="AD34" s="404"/>
      <c r="AE34" s="404"/>
      <c r="AF34" s="404"/>
      <c r="AG34" s="404"/>
      <c r="AH34" s="404"/>
      <c r="AI34" s="404"/>
      <c r="AJ34" s="404"/>
      <c r="AK34" s="404"/>
      <c r="AL34" s="156"/>
      <c r="AM34" s="405" t="str">
        <f t="shared" si="1"/>
        <v/>
      </c>
      <c r="AN34" s="405"/>
      <c r="AO34" s="404"/>
      <c r="AP34" s="404"/>
      <c r="AQ34" s="404"/>
      <c r="AR34" s="404"/>
      <c r="AS34" s="404"/>
      <c r="AT34" s="404"/>
      <c r="AU34" s="404"/>
      <c r="AV34" s="404"/>
      <c r="AW34" s="404"/>
      <c r="AX34" s="404"/>
      <c r="AY34" s="404"/>
      <c r="AZ34" s="404"/>
      <c r="BA34" s="404"/>
      <c r="BB34" s="404"/>
      <c r="BC34" s="404"/>
      <c r="BD34" s="156"/>
      <c r="BE34" s="405" t="str">
        <f t="shared" si="2"/>
        <v/>
      </c>
      <c r="BF34" s="405"/>
      <c r="BG34" s="404"/>
      <c r="BH34" s="404"/>
      <c r="BI34" s="404"/>
      <c r="BJ34" s="404"/>
      <c r="BK34" s="404"/>
      <c r="BL34" s="404"/>
      <c r="BM34" s="404"/>
      <c r="BN34" s="404"/>
      <c r="BO34" s="404"/>
      <c r="BP34" s="404"/>
      <c r="BQ34" s="404"/>
      <c r="BR34" s="404"/>
      <c r="BS34" s="404"/>
      <c r="BT34" s="404"/>
      <c r="BU34" s="404"/>
      <c r="BV34" s="156"/>
      <c r="BW34" s="405" t="str">
        <f t="shared" si="3"/>
        <v/>
      </c>
      <c r="BX34" s="405"/>
      <c r="BY34" s="404" t="str">
        <f>IF('各会計、関係団体の財政状況及び健全化判断比率'!B71="","",'各会計、関係団体の財政状況及び健全化判断比率'!B71)</f>
        <v/>
      </c>
      <c r="BZ34" s="404"/>
      <c r="CA34" s="404"/>
      <c r="CB34" s="404"/>
      <c r="CC34" s="404"/>
      <c r="CD34" s="404"/>
      <c r="CE34" s="404"/>
      <c r="CF34" s="404"/>
      <c r="CG34" s="404"/>
      <c r="CH34" s="404"/>
      <c r="CI34" s="404"/>
      <c r="CJ34" s="404"/>
      <c r="CK34" s="404"/>
      <c r="CL34" s="404"/>
      <c r="CM34" s="404"/>
      <c r="CN34" s="156"/>
      <c r="CO34" s="405">
        <f t="shared" si="4"/>
        <v>17</v>
      </c>
      <c r="CP34" s="405"/>
      <c r="CQ34" s="404" t="str">
        <f>IF('各会計、関係団体の財政状況及び健全化判断比率'!BS10="","",'各会計、関係団体の財政状況及び健全化判断比率'!BS10)</f>
        <v>佐賀県長寿社会振興財団</v>
      </c>
      <c r="CR34" s="404"/>
      <c r="CS34" s="404"/>
      <c r="CT34" s="404"/>
      <c r="CU34" s="404"/>
      <c r="CV34" s="404"/>
      <c r="CW34" s="404"/>
      <c r="CX34" s="404"/>
      <c r="CY34" s="404"/>
      <c r="CZ34" s="404"/>
      <c r="DA34" s="404"/>
      <c r="DB34" s="404"/>
      <c r="DC34" s="404"/>
      <c r="DD34" s="404"/>
      <c r="DE34" s="404"/>
      <c r="DF34" s="148"/>
      <c r="DG34" s="406" t="str">
        <f>IF('各会計、関係団体の財政状況及び健全化判断比率'!BR10="","",'各会計、関係団体の財政状況及び健全化判断比率'!BR10)</f>
        <v/>
      </c>
      <c r="DH34" s="406"/>
      <c r="DI34" s="159"/>
      <c r="DJ34" s="114"/>
      <c r="DK34" s="114"/>
      <c r="DL34" s="114"/>
      <c r="DM34" s="114"/>
      <c r="DN34" s="114"/>
      <c r="DO34" s="114"/>
    </row>
    <row r="35" spans="1:119" ht="32.25" customHeight="1">
      <c r="A35" s="115"/>
      <c r="B35" s="155"/>
      <c r="C35" s="405">
        <f t="shared" ref="C35:C40" si="5">IF(E35="","",C34+1)</f>
        <v>5</v>
      </c>
      <c r="D35" s="405"/>
      <c r="E35" s="404" t="str">
        <f>IF('各会計、関係団体の財政状況及び健全化判断比率'!B11="","",'各会計、関係団体の財政状況及び健全化判断比率'!B11)</f>
        <v>小規模企業者等設備導入等事業支援特別会計</v>
      </c>
      <c r="F35" s="404"/>
      <c r="G35" s="404"/>
      <c r="H35" s="404"/>
      <c r="I35" s="404"/>
      <c r="J35" s="404"/>
      <c r="K35" s="404"/>
      <c r="L35" s="404"/>
      <c r="M35" s="404"/>
      <c r="N35" s="404"/>
      <c r="O35" s="404"/>
      <c r="P35" s="404"/>
      <c r="Q35" s="404"/>
      <c r="R35" s="404"/>
      <c r="S35" s="404"/>
      <c r="T35" s="156"/>
      <c r="U35" s="405" t="str">
        <f t="shared" si="0"/>
        <v/>
      </c>
      <c r="V35" s="405"/>
      <c r="W35" s="404"/>
      <c r="X35" s="404"/>
      <c r="Y35" s="404"/>
      <c r="Z35" s="404"/>
      <c r="AA35" s="404"/>
      <c r="AB35" s="404"/>
      <c r="AC35" s="404"/>
      <c r="AD35" s="404"/>
      <c r="AE35" s="404"/>
      <c r="AF35" s="404"/>
      <c r="AG35" s="404"/>
      <c r="AH35" s="404"/>
      <c r="AI35" s="404"/>
      <c r="AJ35" s="404"/>
      <c r="AK35" s="404"/>
      <c r="AL35" s="156"/>
      <c r="AM35" s="405" t="str">
        <f t="shared" si="1"/>
        <v/>
      </c>
      <c r="AN35" s="405"/>
      <c r="AO35" s="404"/>
      <c r="AP35" s="404"/>
      <c r="AQ35" s="404"/>
      <c r="AR35" s="404"/>
      <c r="AS35" s="404"/>
      <c r="AT35" s="404"/>
      <c r="AU35" s="404"/>
      <c r="AV35" s="404"/>
      <c r="AW35" s="404"/>
      <c r="AX35" s="404"/>
      <c r="AY35" s="404"/>
      <c r="AZ35" s="404"/>
      <c r="BA35" s="404"/>
      <c r="BB35" s="404"/>
      <c r="BC35" s="404"/>
      <c r="BD35" s="156"/>
      <c r="BE35" s="405" t="str">
        <f t="shared" si="2"/>
        <v/>
      </c>
      <c r="BF35" s="405"/>
      <c r="BG35" s="404"/>
      <c r="BH35" s="404"/>
      <c r="BI35" s="404"/>
      <c r="BJ35" s="404"/>
      <c r="BK35" s="404"/>
      <c r="BL35" s="404"/>
      <c r="BM35" s="404"/>
      <c r="BN35" s="404"/>
      <c r="BO35" s="404"/>
      <c r="BP35" s="404"/>
      <c r="BQ35" s="404"/>
      <c r="BR35" s="404"/>
      <c r="BS35" s="404"/>
      <c r="BT35" s="404"/>
      <c r="BU35" s="404"/>
      <c r="BV35" s="156"/>
      <c r="BW35" s="405" t="str">
        <f t="shared" si="3"/>
        <v/>
      </c>
      <c r="BX35" s="405"/>
      <c r="BY35" s="404" t="str">
        <f>IF('各会計、関係団体の財政状況及び健全化判断比率'!B72="","",'各会計、関係団体の財政状況及び健全化判断比率'!B72)</f>
        <v/>
      </c>
      <c r="BZ35" s="404"/>
      <c r="CA35" s="404"/>
      <c r="CB35" s="404"/>
      <c r="CC35" s="404"/>
      <c r="CD35" s="404"/>
      <c r="CE35" s="404"/>
      <c r="CF35" s="404"/>
      <c r="CG35" s="404"/>
      <c r="CH35" s="404"/>
      <c r="CI35" s="404"/>
      <c r="CJ35" s="404"/>
      <c r="CK35" s="404"/>
      <c r="CL35" s="404"/>
      <c r="CM35" s="404"/>
      <c r="CN35" s="156"/>
      <c r="CO35" s="405">
        <f t="shared" si="4"/>
        <v>18</v>
      </c>
      <c r="CP35" s="405"/>
      <c r="CQ35" s="404" t="str">
        <f>IF('各会計、関係団体の財政状況及び健全化判断比率'!BS11="","",'各会計、関係団体の財政状況及び健全化判断比率'!BS11)</f>
        <v>佐賀県臓器バンク</v>
      </c>
      <c r="CR35" s="404"/>
      <c r="CS35" s="404"/>
      <c r="CT35" s="404"/>
      <c r="CU35" s="404"/>
      <c r="CV35" s="404"/>
      <c r="CW35" s="404"/>
      <c r="CX35" s="404"/>
      <c r="CY35" s="404"/>
      <c r="CZ35" s="404"/>
      <c r="DA35" s="404"/>
      <c r="DB35" s="404"/>
      <c r="DC35" s="404"/>
      <c r="DD35" s="404"/>
      <c r="DE35" s="404"/>
      <c r="DF35" s="148"/>
      <c r="DG35" s="406" t="str">
        <f>IF('各会計、関係団体の財政状況及び健全化判断比率'!BR11="","",'各会計、関係団体の財政状況及び健全化判断比率'!BR11)</f>
        <v/>
      </c>
      <c r="DH35" s="406"/>
      <c r="DI35" s="159"/>
      <c r="DJ35" s="114"/>
      <c r="DK35" s="114"/>
      <c r="DL35" s="114"/>
      <c r="DM35" s="114"/>
      <c r="DN35" s="114"/>
      <c r="DO35" s="114"/>
    </row>
    <row r="36" spans="1:119" ht="32.25" customHeight="1">
      <c r="A36" s="115"/>
      <c r="B36" s="155"/>
      <c r="C36" s="405">
        <f t="shared" si="5"/>
        <v>6</v>
      </c>
      <c r="D36" s="405"/>
      <c r="E36" s="404" t="str">
        <f>IF('各会計、関係団体の財政状況及び健全化判断比率'!B12="","",'各会計、関係団体の財政状況及び健全化判断比率'!B12)</f>
        <v>財政調整積立金特別会計</v>
      </c>
      <c r="F36" s="404"/>
      <c r="G36" s="404"/>
      <c r="H36" s="404"/>
      <c r="I36" s="404"/>
      <c r="J36" s="404"/>
      <c r="K36" s="404"/>
      <c r="L36" s="404"/>
      <c r="M36" s="404"/>
      <c r="N36" s="404"/>
      <c r="O36" s="404"/>
      <c r="P36" s="404"/>
      <c r="Q36" s="404"/>
      <c r="R36" s="404"/>
      <c r="S36" s="404"/>
      <c r="T36" s="156"/>
      <c r="U36" s="405" t="str">
        <f t="shared" si="0"/>
        <v/>
      </c>
      <c r="V36" s="405"/>
      <c r="W36" s="404"/>
      <c r="X36" s="404"/>
      <c r="Y36" s="404"/>
      <c r="Z36" s="404"/>
      <c r="AA36" s="404"/>
      <c r="AB36" s="404"/>
      <c r="AC36" s="404"/>
      <c r="AD36" s="404"/>
      <c r="AE36" s="404"/>
      <c r="AF36" s="404"/>
      <c r="AG36" s="404"/>
      <c r="AH36" s="404"/>
      <c r="AI36" s="404"/>
      <c r="AJ36" s="404"/>
      <c r="AK36" s="404"/>
      <c r="AL36" s="156"/>
      <c r="AM36" s="405" t="str">
        <f t="shared" si="1"/>
        <v/>
      </c>
      <c r="AN36" s="405"/>
      <c r="AO36" s="404"/>
      <c r="AP36" s="404"/>
      <c r="AQ36" s="404"/>
      <c r="AR36" s="404"/>
      <c r="AS36" s="404"/>
      <c r="AT36" s="404"/>
      <c r="AU36" s="404"/>
      <c r="AV36" s="404"/>
      <c r="AW36" s="404"/>
      <c r="AX36" s="404"/>
      <c r="AY36" s="404"/>
      <c r="AZ36" s="404"/>
      <c r="BA36" s="404"/>
      <c r="BB36" s="404"/>
      <c r="BC36" s="404"/>
      <c r="BD36" s="156"/>
      <c r="BE36" s="405" t="str">
        <f t="shared" si="2"/>
        <v/>
      </c>
      <c r="BF36" s="405"/>
      <c r="BG36" s="404"/>
      <c r="BH36" s="404"/>
      <c r="BI36" s="404"/>
      <c r="BJ36" s="404"/>
      <c r="BK36" s="404"/>
      <c r="BL36" s="404"/>
      <c r="BM36" s="404"/>
      <c r="BN36" s="404"/>
      <c r="BO36" s="404"/>
      <c r="BP36" s="404"/>
      <c r="BQ36" s="404"/>
      <c r="BR36" s="404"/>
      <c r="BS36" s="404"/>
      <c r="BT36" s="404"/>
      <c r="BU36" s="404"/>
      <c r="BV36" s="156"/>
      <c r="BW36" s="405" t="str">
        <f t="shared" si="3"/>
        <v/>
      </c>
      <c r="BX36" s="405"/>
      <c r="BY36" s="404" t="str">
        <f>IF('各会計、関係団体の財政状況及び健全化判断比率'!B73="","",'各会計、関係団体の財政状況及び健全化判断比率'!B73)</f>
        <v/>
      </c>
      <c r="BZ36" s="404"/>
      <c r="CA36" s="404"/>
      <c r="CB36" s="404"/>
      <c r="CC36" s="404"/>
      <c r="CD36" s="404"/>
      <c r="CE36" s="404"/>
      <c r="CF36" s="404"/>
      <c r="CG36" s="404"/>
      <c r="CH36" s="404"/>
      <c r="CI36" s="404"/>
      <c r="CJ36" s="404"/>
      <c r="CK36" s="404"/>
      <c r="CL36" s="404"/>
      <c r="CM36" s="404"/>
      <c r="CN36" s="156"/>
      <c r="CO36" s="405">
        <f t="shared" si="4"/>
        <v>19</v>
      </c>
      <c r="CP36" s="405"/>
      <c r="CQ36" s="404" t="str">
        <f>IF('各会計、関係団体の財政状況及び健全化判断比率'!BS12="","",'各会計、関係団体の財政状況及び健全化判断比率'!BS12)</f>
        <v>佐賀県食鳥肉衛生協会</v>
      </c>
      <c r="CR36" s="404"/>
      <c r="CS36" s="404"/>
      <c r="CT36" s="404"/>
      <c r="CU36" s="404"/>
      <c r="CV36" s="404"/>
      <c r="CW36" s="404"/>
      <c r="CX36" s="404"/>
      <c r="CY36" s="404"/>
      <c r="CZ36" s="404"/>
      <c r="DA36" s="404"/>
      <c r="DB36" s="404"/>
      <c r="DC36" s="404"/>
      <c r="DD36" s="404"/>
      <c r="DE36" s="404"/>
      <c r="DF36" s="148"/>
      <c r="DG36" s="406" t="str">
        <f>IF('各会計、関係団体の財政状況及び健全化判断比率'!BR12="","",'各会計、関係団体の財政状況及び健全化判断比率'!BR12)</f>
        <v/>
      </c>
      <c r="DH36" s="406"/>
      <c r="DI36" s="159"/>
      <c r="DJ36" s="114"/>
      <c r="DK36" s="114"/>
      <c r="DL36" s="114"/>
      <c r="DM36" s="114"/>
      <c r="DN36" s="114"/>
      <c r="DO36" s="114"/>
    </row>
    <row r="37" spans="1:119" ht="32.25" customHeight="1">
      <c r="A37" s="115"/>
      <c r="B37" s="155"/>
      <c r="C37" s="405">
        <f t="shared" si="5"/>
        <v>7</v>
      </c>
      <c r="D37" s="405"/>
      <c r="E37" s="404" t="str">
        <f>IF('各会計、関係団体の財政状況及び健全化判断比率'!B13="","",'各会計、関係団体の財政状況及び健全化判断比率'!B13)</f>
        <v>証紙特別会計</v>
      </c>
      <c r="F37" s="404"/>
      <c r="G37" s="404"/>
      <c r="H37" s="404"/>
      <c r="I37" s="404"/>
      <c r="J37" s="404"/>
      <c r="K37" s="404"/>
      <c r="L37" s="404"/>
      <c r="M37" s="404"/>
      <c r="N37" s="404"/>
      <c r="O37" s="404"/>
      <c r="P37" s="404"/>
      <c r="Q37" s="404"/>
      <c r="R37" s="404"/>
      <c r="S37" s="404"/>
      <c r="T37" s="156"/>
      <c r="U37" s="405" t="str">
        <f t="shared" si="0"/>
        <v/>
      </c>
      <c r="V37" s="405"/>
      <c r="W37" s="404"/>
      <c r="X37" s="404"/>
      <c r="Y37" s="404"/>
      <c r="Z37" s="404"/>
      <c r="AA37" s="404"/>
      <c r="AB37" s="404"/>
      <c r="AC37" s="404"/>
      <c r="AD37" s="404"/>
      <c r="AE37" s="404"/>
      <c r="AF37" s="404"/>
      <c r="AG37" s="404"/>
      <c r="AH37" s="404"/>
      <c r="AI37" s="404"/>
      <c r="AJ37" s="404"/>
      <c r="AK37" s="404"/>
      <c r="AL37" s="156"/>
      <c r="AM37" s="405" t="str">
        <f t="shared" si="1"/>
        <v/>
      </c>
      <c r="AN37" s="405"/>
      <c r="AO37" s="404"/>
      <c r="AP37" s="404"/>
      <c r="AQ37" s="404"/>
      <c r="AR37" s="404"/>
      <c r="AS37" s="404"/>
      <c r="AT37" s="404"/>
      <c r="AU37" s="404"/>
      <c r="AV37" s="404"/>
      <c r="AW37" s="404"/>
      <c r="AX37" s="404"/>
      <c r="AY37" s="404"/>
      <c r="AZ37" s="404"/>
      <c r="BA37" s="404"/>
      <c r="BB37" s="404"/>
      <c r="BC37" s="404"/>
      <c r="BD37" s="156"/>
      <c r="BE37" s="405" t="str">
        <f t="shared" si="2"/>
        <v/>
      </c>
      <c r="BF37" s="405"/>
      <c r="BG37" s="404"/>
      <c r="BH37" s="404"/>
      <c r="BI37" s="404"/>
      <c r="BJ37" s="404"/>
      <c r="BK37" s="404"/>
      <c r="BL37" s="404"/>
      <c r="BM37" s="404"/>
      <c r="BN37" s="404"/>
      <c r="BO37" s="404"/>
      <c r="BP37" s="404"/>
      <c r="BQ37" s="404"/>
      <c r="BR37" s="404"/>
      <c r="BS37" s="404"/>
      <c r="BT37" s="404"/>
      <c r="BU37" s="404"/>
      <c r="BV37" s="156"/>
      <c r="BW37" s="405" t="str">
        <f t="shared" si="3"/>
        <v/>
      </c>
      <c r="BX37" s="405"/>
      <c r="BY37" s="404" t="str">
        <f>IF('各会計、関係団体の財政状況及び健全化判断比率'!B74="","",'各会計、関係団体の財政状況及び健全化判断比率'!B74)</f>
        <v/>
      </c>
      <c r="BZ37" s="404"/>
      <c r="CA37" s="404"/>
      <c r="CB37" s="404"/>
      <c r="CC37" s="404"/>
      <c r="CD37" s="404"/>
      <c r="CE37" s="404"/>
      <c r="CF37" s="404"/>
      <c r="CG37" s="404"/>
      <c r="CH37" s="404"/>
      <c r="CI37" s="404"/>
      <c r="CJ37" s="404"/>
      <c r="CK37" s="404"/>
      <c r="CL37" s="404"/>
      <c r="CM37" s="404"/>
      <c r="CN37" s="156"/>
      <c r="CO37" s="405">
        <f t="shared" si="4"/>
        <v>20</v>
      </c>
      <c r="CP37" s="405"/>
      <c r="CQ37" s="404" t="str">
        <f>IF('各会計、関係団体の財政状況及び健全化判断比率'!BS13="","",'各会計、関係団体の財政状況及び健全化判断比率'!BS13)</f>
        <v>佐賀県芸術文化協会</v>
      </c>
      <c r="CR37" s="404"/>
      <c r="CS37" s="404"/>
      <c r="CT37" s="404"/>
      <c r="CU37" s="404"/>
      <c r="CV37" s="404"/>
      <c r="CW37" s="404"/>
      <c r="CX37" s="404"/>
      <c r="CY37" s="404"/>
      <c r="CZ37" s="404"/>
      <c r="DA37" s="404"/>
      <c r="DB37" s="404"/>
      <c r="DC37" s="404"/>
      <c r="DD37" s="404"/>
      <c r="DE37" s="404"/>
      <c r="DF37" s="148"/>
      <c r="DG37" s="406" t="str">
        <f>IF('各会計、関係団体の財政状況及び健全化判断比率'!BR13="","",'各会計、関係団体の財政状況及び健全化判断比率'!BR13)</f>
        <v/>
      </c>
      <c r="DH37" s="406"/>
      <c r="DI37" s="159"/>
      <c r="DJ37" s="114"/>
      <c r="DK37" s="114"/>
      <c r="DL37" s="114"/>
      <c r="DM37" s="114"/>
      <c r="DN37" s="114"/>
      <c r="DO37" s="114"/>
    </row>
    <row r="38" spans="1:119" ht="32.25" customHeight="1">
      <c r="A38" s="115"/>
      <c r="B38" s="155"/>
      <c r="C38" s="405">
        <f t="shared" si="5"/>
        <v>8</v>
      </c>
      <c r="D38" s="405"/>
      <c r="E38" s="404" t="str">
        <f>IF('各会計、関係団体の財政状況及び健全化判断比率'!B14="","",'各会計、関係団体の財政状況及び健全化判断比率'!B14)</f>
        <v>土地取得特別会計</v>
      </c>
      <c r="F38" s="404"/>
      <c r="G38" s="404"/>
      <c r="H38" s="404"/>
      <c r="I38" s="404"/>
      <c r="J38" s="404"/>
      <c r="K38" s="404"/>
      <c r="L38" s="404"/>
      <c r="M38" s="404"/>
      <c r="N38" s="404"/>
      <c r="O38" s="404"/>
      <c r="P38" s="404"/>
      <c r="Q38" s="404"/>
      <c r="R38" s="404"/>
      <c r="S38" s="404"/>
      <c r="T38" s="156"/>
      <c r="U38" s="405" t="str">
        <f t="shared" si="0"/>
        <v/>
      </c>
      <c r="V38" s="405"/>
      <c r="W38" s="404"/>
      <c r="X38" s="404"/>
      <c r="Y38" s="404"/>
      <c r="Z38" s="404"/>
      <c r="AA38" s="404"/>
      <c r="AB38" s="404"/>
      <c r="AC38" s="404"/>
      <c r="AD38" s="404"/>
      <c r="AE38" s="404"/>
      <c r="AF38" s="404"/>
      <c r="AG38" s="404"/>
      <c r="AH38" s="404"/>
      <c r="AI38" s="404"/>
      <c r="AJ38" s="404"/>
      <c r="AK38" s="404"/>
      <c r="AL38" s="156"/>
      <c r="AM38" s="405" t="str">
        <f t="shared" si="1"/>
        <v/>
      </c>
      <c r="AN38" s="405"/>
      <c r="AO38" s="404"/>
      <c r="AP38" s="404"/>
      <c r="AQ38" s="404"/>
      <c r="AR38" s="404"/>
      <c r="AS38" s="404"/>
      <c r="AT38" s="404"/>
      <c r="AU38" s="404"/>
      <c r="AV38" s="404"/>
      <c r="AW38" s="404"/>
      <c r="AX38" s="404"/>
      <c r="AY38" s="404"/>
      <c r="AZ38" s="404"/>
      <c r="BA38" s="404"/>
      <c r="BB38" s="404"/>
      <c r="BC38" s="404"/>
      <c r="BD38" s="156"/>
      <c r="BE38" s="405" t="str">
        <f t="shared" si="2"/>
        <v/>
      </c>
      <c r="BF38" s="405"/>
      <c r="BG38" s="404"/>
      <c r="BH38" s="404"/>
      <c r="BI38" s="404"/>
      <c r="BJ38" s="404"/>
      <c r="BK38" s="404"/>
      <c r="BL38" s="404"/>
      <c r="BM38" s="404"/>
      <c r="BN38" s="404"/>
      <c r="BO38" s="404"/>
      <c r="BP38" s="404"/>
      <c r="BQ38" s="404"/>
      <c r="BR38" s="404"/>
      <c r="BS38" s="404"/>
      <c r="BT38" s="404"/>
      <c r="BU38" s="404"/>
      <c r="BV38" s="156"/>
      <c r="BW38" s="405" t="str">
        <f t="shared" si="3"/>
        <v/>
      </c>
      <c r="BX38" s="405"/>
      <c r="BY38" s="404" t="str">
        <f>IF('各会計、関係団体の財政状況及び健全化判断比率'!B75="","",'各会計、関係団体の財政状況及び健全化判断比率'!B75)</f>
        <v/>
      </c>
      <c r="BZ38" s="404"/>
      <c r="CA38" s="404"/>
      <c r="CB38" s="404"/>
      <c r="CC38" s="404"/>
      <c r="CD38" s="404"/>
      <c r="CE38" s="404"/>
      <c r="CF38" s="404"/>
      <c r="CG38" s="404"/>
      <c r="CH38" s="404"/>
      <c r="CI38" s="404"/>
      <c r="CJ38" s="404"/>
      <c r="CK38" s="404"/>
      <c r="CL38" s="404"/>
      <c r="CM38" s="404"/>
      <c r="CN38" s="156"/>
      <c r="CO38" s="405">
        <f t="shared" si="4"/>
        <v>21</v>
      </c>
      <c r="CP38" s="405"/>
      <c r="CQ38" s="404" t="str">
        <f>IF('各会計、関係団体の財政状況及び健全化判断比率'!BS14="","",'各会計、関係団体の財政状況及び健全化判断比率'!BS14)</f>
        <v>佐賀県地域産業支援センター</v>
      </c>
      <c r="CR38" s="404"/>
      <c r="CS38" s="404"/>
      <c r="CT38" s="404"/>
      <c r="CU38" s="404"/>
      <c r="CV38" s="404"/>
      <c r="CW38" s="404"/>
      <c r="CX38" s="404"/>
      <c r="CY38" s="404"/>
      <c r="CZ38" s="404"/>
      <c r="DA38" s="404"/>
      <c r="DB38" s="404"/>
      <c r="DC38" s="404"/>
      <c r="DD38" s="404"/>
      <c r="DE38" s="404"/>
      <c r="DF38" s="148"/>
      <c r="DG38" s="406" t="str">
        <f>IF('各会計、関係団体の財政状況及び健全化判断比率'!BR14="","",'各会計、関係団体の財政状況及び健全化判断比率'!BR14)</f>
        <v>○</v>
      </c>
      <c r="DH38" s="406"/>
      <c r="DI38" s="159"/>
      <c r="DJ38" s="114"/>
      <c r="DK38" s="114"/>
      <c r="DL38" s="114"/>
      <c r="DM38" s="114"/>
      <c r="DN38" s="114"/>
      <c r="DO38" s="114"/>
    </row>
    <row r="39" spans="1:119" ht="32.25" customHeight="1">
      <c r="A39" s="115"/>
      <c r="B39" s="155"/>
      <c r="C39" s="405">
        <f t="shared" si="5"/>
        <v>9</v>
      </c>
      <c r="D39" s="405"/>
      <c r="E39" s="404" t="str">
        <f>IF('各会計、関係団体の財政状況及び健全化判断比率'!B15="","",'各会計、関係団体の財政状況及び健全化判断比率'!B15)</f>
        <v>林業改善資金特別会計</v>
      </c>
      <c r="F39" s="404"/>
      <c r="G39" s="404"/>
      <c r="H39" s="404"/>
      <c r="I39" s="404"/>
      <c r="J39" s="404"/>
      <c r="K39" s="404"/>
      <c r="L39" s="404"/>
      <c r="M39" s="404"/>
      <c r="N39" s="404"/>
      <c r="O39" s="404"/>
      <c r="P39" s="404"/>
      <c r="Q39" s="404"/>
      <c r="R39" s="404"/>
      <c r="S39" s="404"/>
      <c r="T39" s="156"/>
      <c r="U39" s="405" t="str">
        <f t="shared" si="0"/>
        <v/>
      </c>
      <c r="V39" s="405"/>
      <c r="W39" s="404"/>
      <c r="X39" s="404"/>
      <c r="Y39" s="404"/>
      <c r="Z39" s="404"/>
      <c r="AA39" s="404"/>
      <c r="AB39" s="404"/>
      <c r="AC39" s="404"/>
      <c r="AD39" s="404"/>
      <c r="AE39" s="404"/>
      <c r="AF39" s="404"/>
      <c r="AG39" s="404"/>
      <c r="AH39" s="404"/>
      <c r="AI39" s="404"/>
      <c r="AJ39" s="404"/>
      <c r="AK39" s="404"/>
      <c r="AL39" s="156"/>
      <c r="AM39" s="405" t="str">
        <f t="shared" si="1"/>
        <v/>
      </c>
      <c r="AN39" s="405"/>
      <c r="AO39" s="404"/>
      <c r="AP39" s="404"/>
      <c r="AQ39" s="404"/>
      <c r="AR39" s="404"/>
      <c r="AS39" s="404"/>
      <c r="AT39" s="404"/>
      <c r="AU39" s="404"/>
      <c r="AV39" s="404"/>
      <c r="AW39" s="404"/>
      <c r="AX39" s="404"/>
      <c r="AY39" s="404"/>
      <c r="AZ39" s="404"/>
      <c r="BA39" s="404"/>
      <c r="BB39" s="404"/>
      <c r="BC39" s="404"/>
      <c r="BD39" s="156"/>
      <c r="BE39" s="405" t="str">
        <f t="shared" si="2"/>
        <v/>
      </c>
      <c r="BF39" s="405"/>
      <c r="BG39" s="404"/>
      <c r="BH39" s="404"/>
      <c r="BI39" s="404"/>
      <c r="BJ39" s="404"/>
      <c r="BK39" s="404"/>
      <c r="BL39" s="404"/>
      <c r="BM39" s="404"/>
      <c r="BN39" s="404"/>
      <c r="BO39" s="404"/>
      <c r="BP39" s="404"/>
      <c r="BQ39" s="404"/>
      <c r="BR39" s="404"/>
      <c r="BS39" s="404"/>
      <c r="BT39" s="404"/>
      <c r="BU39" s="404"/>
      <c r="BV39" s="156"/>
      <c r="BW39" s="405" t="str">
        <f t="shared" si="3"/>
        <v/>
      </c>
      <c r="BX39" s="405"/>
      <c r="BY39" s="404" t="str">
        <f>IF('各会計、関係団体の財政状況及び健全化判断比率'!B76="","",'各会計、関係団体の財政状況及び健全化判断比率'!B76)</f>
        <v/>
      </c>
      <c r="BZ39" s="404"/>
      <c r="CA39" s="404"/>
      <c r="CB39" s="404"/>
      <c r="CC39" s="404"/>
      <c r="CD39" s="404"/>
      <c r="CE39" s="404"/>
      <c r="CF39" s="404"/>
      <c r="CG39" s="404"/>
      <c r="CH39" s="404"/>
      <c r="CI39" s="404"/>
      <c r="CJ39" s="404"/>
      <c r="CK39" s="404"/>
      <c r="CL39" s="404"/>
      <c r="CM39" s="404"/>
      <c r="CN39" s="156"/>
      <c r="CO39" s="405">
        <f t="shared" si="4"/>
        <v>22</v>
      </c>
      <c r="CP39" s="405"/>
      <c r="CQ39" s="404" t="str">
        <f>IF('各会計、関係団体の財政状況及び健全化判断比率'!BS15="","",'各会計、関係団体の財政状況及び健全化判断比率'!BS15)</f>
        <v>佐賀県農業公社</v>
      </c>
      <c r="CR39" s="404"/>
      <c r="CS39" s="404"/>
      <c r="CT39" s="404"/>
      <c r="CU39" s="404"/>
      <c r="CV39" s="404"/>
      <c r="CW39" s="404"/>
      <c r="CX39" s="404"/>
      <c r="CY39" s="404"/>
      <c r="CZ39" s="404"/>
      <c r="DA39" s="404"/>
      <c r="DB39" s="404"/>
      <c r="DC39" s="404"/>
      <c r="DD39" s="404"/>
      <c r="DE39" s="404"/>
      <c r="DF39" s="148"/>
      <c r="DG39" s="406" t="str">
        <f>IF('各会計、関係団体の財政状況及び健全化判断比率'!BR15="","",'各会計、関係団体の財政状況及び健全化判断比率'!BR15)</f>
        <v>○</v>
      </c>
      <c r="DH39" s="406"/>
      <c r="DI39" s="159"/>
      <c r="DJ39" s="114"/>
      <c r="DK39" s="114"/>
      <c r="DL39" s="114"/>
      <c r="DM39" s="114"/>
      <c r="DN39" s="114"/>
      <c r="DO39" s="114"/>
    </row>
    <row r="40" spans="1:119" ht="32.25" customHeight="1">
      <c r="A40" s="115"/>
      <c r="B40" s="155"/>
      <c r="C40" s="405">
        <f t="shared" si="5"/>
        <v>10</v>
      </c>
      <c r="D40" s="405"/>
      <c r="E40" s="404" t="str">
        <f>IF('各会計、関係団体の財政状況及び健全化判断比率'!B16="","",'各会計、関係団体の財政状況及び健全化判断比率'!B16)</f>
        <v>沿岸漁業改善資金特別会計</v>
      </c>
      <c r="F40" s="404"/>
      <c r="G40" s="404"/>
      <c r="H40" s="404"/>
      <c r="I40" s="404"/>
      <c r="J40" s="404"/>
      <c r="K40" s="404"/>
      <c r="L40" s="404"/>
      <c r="M40" s="404"/>
      <c r="N40" s="404"/>
      <c r="O40" s="404"/>
      <c r="P40" s="404"/>
      <c r="Q40" s="404"/>
      <c r="R40" s="404"/>
      <c r="S40" s="404"/>
      <c r="T40" s="156"/>
      <c r="U40" s="405" t="str">
        <f t="shared" si="0"/>
        <v/>
      </c>
      <c r="V40" s="405"/>
      <c r="W40" s="404"/>
      <c r="X40" s="404"/>
      <c r="Y40" s="404"/>
      <c r="Z40" s="404"/>
      <c r="AA40" s="404"/>
      <c r="AB40" s="404"/>
      <c r="AC40" s="404"/>
      <c r="AD40" s="404"/>
      <c r="AE40" s="404"/>
      <c r="AF40" s="404"/>
      <c r="AG40" s="404"/>
      <c r="AH40" s="404"/>
      <c r="AI40" s="404"/>
      <c r="AJ40" s="404"/>
      <c r="AK40" s="404"/>
      <c r="AL40" s="156"/>
      <c r="AM40" s="405" t="str">
        <f t="shared" si="1"/>
        <v/>
      </c>
      <c r="AN40" s="405"/>
      <c r="AO40" s="404"/>
      <c r="AP40" s="404"/>
      <c r="AQ40" s="404"/>
      <c r="AR40" s="404"/>
      <c r="AS40" s="404"/>
      <c r="AT40" s="404"/>
      <c r="AU40" s="404"/>
      <c r="AV40" s="404"/>
      <c r="AW40" s="404"/>
      <c r="AX40" s="404"/>
      <c r="AY40" s="404"/>
      <c r="AZ40" s="404"/>
      <c r="BA40" s="404"/>
      <c r="BB40" s="404"/>
      <c r="BC40" s="404"/>
      <c r="BD40" s="156"/>
      <c r="BE40" s="405" t="str">
        <f t="shared" si="2"/>
        <v/>
      </c>
      <c r="BF40" s="405"/>
      <c r="BG40" s="404"/>
      <c r="BH40" s="404"/>
      <c r="BI40" s="404"/>
      <c r="BJ40" s="404"/>
      <c r="BK40" s="404"/>
      <c r="BL40" s="404"/>
      <c r="BM40" s="404"/>
      <c r="BN40" s="404"/>
      <c r="BO40" s="404"/>
      <c r="BP40" s="404"/>
      <c r="BQ40" s="404"/>
      <c r="BR40" s="404"/>
      <c r="BS40" s="404"/>
      <c r="BT40" s="404"/>
      <c r="BU40" s="404"/>
      <c r="BV40" s="156"/>
      <c r="BW40" s="405" t="str">
        <f t="shared" si="3"/>
        <v/>
      </c>
      <c r="BX40" s="405"/>
      <c r="BY40" s="404" t="str">
        <f>IF('各会計、関係団体の財政状況及び健全化判断比率'!B77="","",'各会計、関係団体の財政状況及び健全化判断比率'!B77)</f>
        <v/>
      </c>
      <c r="BZ40" s="404"/>
      <c r="CA40" s="404"/>
      <c r="CB40" s="404"/>
      <c r="CC40" s="404"/>
      <c r="CD40" s="404"/>
      <c r="CE40" s="404"/>
      <c r="CF40" s="404"/>
      <c r="CG40" s="404"/>
      <c r="CH40" s="404"/>
      <c r="CI40" s="404"/>
      <c r="CJ40" s="404"/>
      <c r="CK40" s="404"/>
      <c r="CL40" s="404"/>
      <c r="CM40" s="404"/>
      <c r="CN40" s="156"/>
      <c r="CO40" s="405">
        <f t="shared" si="4"/>
        <v>23</v>
      </c>
      <c r="CP40" s="405"/>
      <c r="CQ40" s="404" t="str">
        <f>IF('各会計、関係団体の財政状況及び健全化判断比率'!BS16="","",'各会計、関係団体の財政状況及び健全化判断比率'!BS16)</f>
        <v>佐賀県森林整備担い手育成基金</v>
      </c>
      <c r="CR40" s="404"/>
      <c r="CS40" s="404"/>
      <c r="CT40" s="404"/>
      <c r="CU40" s="404"/>
      <c r="CV40" s="404"/>
      <c r="CW40" s="404"/>
      <c r="CX40" s="404"/>
      <c r="CY40" s="404"/>
      <c r="CZ40" s="404"/>
      <c r="DA40" s="404"/>
      <c r="DB40" s="404"/>
      <c r="DC40" s="404"/>
      <c r="DD40" s="404"/>
      <c r="DE40" s="404"/>
      <c r="DF40" s="148"/>
      <c r="DG40" s="406" t="str">
        <f>IF('各会計、関係団体の財政状況及び健全化判断比率'!BR16="","",'各会計、関係団体の財政状況及び健全化判断比率'!BR16)</f>
        <v/>
      </c>
      <c r="DH40" s="406"/>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159</v>
      </c>
      <c r="C43" s="114"/>
      <c r="D43" s="114"/>
      <c r="E43" s="114" t="s">
        <v>160</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161</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162</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163</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164</v>
      </c>
    </row>
    <row r="48" spans="1:119">
      <c r="E48" s="116" t="s">
        <v>165</v>
      </c>
    </row>
    <row r="49"/>
    <row r="50"/>
    <row r="51"/>
    <row r="52"/>
    <row r="53"/>
    <row r="54"/>
    <row r="55"/>
    <row r="56"/>
    <row r="57" hidden="1"/>
    <row r="58" hidden="1"/>
    <row r="59" hidden="1"/>
  </sheetData>
  <sheetProtection algorithmName="SHA-512" hashValue="XJxjISuuRS6FN33gzXpxqadVvOI1dxbS9nQUSayMx5bkowROuCk2XW+nNdGxeOJraf1pLkhnegqYI88I006eOQ==" saltValue="zEphghzE2GYqEfu2fyXSY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500</v>
      </c>
      <c r="G33" s="17" t="s">
        <v>501</v>
      </c>
      <c r="H33" s="17" t="s">
        <v>502</v>
      </c>
      <c r="I33" s="17" t="s">
        <v>503</v>
      </c>
      <c r="J33" s="18" t="s">
        <v>504</v>
      </c>
      <c r="K33" s="10"/>
      <c r="L33" s="10"/>
      <c r="M33" s="10"/>
      <c r="N33" s="10"/>
      <c r="O33" s="10"/>
      <c r="P33" s="10"/>
    </row>
    <row r="34" spans="1:16" ht="39" customHeight="1">
      <c r="A34" s="10"/>
      <c r="B34" s="19"/>
      <c r="C34" s="1157" t="s">
        <v>508</v>
      </c>
      <c r="D34" s="1157"/>
      <c r="E34" s="1158"/>
      <c r="F34" s="20">
        <v>1.61</v>
      </c>
      <c r="G34" s="21">
        <v>1.57</v>
      </c>
      <c r="H34" s="21">
        <v>2.04</v>
      </c>
      <c r="I34" s="21">
        <v>2.11</v>
      </c>
      <c r="J34" s="22">
        <v>1.52</v>
      </c>
      <c r="K34" s="10"/>
      <c r="L34" s="10"/>
      <c r="M34" s="10"/>
      <c r="N34" s="10"/>
      <c r="O34" s="10"/>
      <c r="P34" s="10"/>
    </row>
    <row r="35" spans="1:16" ht="39" customHeight="1">
      <c r="A35" s="10"/>
      <c r="B35" s="23"/>
      <c r="C35" s="1151" t="s">
        <v>509</v>
      </c>
      <c r="D35" s="1152"/>
      <c r="E35" s="1153"/>
      <c r="F35" s="24">
        <v>0.74</v>
      </c>
      <c r="G35" s="25">
        <v>0.65</v>
      </c>
      <c r="H35" s="25">
        <v>0.67</v>
      </c>
      <c r="I35" s="25">
        <v>0.71</v>
      </c>
      <c r="J35" s="26">
        <v>0.77</v>
      </c>
      <c r="K35" s="10"/>
      <c r="L35" s="10"/>
      <c r="M35" s="10"/>
      <c r="N35" s="10"/>
      <c r="O35" s="10"/>
      <c r="P35" s="10"/>
    </row>
    <row r="36" spans="1:16" ht="39" customHeight="1">
      <c r="A36" s="10"/>
      <c r="B36" s="23"/>
      <c r="C36" s="1151" t="s">
        <v>510</v>
      </c>
      <c r="D36" s="1152"/>
      <c r="E36" s="1153"/>
      <c r="F36" s="24">
        <v>0.09</v>
      </c>
      <c r="G36" s="25">
        <v>0.15</v>
      </c>
      <c r="H36" s="25">
        <v>0.21</v>
      </c>
      <c r="I36" s="25">
        <v>0.25</v>
      </c>
      <c r="J36" s="26">
        <v>0.28999999999999998</v>
      </c>
      <c r="K36" s="10"/>
      <c r="L36" s="10"/>
      <c r="M36" s="10"/>
      <c r="N36" s="10"/>
      <c r="O36" s="10"/>
      <c r="P36" s="10"/>
    </row>
    <row r="37" spans="1:16" ht="39" customHeight="1">
      <c r="A37" s="10"/>
      <c r="B37" s="23"/>
      <c r="C37" s="1151" t="s">
        <v>511</v>
      </c>
      <c r="D37" s="1152"/>
      <c r="E37" s="1153"/>
      <c r="F37" s="24">
        <v>1.58</v>
      </c>
      <c r="G37" s="25">
        <v>1.05</v>
      </c>
      <c r="H37" s="25">
        <v>0.17</v>
      </c>
      <c r="I37" s="25">
        <v>0.02</v>
      </c>
      <c r="J37" s="26">
        <v>0.23</v>
      </c>
      <c r="K37" s="10"/>
      <c r="L37" s="10"/>
      <c r="M37" s="10"/>
      <c r="N37" s="10"/>
      <c r="O37" s="10"/>
      <c r="P37" s="10"/>
    </row>
    <row r="38" spans="1:16" ht="39" customHeight="1">
      <c r="A38" s="10"/>
      <c r="B38" s="23"/>
      <c r="C38" s="1151" t="s">
        <v>512</v>
      </c>
      <c r="D38" s="1152"/>
      <c r="E38" s="1153"/>
      <c r="F38" s="24">
        <v>0.02</v>
      </c>
      <c r="G38" s="25">
        <v>0.03</v>
      </c>
      <c r="H38" s="25">
        <v>0.02</v>
      </c>
      <c r="I38" s="25">
        <v>0.02</v>
      </c>
      <c r="J38" s="26">
        <v>0.02</v>
      </c>
      <c r="K38" s="10"/>
      <c r="L38" s="10"/>
      <c r="M38" s="10"/>
      <c r="N38" s="10"/>
      <c r="O38" s="10"/>
      <c r="P38" s="10"/>
    </row>
    <row r="39" spans="1:16" ht="39" customHeight="1">
      <c r="A39" s="10"/>
      <c r="B39" s="23"/>
      <c r="C39" s="1151" t="s">
        <v>513</v>
      </c>
      <c r="D39" s="1152"/>
      <c r="E39" s="1153"/>
      <c r="F39" s="24">
        <v>0</v>
      </c>
      <c r="G39" s="25">
        <v>0</v>
      </c>
      <c r="H39" s="25">
        <v>0</v>
      </c>
      <c r="I39" s="25">
        <v>0</v>
      </c>
      <c r="J39" s="26">
        <v>0</v>
      </c>
      <c r="K39" s="10"/>
      <c r="L39" s="10"/>
      <c r="M39" s="10"/>
      <c r="N39" s="10"/>
      <c r="O39" s="10"/>
      <c r="P39" s="10"/>
    </row>
    <row r="40" spans="1:16" ht="39" customHeight="1">
      <c r="A40" s="10"/>
      <c r="B40" s="23"/>
      <c r="C40" s="1151" t="s">
        <v>514</v>
      </c>
      <c r="D40" s="1152"/>
      <c r="E40" s="1153"/>
      <c r="F40" s="24">
        <v>0</v>
      </c>
      <c r="G40" s="25">
        <v>0</v>
      </c>
      <c r="H40" s="25">
        <v>0</v>
      </c>
      <c r="I40" s="25">
        <v>0</v>
      </c>
      <c r="J40" s="26">
        <v>0</v>
      </c>
      <c r="K40" s="10"/>
      <c r="L40" s="10"/>
      <c r="M40" s="10"/>
      <c r="N40" s="10"/>
      <c r="O40" s="10"/>
      <c r="P40" s="10"/>
    </row>
    <row r="41" spans="1:16" ht="39" customHeight="1">
      <c r="A41" s="10"/>
      <c r="B41" s="23"/>
      <c r="C41" s="1151" t="s">
        <v>515</v>
      </c>
      <c r="D41" s="1152"/>
      <c r="E41" s="1153"/>
      <c r="F41" s="24">
        <v>0</v>
      </c>
      <c r="G41" s="25">
        <v>0</v>
      </c>
      <c r="H41" s="25">
        <v>0</v>
      </c>
      <c r="I41" s="25">
        <v>0</v>
      </c>
      <c r="J41" s="26">
        <v>0</v>
      </c>
      <c r="K41" s="10"/>
      <c r="L41" s="10"/>
      <c r="M41" s="10"/>
      <c r="N41" s="10"/>
      <c r="O41" s="10"/>
      <c r="P41" s="10"/>
    </row>
    <row r="42" spans="1:16" ht="39" customHeight="1">
      <c r="A42" s="10"/>
      <c r="B42" s="27"/>
      <c r="C42" s="1151" t="s">
        <v>516</v>
      </c>
      <c r="D42" s="1152"/>
      <c r="E42" s="1153"/>
      <c r="F42" s="24" t="s">
        <v>461</v>
      </c>
      <c r="G42" s="25" t="s">
        <v>461</v>
      </c>
      <c r="H42" s="25" t="s">
        <v>461</v>
      </c>
      <c r="I42" s="25" t="s">
        <v>461</v>
      </c>
      <c r="J42" s="26" t="s">
        <v>461</v>
      </c>
      <c r="K42" s="10"/>
      <c r="L42" s="10"/>
      <c r="M42" s="10"/>
      <c r="N42" s="10"/>
      <c r="O42" s="10"/>
      <c r="P42" s="10"/>
    </row>
    <row r="43" spans="1:16" ht="39" customHeight="1" thickBot="1">
      <c r="A43" s="10"/>
      <c r="B43" s="28"/>
      <c r="C43" s="1154" t="s">
        <v>517</v>
      </c>
      <c r="D43" s="1155"/>
      <c r="E43" s="1156"/>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500</v>
      </c>
      <c r="L44" s="44" t="s">
        <v>501</v>
      </c>
      <c r="M44" s="44" t="s">
        <v>502</v>
      </c>
      <c r="N44" s="44" t="s">
        <v>503</v>
      </c>
      <c r="O44" s="45" t="s">
        <v>504</v>
      </c>
      <c r="P44" s="36"/>
      <c r="Q44" s="36"/>
      <c r="R44" s="36"/>
      <c r="S44" s="36"/>
      <c r="T44" s="36"/>
      <c r="U44" s="36"/>
    </row>
    <row r="45" spans="1:21" ht="30.75" customHeight="1">
      <c r="A45" s="36"/>
      <c r="B45" s="1167" t="s">
        <v>10</v>
      </c>
      <c r="C45" s="1168"/>
      <c r="D45" s="46"/>
      <c r="E45" s="1173" t="s">
        <v>11</v>
      </c>
      <c r="F45" s="1173"/>
      <c r="G45" s="1173"/>
      <c r="H45" s="1173"/>
      <c r="I45" s="1173"/>
      <c r="J45" s="1174"/>
      <c r="K45" s="47">
        <v>65398</v>
      </c>
      <c r="L45" s="48">
        <v>67157</v>
      </c>
      <c r="M45" s="48">
        <v>66499</v>
      </c>
      <c r="N45" s="48">
        <v>65279</v>
      </c>
      <c r="O45" s="49">
        <v>64534</v>
      </c>
      <c r="P45" s="36"/>
      <c r="Q45" s="36"/>
      <c r="R45" s="36"/>
      <c r="S45" s="36"/>
      <c r="T45" s="36"/>
      <c r="U45" s="36"/>
    </row>
    <row r="46" spans="1:21" ht="30.75" customHeight="1">
      <c r="A46" s="36"/>
      <c r="B46" s="1169"/>
      <c r="C46" s="1170"/>
      <c r="D46" s="50"/>
      <c r="E46" s="1161" t="s">
        <v>12</v>
      </c>
      <c r="F46" s="1161"/>
      <c r="G46" s="1161"/>
      <c r="H46" s="1161"/>
      <c r="I46" s="1161"/>
      <c r="J46" s="1162"/>
      <c r="K46" s="51" t="s">
        <v>461</v>
      </c>
      <c r="L46" s="52" t="s">
        <v>461</v>
      </c>
      <c r="M46" s="52" t="s">
        <v>461</v>
      </c>
      <c r="N46" s="52" t="s">
        <v>461</v>
      </c>
      <c r="O46" s="53" t="s">
        <v>461</v>
      </c>
      <c r="P46" s="36"/>
      <c r="Q46" s="36"/>
      <c r="R46" s="36"/>
      <c r="S46" s="36"/>
      <c r="T46" s="36"/>
      <c r="U46" s="36"/>
    </row>
    <row r="47" spans="1:21" ht="30.75" customHeight="1">
      <c r="A47" s="36"/>
      <c r="B47" s="1169"/>
      <c r="C47" s="1170"/>
      <c r="D47" s="50"/>
      <c r="E47" s="1161" t="s">
        <v>13</v>
      </c>
      <c r="F47" s="1161"/>
      <c r="G47" s="1161"/>
      <c r="H47" s="1161"/>
      <c r="I47" s="1161"/>
      <c r="J47" s="1162"/>
      <c r="K47" s="51">
        <v>33</v>
      </c>
      <c r="L47" s="52">
        <v>17</v>
      </c>
      <c r="M47" s="52">
        <v>333</v>
      </c>
      <c r="N47" s="52">
        <v>667</v>
      </c>
      <c r="O47" s="53">
        <v>1000</v>
      </c>
      <c r="P47" s="36"/>
      <c r="Q47" s="36"/>
      <c r="R47" s="36"/>
      <c r="S47" s="36"/>
      <c r="T47" s="36"/>
      <c r="U47" s="36"/>
    </row>
    <row r="48" spans="1:21" ht="30.75" customHeight="1">
      <c r="A48" s="36"/>
      <c r="B48" s="1169"/>
      <c r="C48" s="1170"/>
      <c r="D48" s="50"/>
      <c r="E48" s="1161" t="s">
        <v>14</v>
      </c>
      <c r="F48" s="1161"/>
      <c r="G48" s="1161"/>
      <c r="H48" s="1161"/>
      <c r="I48" s="1161"/>
      <c r="J48" s="1162"/>
      <c r="K48" s="51" t="s">
        <v>461</v>
      </c>
      <c r="L48" s="52" t="s">
        <v>461</v>
      </c>
      <c r="M48" s="52" t="s">
        <v>461</v>
      </c>
      <c r="N48" s="52" t="s">
        <v>461</v>
      </c>
      <c r="O48" s="53" t="s">
        <v>461</v>
      </c>
      <c r="P48" s="36"/>
      <c r="Q48" s="36"/>
      <c r="R48" s="36"/>
      <c r="S48" s="36"/>
      <c r="T48" s="36"/>
      <c r="U48" s="36"/>
    </row>
    <row r="49" spans="1:21" ht="30.75" customHeight="1">
      <c r="A49" s="36"/>
      <c r="B49" s="1169"/>
      <c r="C49" s="1170"/>
      <c r="D49" s="50"/>
      <c r="E49" s="1161" t="s">
        <v>15</v>
      </c>
      <c r="F49" s="1161"/>
      <c r="G49" s="1161"/>
      <c r="H49" s="1161"/>
      <c r="I49" s="1161"/>
      <c r="J49" s="1162"/>
      <c r="K49" s="51" t="s">
        <v>461</v>
      </c>
      <c r="L49" s="52" t="s">
        <v>461</v>
      </c>
      <c r="M49" s="52" t="s">
        <v>461</v>
      </c>
      <c r="N49" s="52" t="s">
        <v>461</v>
      </c>
      <c r="O49" s="53" t="s">
        <v>461</v>
      </c>
      <c r="P49" s="36"/>
      <c r="Q49" s="36"/>
      <c r="R49" s="36"/>
      <c r="S49" s="36"/>
      <c r="T49" s="36"/>
      <c r="U49" s="36"/>
    </row>
    <row r="50" spans="1:21" ht="30.75" customHeight="1">
      <c r="A50" s="36"/>
      <c r="B50" s="1169"/>
      <c r="C50" s="1170"/>
      <c r="D50" s="50"/>
      <c r="E50" s="1161" t="s">
        <v>16</v>
      </c>
      <c r="F50" s="1161"/>
      <c r="G50" s="1161"/>
      <c r="H50" s="1161"/>
      <c r="I50" s="1161"/>
      <c r="J50" s="1162"/>
      <c r="K50" s="51">
        <v>4165</v>
      </c>
      <c r="L50" s="52">
        <v>3492</v>
      </c>
      <c r="M50" s="52">
        <v>2987</v>
      </c>
      <c r="N50" s="52">
        <v>2108</v>
      </c>
      <c r="O50" s="53">
        <v>1788</v>
      </c>
      <c r="P50" s="36"/>
      <c r="Q50" s="36"/>
      <c r="R50" s="36"/>
      <c r="S50" s="36"/>
      <c r="T50" s="36"/>
      <c r="U50" s="36"/>
    </row>
    <row r="51" spans="1:21" ht="30.75" customHeight="1">
      <c r="A51" s="36"/>
      <c r="B51" s="1171"/>
      <c r="C51" s="1172"/>
      <c r="D51" s="54"/>
      <c r="E51" s="1161" t="s">
        <v>17</v>
      </c>
      <c r="F51" s="1161"/>
      <c r="G51" s="1161"/>
      <c r="H51" s="1161"/>
      <c r="I51" s="1161"/>
      <c r="J51" s="1162"/>
      <c r="K51" s="51">
        <v>13</v>
      </c>
      <c r="L51" s="52">
        <v>14</v>
      </c>
      <c r="M51" s="52">
        <v>8</v>
      </c>
      <c r="N51" s="52">
        <v>9</v>
      </c>
      <c r="O51" s="53">
        <v>4</v>
      </c>
      <c r="P51" s="36"/>
      <c r="Q51" s="36"/>
      <c r="R51" s="36"/>
      <c r="S51" s="36"/>
      <c r="T51" s="36"/>
      <c r="U51" s="36"/>
    </row>
    <row r="52" spans="1:21" ht="30.75" customHeight="1">
      <c r="A52" s="36"/>
      <c r="B52" s="1159" t="s">
        <v>18</v>
      </c>
      <c r="C52" s="1160"/>
      <c r="D52" s="54"/>
      <c r="E52" s="1161" t="s">
        <v>19</v>
      </c>
      <c r="F52" s="1161"/>
      <c r="G52" s="1161"/>
      <c r="H52" s="1161"/>
      <c r="I52" s="1161"/>
      <c r="J52" s="1162"/>
      <c r="K52" s="51">
        <v>42143</v>
      </c>
      <c r="L52" s="52">
        <v>43754</v>
      </c>
      <c r="M52" s="52">
        <v>46046</v>
      </c>
      <c r="N52" s="52">
        <v>46749</v>
      </c>
      <c r="O52" s="53">
        <v>47350</v>
      </c>
      <c r="P52" s="36"/>
      <c r="Q52" s="36"/>
      <c r="R52" s="36"/>
      <c r="S52" s="36"/>
      <c r="T52" s="36"/>
      <c r="U52" s="36"/>
    </row>
    <row r="53" spans="1:21" ht="30.75" customHeight="1" thickBot="1">
      <c r="A53" s="36"/>
      <c r="B53" s="1163" t="s">
        <v>20</v>
      </c>
      <c r="C53" s="1164"/>
      <c r="D53" s="55"/>
      <c r="E53" s="1165" t="s">
        <v>21</v>
      </c>
      <c r="F53" s="1165"/>
      <c r="G53" s="1165"/>
      <c r="H53" s="1165"/>
      <c r="I53" s="1165"/>
      <c r="J53" s="1166"/>
      <c r="K53" s="56">
        <v>27466</v>
      </c>
      <c r="L53" s="57">
        <v>26926</v>
      </c>
      <c r="M53" s="57">
        <v>23781</v>
      </c>
      <c r="N53" s="57">
        <v>21314</v>
      </c>
      <c r="O53" s="58">
        <v>19976</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2" t="s">
        <v>500</v>
      </c>
      <c r="J40" s="343" t="s">
        <v>501</v>
      </c>
      <c r="K40" s="343" t="s">
        <v>502</v>
      </c>
      <c r="L40" s="343" t="s">
        <v>503</v>
      </c>
      <c r="M40" s="344" t="s">
        <v>504</v>
      </c>
    </row>
    <row r="41" spans="2:13" ht="27.75" customHeight="1">
      <c r="B41" s="1187" t="s">
        <v>22</v>
      </c>
      <c r="C41" s="1188"/>
      <c r="D41" s="66"/>
      <c r="E41" s="1189" t="s">
        <v>23</v>
      </c>
      <c r="F41" s="1189"/>
      <c r="G41" s="1189"/>
      <c r="H41" s="1190"/>
      <c r="I41" s="345">
        <v>722050</v>
      </c>
      <c r="J41" s="346">
        <v>723672</v>
      </c>
      <c r="K41" s="346">
        <v>722305</v>
      </c>
      <c r="L41" s="346">
        <v>717553</v>
      </c>
      <c r="M41" s="347">
        <v>711667</v>
      </c>
    </row>
    <row r="42" spans="2:13" ht="27.75" customHeight="1">
      <c r="B42" s="1177"/>
      <c r="C42" s="1178"/>
      <c r="D42" s="67"/>
      <c r="E42" s="1181" t="s">
        <v>24</v>
      </c>
      <c r="F42" s="1181"/>
      <c r="G42" s="1181"/>
      <c r="H42" s="1182"/>
      <c r="I42" s="348">
        <v>16839</v>
      </c>
      <c r="J42" s="349">
        <v>12987</v>
      </c>
      <c r="K42" s="349">
        <v>10019</v>
      </c>
      <c r="L42" s="349">
        <v>7964</v>
      </c>
      <c r="M42" s="350">
        <v>6183</v>
      </c>
    </row>
    <row r="43" spans="2:13" ht="27.75" customHeight="1">
      <c r="B43" s="1177"/>
      <c r="C43" s="1178"/>
      <c r="D43" s="67"/>
      <c r="E43" s="1181" t="s">
        <v>25</v>
      </c>
      <c r="F43" s="1181"/>
      <c r="G43" s="1181"/>
      <c r="H43" s="1182"/>
      <c r="I43" s="348" t="s">
        <v>461</v>
      </c>
      <c r="J43" s="349" t="s">
        <v>461</v>
      </c>
      <c r="K43" s="349" t="s">
        <v>461</v>
      </c>
      <c r="L43" s="349" t="s">
        <v>461</v>
      </c>
      <c r="M43" s="350" t="s">
        <v>461</v>
      </c>
    </row>
    <row r="44" spans="2:13" ht="27.75" customHeight="1">
      <c r="B44" s="1177"/>
      <c r="C44" s="1178"/>
      <c r="D44" s="67"/>
      <c r="E44" s="1181" t="s">
        <v>26</v>
      </c>
      <c r="F44" s="1181"/>
      <c r="G44" s="1181"/>
      <c r="H44" s="1182"/>
      <c r="I44" s="348" t="s">
        <v>461</v>
      </c>
      <c r="J44" s="349" t="s">
        <v>461</v>
      </c>
      <c r="K44" s="349" t="s">
        <v>461</v>
      </c>
      <c r="L44" s="349" t="s">
        <v>461</v>
      </c>
      <c r="M44" s="350" t="s">
        <v>461</v>
      </c>
    </row>
    <row r="45" spans="2:13" ht="27.75" customHeight="1">
      <c r="B45" s="1177"/>
      <c r="C45" s="1178"/>
      <c r="D45" s="67"/>
      <c r="E45" s="1181" t="s">
        <v>27</v>
      </c>
      <c r="F45" s="1181"/>
      <c r="G45" s="1181"/>
      <c r="H45" s="1182"/>
      <c r="I45" s="348">
        <v>135783</v>
      </c>
      <c r="J45" s="349">
        <v>124162</v>
      </c>
      <c r="K45" s="349">
        <v>115465</v>
      </c>
      <c r="L45" s="349">
        <v>118202</v>
      </c>
      <c r="M45" s="350">
        <v>113726</v>
      </c>
    </row>
    <row r="46" spans="2:13" ht="27.75" customHeight="1">
      <c r="B46" s="1177"/>
      <c r="C46" s="1178"/>
      <c r="D46" s="68"/>
      <c r="E46" s="1191" t="s">
        <v>28</v>
      </c>
      <c r="F46" s="1191"/>
      <c r="G46" s="1191"/>
      <c r="H46" s="1192"/>
      <c r="I46" s="348">
        <v>2341</v>
      </c>
      <c r="J46" s="349">
        <v>2380</v>
      </c>
      <c r="K46" s="349">
        <v>1805</v>
      </c>
      <c r="L46" s="349">
        <v>1205</v>
      </c>
      <c r="M46" s="350">
        <v>768</v>
      </c>
    </row>
    <row r="47" spans="2:13" ht="27.75" customHeight="1">
      <c r="B47" s="1177"/>
      <c r="C47" s="1178"/>
      <c r="D47" s="69"/>
      <c r="E47" s="1193" t="s">
        <v>29</v>
      </c>
      <c r="F47" s="1194"/>
      <c r="G47" s="1194"/>
      <c r="H47" s="1195"/>
      <c r="I47" s="348" t="s">
        <v>461</v>
      </c>
      <c r="J47" s="349" t="s">
        <v>461</v>
      </c>
      <c r="K47" s="349" t="s">
        <v>461</v>
      </c>
      <c r="L47" s="349" t="s">
        <v>461</v>
      </c>
      <c r="M47" s="350" t="s">
        <v>461</v>
      </c>
    </row>
    <row r="48" spans="2:13" ht="27.75" customHeight="1">
      <c r="B48" s="1177"/>
      <c r="C48" s="1178"/>
      <c r="D48" s="67"/>
      <c r="E48" s="1181" t="s">
        <v>30</v>
      </c>
      <c r="F48" s="1181"/>
      <c r="G48" s="1181"/>
      <c r="H48" s="1182"/>
      <c r="I48" s="348" t="s">
        <v>461</v>
      </c>
      <c r="J48" s="349" t="s">
        <v>461</v>
      </c>
      <c r="K48" s="349" t="s">
        <v>461</v>
      </c>
      <c r="L48" s="349" t="s">
        <v>461</v>
      </c>
      <c r="M48" s="350" t="s">
        <v>461</v>
      </c>
    </row>
    <row r="49" spans="2:13" ht="27.75" customHeight="1">
      <c r="B49" s="1179"/>
      <c r="C49" s="1180"/>
      <c r="D49" s="67"/>
      <c r="E49" s="1181" t="s">
        <v>31</v>
      </c>
      <c r="F49" s="1181"/>
      <c r="G49" s="1181"/>
      <c r="H49" s="1182"/>
      <c r="I49" s="348">
        <v>242</v>
      </c>
      <c r="J49" s="349">
        <v>62</v>
      </c>
      <c r="K49" s="349" t="s">
        <v>461</v>
      </c>
      <c r="L49" s="349" t="s">
        <v>461</v>
      </c>
      <c r="M49" s="350" t="s">
        <v>461</v>
      </c>
    </row>
    <row r="50" spans="2:13" ht="27.75" customHeight="1">
      <c r="B50" s="1175" t="s">
        <v>32</v>
      </c>
      <c r="C50" s="1176"/>
      <c r="D50" s="70"/>
      <c r="E50" s="1181" t="s">
        <v>33</v>
      </c>
      <c r="F50" s="1181"/>
      <c r="G50" s="1181"/>
      <c r="H50" s="1182"/>
      <c r="I50" s="348">
        <v>58127</v>
      </c>
      <c r="J50" s="349">
        <v>59430</v>
      </c>
      <c r="K50" s="349">
        <v>59041</v>
      </c>
      <c r="L50" s="349">
        <v>60804</v>
      </c>
      <c r="M50" s="350">
        <v>62932</v>
      </c>
    </row>
    <row r="51" spans="2:13" ht="27.75" customHeight="1">
      <c r="B51" s="1177"/>
      <c r="C51" s="1178"/>
      <c r="D51" s="67"/>
      <c r="E51" s="1181" t="s">
        <v>34</v>
      </c>
      <c r="F51" s="1181"/>
      <c r="G51" s="1181"/>
      <c r="H51" s="1182"/>
      <c r="I51" s="348">
        <v>19608</v>
      </c>
      <c r="J51" s="349">
        <v>18348</v>
      </c>
      <c r="K51" s="349">
        <v>17075</v>
      </c>
      <c r="L51" s="349">
        <v>16108</v>
      </c>
      <c r="M51" s="350">
        <v>15258</v>
      </c>
    </row>
    <row r="52" spans="2:13" ht="27.75" customHeight="1">
      <c r="B52" s="1179"/>
      <c r="C52" s="1180"/>
      <c r="D52" s="67"/>
      <c r="E52" s="1181" t="s">
        <v>35</v>
      </c>
      <c r="F52" s="1181"/>
      <c r="G52" s="1181"/>
      <c r="H52" s="1182"/>
      <c r="I52" s="348">
        <v>533659</v>
      </c>
      <c r="J52" s="349">
        <v>542872</v>
      </c>
      <c r="K52" s="349">
        <v>542179</v>
      </c>
      <c r="L52" s="349">
        <v>536033</v>
      </c>
      <c r="M52" s="350">
        <v>525119</v>
      </c>
    </row>
    <row r="53" spans="2:13" ht="27.75" customHeight="1" thickBot="1">
      <c r="B53" s="1183" t="s">
        <v>20</v>
      </c>
      <c r="C53" s="1184"/>
      <c r="D53" s="71"/>
      <c r="E53" s="1185" t="s">
        <v>36</v>
      </c>
      <c r="F53" s="1185"/>
      <c r="G53" s="1185"/>
      <c r="H53" s="1186"/>
      <c r="I53" s="351">
        <v>265860</v>
      </c>
      <c r="J53" s="352">
        <v>242614</v>
      </c>
      <c r="K53" s="352">
        <v>231300</v>
      </c>
      <c r="L53" s="352">
        <v>231979</v>
      </c>
      <c r="M53" s="353">
        <v>229034</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37" customWidth="1"/>
    <col min="2" max="2" width="18.109375" style="237" customWidth="1"/>
    <col min="3" max="3" width="22.6640625" style="237" customWidth="1"/>
    <col min="4" max="9" width="18.109375" style="237" customWidth="1"/>
    <col min="10" max="10" width="22.6640625" style="237" customWidth="1"/>
    <col min="11" max="15" width="18.109375" style="237" customWidth="1"/>
    <col min="16" max="16" width="6.109375" style="244" customWidth="1"/>
    <col min="17" max="17" width="5.88671875" style="242" customWidth="1"/>
    <col min="18" max="18" width="19.109375" style="237" hidden="1"/>
    <col min="19" max="23" width="12.6640625" style="237" hidden="1"/>
    <col min="24" max="257" width="8.6640625" style="237" hidden="1"/>
    <col min="258" max="263" width="14.88671875" style="237" hidden="1"/>
    <col min="264" max="265" width="15.88671875" style="237" hidden="1"/>
    <col min="266" max="271" width="16.109375" style="237" hidden="1"/>
    <col min="272" max="272" width="6.109375" style="237" hidden="1"/>
    <col min="273" max="273" width="3" style="237" hidden="1"/>
    <col min="274" max="513" width="8.6640625" style="237" hidden="1"/>
    <col min="514" max="519" width="14.88671875" style="237" hidden="1"/>
    <col min="520" max="521" width="15.88671875" style="237" hidden="1"/>
    <col min="522" max="527" width="16.109375" style="237" hidden="1"/>
    <col min="528" max="528" width="6.109375" style="237" hidden="1"/>
    <col min="529" max="529" width="3" style="237" hidden="1"/>
    <col min="530" max="769" width="8.6640625" style="237" hidden="1"/>
    <col min="770" max="775" width="14.88671875" style="237" hidden="1"/>
    <col min="776" max="777" width="15.88671875" style="237" hidden="1"/>
    <col min="778" max="783" width="16.109375" style="237" hidden="1"/>
    <col min="784" max="784" width="6.109375" style="237" hidden="1"/>
    <col min="785" max="785" width="3" style="237" hidden="1"/>
    <col min="786" max="1025" width="8.6640625" style="237" hidden="1"/>
    <col min="1026" max="1031" width="14.88671875" style="237" hidden="1"/>
    <col min="1032" max="1033" width="15.88671875" style="237" hidden="1"/>
    <col min="1034" max="1039" width="16.109375" style="237" hidden="1"/>
    <col min="1040" max="1040" width="6.109375" style="237" hidden="1"/>
    <col min="1041" max="1041" width="3" style="237" hidden="1"/>
    <col min="1042" max="1281" width="8.6640625" style="237" hidden="1"/>
    <col min="1282" max="1287" width="14.88671875" style="237" hidden="1"/>
    <col min="1288" max="1289" width="15.88671875" style="237" hidden="1"/>
    <col min="1290" max="1295" width="16.109375" style="237" hidden="1"/>
    <col min="1296" max="1296" width="6.109375" style="237" hidden="1"/>
    <col min="1297" max="1297" width="3" style="237" hidden="1"/>
    <col min="1298" max="1537" width="8.6640625" style="237" hidden="1"/>
    <col min="1538" max="1543" width="14.88671875" style="237" hidden="1"/>
    <col min="1544" max="1545" width="15.88671875" style="237" hidden="1"/>
    <col min="1546" max="1551" width="16.109375" style="237" hidden="1"/>
    <col min="1552" max="1552" width="6.109375" style="237" hidden="1"/>
    <col min="1553" max="1553" width="3" style="237" hidden="1"/>
    <col min="1554" max="1793" width="8.6640625" style="237" hidden="1"/>
    <col min="1794" max="1799" width="14.88671875" style="237" hidden="1"/>
    <col min="1800" max="1801" width="15.88671875" style="237" hidden="1"/>
    <col min="1802" max="1807" width="16.109375" style="237" hidden="1"/>
    <col min="1808" max="1808" width="6.109375" style="237" hidden="1"/>
    <col min="1809" max="1809" width="3" style="237" hidden="1"/>
    <col min="1810" max="2049" width="8.6640625" style="237" hidden="1"/>
    <col min="2050" max="2055" width="14.88671875" style="237" hidden="1"/>
    <col min="2056" max="2057" width="15.88671875" style="237" hidden="1"/>
    <col min="2058" max="2063" width="16.109375" style="237" hidden="1"/>
    <col min="2064" max="2064" width="6.109375" style="237" hidden="1"/>
    <col min="2065" max="2065" width="3" style="237" hidden="1"/>
    <col min="2066" max="2305" width="8.6640625" style="237" hidden="1"/>
    <col min="2306" max="2311" width="14.88671875" style="237" hidden="1"/>
    <col min="2312" max="2313" width="15.88671875" style="237" hidden="1"/>
    <col min="2314" max="2319" width="16.109375" style="237" hidden="1"/>
    <col min="2320" max="2320" width="6.109375" style="237" hidden="1"/>
    <col min="2321" max="2321" width="3" style="237" hidden="1"/>
    <col min="2322" max="2561" width="8.6640625" style="237" hidden="1"/>
    <col min="2562" max="2567" width="14.88671875" style="237" hidden="1"/>
    <col min="2568" max="2569" width="15.88671875" style="237" hidden="1"/>
    <col min="2570" max="2575" width="16.109375" style="237" hidden="1"/>
    <col min="2576" max="2576" width="6.109375" style="237" hidden="1"/>
    <col min="2577" max="2577" width="3" style="237" hidden="1"/>
    <col min="2578" max="2817" width="8.6640625" style="237" hidden="1"/>
    <col min="2818" max="2823" width="14.88671875" style="237" hidden="1"/>
    <col min="2824" max="2825" width="15.88671875" style="237" hidden="1"/>
    <col min="2826" max="2831" width="16.109375" style="237" hidden="1"/>
    <col min="2832" max="2832" width="6.109375" style="237" hidden="1"/>
    <col min="2833" max="2833" width="3" style="237" hidden="1"/>
    <col min="2834" max="3073" width="8.6640625" style="237" hidden="1"/>
    <col min="3074" max="3079" width="14.88671875" style="237" hidden="1"/>
    <col min="3080" max="3081" width="15.88671875" style="237" hidden="1"/>
    <col min="3082" max="3087" width="16.109375" style="237" hidden="1"/>
    <col min="3088" max="3088" width="6.109375" style="237" hidden="1"/>
    <col min="3089" max="3089" width="3" style="237" hidden="1"/>
    <col min="3090" max="3329" width="8.6640625" style="237" hidden="1"/>
    <col min="3330" max="3335" width="14.88671875" style="237" hidden="1"/>
    <col min="3336" max="3337" width="15.88671875" style="237" hidden="1"/>
    <col min="3338" max="3343" width="16.109375" style="237" hidden="1"/>
    <col min="3344" max="3344" width="6.109375" style="237" hidden="1"/>
    <col min="3345" max="3345" width="3" style="237" hidden="1"/>
    <col min="3346" max="3585" width="8.6640625" style="237" hidden="1"/>
    <col min="3586" max="3591" width="14.88671875" style="237" hidden="1"/>
    <col min="3592" max="3593" width="15.88671875" style="237" hidden="1"/>
    <col min="3594" max="3599" width="16.109375" style="237" hidden="1"/>
    <col min="3600" max="3600" width="6.109375" style="237" hidden="1"/>
    <col min="3601" max="3601" width="3" style="237" hidden="1"/>
    <col min="3602" max="3841" width="8.6640625" style="237" hidden="1"/>
    <col min="3842" max="3847" width="14.88671875" style="237" hidden="1"/>
    <col min="3848" max="3849" width="15.88671875" style="237" hidden="1"/>
    <col min="3850" max="3855" width="16.109375" style="237" hidden="1"/>
    <col min="3856" max="3856" width="6.109375" style="237" hidden="1"/>
    <col min="3857" max="3857" width="3" style="237" hidden="1"/>
    <col min="3858" max="4097" width="8.6640625" style="237" hidden="1"/>
    <col min="4098" max="4103" width="14.88671875" style="237" hidden="1"/>
    <col min="4104" max="4105" width="15.88671875" style="237" hidden="1"/>
    <col min="4106" max="4111" width="16.109375" style="237" hidden="1"/>
    <col min="4112" max="4112" width="6.109375" style="237" hidden="1"/>
    <col min="4113" max="4113" width="3" style="237" hidden="1"/>
    <col min="4114" max="4353" width="8.6640625" style="237" hidden="1"/>
    <col min="4354" max="4359" width="14.88671875" style="237" hidden="1"/>
    <col min="4360" max="4361" width="15.88671875" style="237" hidden="1"/>
    <col min="4362" max="4367" width="16.109375" style="237" hidden="1"/>
    <col min="4368" max="4368" width="6.109375" style="237" hidden="1"/>
    <col min="4369" max="4369" width="3" style="237" hidden="1"/>
    <col min="4370" max="4609" width="8.6640625" style="237" hidden="1"/>
    <col min="4610" max="4615" width="14.88671875" style="237" hidden="1"/>
    <col min="4616" max="4617" width="15.88671875" style="237" hidden="1"/>
    <col min="4618" max="4623" width="16.109375" style="237" hidden="1"/>
    <col min="4624" max="4624" width="6.109375" style="237" hidden="1"/>
    <col min="4625" max="4625" width="3" style="237" hidden="1"/>
    <col min="4626" max="4865" width="8.6640625" style="237" hidden="1"/>
    <col min="4866" max="4871" width="14.88671875" style="237" hidden="1"/>
    <col min="4872" max="4873" width="15.88671875" style="237" hidden="1"/>
    <col min="4874" max="4879" width="16.109375" style="237" hidden="1"/>
    <col min="4880" max="4880" width="6.109375" style="237" hidden="1"/>
    <col min="4881" max="4881" width="3" style="237" hidden="1"/>
    <col min="4882" max="5121" width="8.6640625" style="237" hidden="1"/>
    <col min="5122" max="5127" width="14.88671875" style="237" hidden="1"/>
    <col min="5128" max="5129" width="15.88671875" style="237" hidden="1"/>
    <col min="5130" max="5135" width="16.109375" style="237" hidden="1"/>
    <col min="5136" max="5136" width="6.109375" style="237" hidden="1"/>
    <col min="5137" max="5137" width="3" style="237" hidden="1"/>
    <col min="5138" max="5377" width="8.6640625" style="237" hidden="1"/>
    <col min="5378" max="5383" width="14.88671875" style="237" hidden="1"/>
    <col min="5384" max="5385" width="15.88671875" style="237" hidden="1"/>
    <col min="5386" max="5391" width="16.109375" style="237" hidden="1"/>
    <col min="5392" max="5392" width="6.109375" style="237" hidden="1"/>
    <col min="5393" max="5393" width="3" style="237" hidden="1"/>
    <col min="5394" max="5633" width="8.6640625" style="237" hidden="1"/>
    <col min="5634" max="5639" width="14.88671875" style="237" hidden="1"/>
    <col min="5640" max="5641" width="15.88671875" style="237" hidden="1"/>
    <col min="5642" max="5647" width="16.109375" style="237" hidden="1"/>
    <col min="5648" max="5648" width="6.109375" style="237" hidden="1"/>
    <col min="5649" max="5649" width="3" style="237" hidden="1"/>
    <col min="5650" max="5889" width="8.6640625" style="237" hidden="1"/>
    <col min="5890" max="5895" width="14.88671875" style="237" hidden="1"/>
    <col min="5896" max="5897" width="15.88671875" style="237" hidden="1"/>
    <col min="5898" max="5903" width="16.109375" style="237" hidden="1"/>
    <col min="5904" max="5904" width="6.109375" style="237" hidden="1"/>
    <col min="5905" max="5905" width="3" style="237" hidden="1"/>
    <col min="5906" max="6145" width="8.6640625" style="237" hidden="1"/>
    <col min="6146" max="6151" width="14.88671875" style="237" hidden="1"/>
    <col min="6152" max="6153" width="15.88671875" style="237" hidden="1"/>
    <col min="6154" max="6159" width="16.109375" style="237" hidden="1"/>
    <col min="6160" max="6160" width="6.109375" style="237" hidden="1"/>
    <col min="6161" max="6161" width="3" style="237" hidden="1"/>
    <col min="6162" max="6401" width="8.6640625" style="237" hidden="1"/>
    <col min="6402" max="6407" width="14.88671875" style="237" hidden="1"/>
    <col min="6408" max="6409" width="15.88671875" style="237" hidden="1"/>
    <col min="6410" max="6415" width="16.109375" style="237" hidden="1"/>
    <col min="6416" max="6416" width="6.109375" style="237" hidden="1"/>
    <col min="6417" max="6417" width="3" style="237" hidden="1"/>
    <col min="6418" max="6657" width="8.6640625" style="237" hidden="1"/>
    <col min="6658" max="6663" width="14.88671875" style="237" hidden="1"/>
    <col min="6664" max="6665" width="15.88671875" style="237" hidden="1"/>
    <col min="6666" max="6671" width="16.109375" style="237" hidden="1"/>
    <col min="6672" max="6672" width="6.109375" style="237" hidden="1"/>
    <col min="6673" max="6673" width="3" style="237" hidden="1"/>
    <col min="6674" max="6913" width="8.6640625" style="237" hidden="1"/>
    <col min="6914" max="6919" width="14.88671875" style="237" hidden="1"/>
    <col min="6920" max="6921" width="15.88671875" style="237" hidden="1"/>
    <col min="6922" max="6927" width="16.109375" style="237" hidden="1"/>
    <col min="6928" max="6928" width="6.109375" style="237" hidden="1"/>
    <col min="6929" max="6929" width="3" style="237" hidden="1"/>
    <col min="6930" max="7169" width="8.6640625" style="237" hidden="1"/>
    <col min="7170" max="7175" width="14.88671875" style="237" hidden="1"/>
    <col min="7176" max="7177" width="15.88671875" style="237" hidden="1"/>
    <col min="7178" max="7183" width="16.109375" style="237" hidden="1"/>
    <col min="7184" max="7184" width="6.109375" style="237" hidden="1"/>
    <col min="7185" max="7185" width="3" style="237" hidden="1"/>
    <col min="7186" max="7425" width="8.6640625" style="237" hidden="1"/>
    <col min="7426" max="7431" width="14.88671875" style="237" hidden="1"/>
    <col min="7432" max="7433" width="15.88671875" style="237" hidden="1"/>
    <col min="7434" max="7439" width="16.109375" style="237" hidden="1"/>
    <col min="7440" max="7440" width="6.109375" style="237" hidden="1"/>
    <col min="7441" max="7441" width="3" style="237" hidden="1"/>
    <col min="7442" max="7681" width="8.6640625" style="237" hidden="1"/>
    <col min="7682" max="7687" width="14.88671875" style="237" hidden="1"/>
    <col min="7688" max="7689" width="15.88671875" style="237" hidden="1"/>
    <col min="7690" max="7695" width="16.109375" style="237" hidden="1"/>
    <col min="7696" max="7696" width="6.109375" style="237" hidden="1"/>
    <col min="7697" max="7697" width="3" style="237" hidden="1"/>
    <col min="7698" max="7937" width="8.6640625" style="237" hidden="1"/>
    <col min="7938" max="7943" width="14.88671875" style="237" hidden="1"/>
    <col min="7944" max="7945" width="15.88671875" style="237" hidden="1"/>
    <col min="7946" max="7951" width="16.109375" style="237" hidden="1"/>
    <col min="7952" max="7952" width="6.109375" style="237" hidden="1"/>
    <col min="7953" max="7953" width="3" style="237" hidden="1"/>
    <col min="7954" max="8193" width="8.6640625" style="237" hidden="1"/>
    <col min="8194" max="8199" width="14.88671875" style="237" hidden="1"/>
    <col min="8200" max="8201" width="15.88671875" style="237" hidden="1"/>
    <col min="8202" max="8207" width="16.109375" style="237" hidden="1"/>
    <col min="8208" max="8208" width="6.109375" style="237" hidden="1"/>
    <col min="8209" max="8209" width="3" style="237" hidden="1"/>
    <col min="8210" max="8449" width="8.6640625" style="237" hidden="1"/>
    <col min="8450" max="8455" width="14.88671875" style="237" hidden="1"/>
    <col min="8456" max="8457" width="15.88671875" style="237" hidden="1"/>
    <col min="8458" max="8463" width="16.109375" style="237" hidden="1"/>
    <col min="8464" max="8464" width="6.109375" style="237" hidden="1"/>
    <col min="8465" max="8465" width="3" style="237" hidden="1"/>
    <col min="8466" max="8705" width="8.6640625" style="237" hidden="1"/>
    <col min="8706" max="8711" width="14.88671875" style="237" hidden="1"/>
    <col min="8712" max="8713" width="15.88671875" style="237" hidden="1"/>
    <col min="8714" max="8719" width="16.109375" style="237" hidden="1"/>
    <col min="8720" max="8720" width="6.109375" style="237" hidden="1"/>
    <col min="8721" max="8721" width="3" style="237" hidden="1"/>
    <col min="8722" max="8961" width="8.6640625" style="237" hidden="1"/>
    <col min="8962" max="8967" width="14.88671875" style="237" hidden="1"/>
    <col min="8968" max="8969" width="15.88671875" style="237" hidden="1"/>
    <col min="8970" max="8975" width="16.109375" style="237" hidden="1"/>
    <col min="8976" max="8976" width="6.109375" style="237" hidden="1"/>
    <col min="8977" max="8977" width="3" style="237" hidden="1"/>
    <col min="8978" max="9217" width="8.6640625" style="237" hidden="1"/>
    <col min="9218" max="9223" width="14.88671875" style="237" hidden="1"/>
    <col min="9224" max="9225" width="15.88671875" style="237" hidden="1"/>
    <col min="9226" max="9231" width="16.109375" style="237" hidden="1"/>
    <col min="9232" max="9232" width="6.109375" style="237" hidden="1"/>
    <col min="9233" max="9233" width="3" style="237" hidden="1"/>
    <col min="9234" max="9473" width="8.6640625" style="237" hidden="1"/>
    <col min="9474" max="9479" width="14.88671875" style="237" hidden="1"/>
    <col min="9480" max="9481" width="15.88671875" style="237" hidden="1"/>
    <col min="9482" max="9487" width="16.109375" style="237" hidden="1"/>
    <col min="9488" max="9488" width="6.109375" style="237" hidden="1"/>
    <col min="9489" max="9489" width="3" style="237" hidden="1"/>
    <col min="9490" max="9729" width="8.6640625" style="237" hidden="1"/>
    <col min="9730" max="9735" width="14.88671875" style="237" hidden="1"/>
    <col min="9736" max="9737" width="15.88671875" style="237" hidden="1"/>
    <col min="9738" max="9743" width="16.109375" style="237" hidden="1"/>
    <col min="9744" max="9744" width="6.109375" style="237" hidden="1"/>
    <col min="9745" max="9745" width="3" style="237" hidden="1"/>
    <col min="9746" max="9985" width="8.6640625" style="237" hidden="1"/>
    <col min="9986" max="9991" width="14.88671875" style="237" hidden="1"/>
    <col min="9992" max="9993" width="15.88671875" style="237" hidden="1"/>
    <col min="9994" max="9999" width="16.109375" style="237" hidden="1"/>
    <col min="10000" max="10000" width="6.109375" style="237" hidden="1"/>
    <col min="10001" max="10001" width="3" style="237" hidden="1"/>
    <col min="10002" max="10241" width="8.6640625" style="237" hidden="1"/>
    <col min="10242" max="10247" width="14.88671875" style="237" hidden="1"/>
    <col min="10248" max="10249" width="15.88671875" style="237" hidden="1"/>
    <col min="10250" max="10255" width="16.109375" style="237" hidden="1"/>
    <col min="10256" max="10256" width="6.109375" style="237" hidden="1"/>
    <col min="10257" max="10257" width="3" style="237" hidden="1"/>
    <col min="10258" max="10497" width="8.6640625" style="237" hidden="1"/>
    <col min="10498" max="10503" width="14.88671875" style="237" hidden="1"/>
    <col min="10504" max="10505" width="15.88671875" style="237" hidden="1"/>
    <col min="10506" max="10511" width="16.109375" style="237" hidden="1"/>
    <col min="10512" max="10512" width="6.109375" style="237" hidden="1"/>
    <col min="10513" max="10513" width="3" style="237" hidden="1"/>
    <col min="10514" max="10753" width="8.6640625" style="237" hidden="1"/>
    <col min="10754" max="10759" width="14.88671875" style="237" hidden="1"/>
    <col min="10760" max="10761" width="15.88671875" style="237" hidden="1"/>
    <col min="10762" max="10767" width="16.109375" style="237" hidden="1"/>
    <col min="10768" max="10768" width="6.109375" style="237" hidden="1"/>
    <col min="10769" max="10769" width="3" style="237" hidden="1"/>
    <col min="10770" max="11009" width="8.6640625" style="237" hidden="1"/>
    <col min="11010" max="11015" width="14.88671875" style="237" hidden="1"/>
    <col min="11016" max="11017" width="15.88671875" style="237" hidden="1"/>
    <col min="11018" max="11023" width="16.109375" style="237" hidden="1"/>
    <col min="11024" max="11024" width="6.109375" style="237" hidden="1"/>
    <col min="11025" max="11025" width="3" style="237" hidden="1"/>
    <col min="11026" max="11265" width="8.6640625" style="237" hidden="1"/>
    <col min="11266" max="11271" width="14.88671875" style="237" hidden="1"/>
    <col min="11272" max="11273" width="15.88671875" style="237" hidden="1"/>
    <col min="11274" max="11279" width="16.109375" style="237" hidden="1"/>
    <col min="11280" max="11280" width="6.109375" style="237" hidden="1"/>
    <col min="11281" max="11281" width="3" style="237" hidden="1"/>
    <col min="11282" max="11521" width="8.6640625" style="237" hidden="1"/>
    <col min="11522" max="11527" width="14.88671875" style="237" hidden="1"/>
    <col min="11528" max="11529" width="15.88671875" style="237" hidden="1"/>
    <col min="11530" max="11535" width="16.109375" style="237" hidden="1"/>
    <col min="11536" max="11536" width="6.109375" style="237" hidden="1"/>
    <col min="11537" max="11537" width="3" style="237" hidden="1"/>
    <col min="11538" max="11777" width="8.6640625" style="237" hidden="1"/>
    <col min="11778" max="11783" width="14.88671875" style="237" hidden="1"/>
    <col min="11784" max="11785" width="15.88671875" style="237" hidden="1"/>
    <col min="11786" max="11791" width="16.109375" style="237" hidden="1"/>
    <col min="11792" max="11792" width="6.109375" style="237" hidden="1"/>
    <col min="11793" max="11793" width="3" style="237" hidden="1"/>
    <col min="11794" max="12033" width="8.6640625" style="237" hidden="1"/>
    <col min="12034" max="12039" width="14.88671875" style="237" hidden="1"/>
    <col min="12040" max="12041" width="15.88671875" style="237" hidden="1"/>
    <col min="12042" max="12047" width="16.109375" style="237" hidden="1"/>
    <col min="12048" max="12048" width="6.109375" style="237" hidden="1"/>
    <col min="12049" max="12049" width="3" style="237" hidden="1"/>
    <col min="12050" max="12289" width="8.6640625" style="237" hidden="1"/>
    <col min="12290" max="12295" width="14.88671875" style="237" hidden="1"/>
    <col min="12296" max="12297" width="15.88671875" style="237" hidden="1"/>
    <col min="12298" max="12303" width="16.109375" style="237" hidden="1"/>
    <col min="12304" max="12304" width="6.109375" style="237" hidden="1"/>
    <col min="12305" max="12305" width="3" style="237" hidden="1"/>
    <col min="12306" max="12545" width="8.6640625" style="237" hidden="1"/>
    <col min="12546" max="12551" width="14.88671875" style="237" hidden="1"/>
    <col min="12552" max="12553" width="15.88671875" style="237" hidden="1"/>
    <col min="12554" max="12559" width="16.109375" style="237" hidden="1"/>
    <col min="12560" max="12560" width="6.109375" style="237" hidden="1"/>
    <col min="12561" max="12561" width="3" style="237" hidden="1"/>
    <col min="12562" max="12801" width="8.6640625" style="237" hidden="1"/>
    <col min="12802" max="12807" width="14.88671875" style="237" hidden="1"/>
    <col min="12808" max="12809" width="15.88671875" style="237" hidden="1"/>
    <col min="12810" max="12815" width="16.109375" style="237" hidden="1"/>
    <col min="12816" max="12816" width="6.109375" style="237" hidden="1"/>
    <col min="12817" max="12817" width="3" style="237" hidden="1"/>
    <col min="12818" max="13057" width="8.6640625" style="237" hidden="1"/>
    <col min="13058" max="13063" width="14.88671875" style="237" hidden="1"/>
    <col min="13064" max="13065" width="15.88671875" style="237" hidden="1"/>
    <col min="13066" max="13071" width="16.109375" style="237" hidden="1"/>
    <col min="13072" max="13072" width="6.109375" style="237" hidden="1"/>
    <col min="13073" max="13073" width="3" style="237" hidden="1"/>
    <col min="13074" max="13313" width="8.6640625" style="237" hidden="1"/>
    <col min="13314" max="13319" width="14.88671875" style="237" hidden="1"/>
    <col min="13320" max="13321" width="15.88671875" style="237" hidden="1"/>
    <col min="13322" max="13327" width="16.109375" style="237" hidden="1"/>
    <col min="13328" max="13328" width="6.109375" style="237" hidden="1"/>
    <col min="13329" max="13329" width="3" style="237" hidden="1"/>
    <col min="13330" max="13569" width="8.6640625" style="237" hidden="1"/>
    <col min="13570" max="13575" width="14.88671875" style="237" hidden="1"/>
    <col min="13576" max="13577" width="15.88671875" style="237" hidden="1"/>
    <col min="13578" max="13583" width="16.109375" style="237" hidden="1"/>
    <col min="13584" max="13584" width="6.109375" style="237" hidden="1"/>
    <col min="13585" max="13585" width="3" style="237" hidden="1"/>
    <col min="13586" max="13825" width="8.6640625" style="237" hidden="1"/>
    <col min="13826" max="13831" width="14.88671875" style="237" hidden="1"/>
    <col min="13832" max="13833" width="15.88671875" style="237" hidden="1"/>
    <col min="13834" max="13839" width="16.109375" style="237" hidden="1"/>
    <col min="13840" max="13840" width="6.109375" style="237" hidden="1"/>
    <col min="13841" max="13841" width="3" style="237" hidden="1"/>
    <col min="13842" max="14081" width="8.6640625" style="237" hidden="1"/>
    <col min="14082" max="14087" width="14.88671875" style="237" hidden="1"/>
    <col min="14088" max="14089" width="15.88671875" style="237" hidden="1"/>
    <col min="14090" max="14095" width="16.109375" style="237" hidden="1"/>
    <col min="14096" max="14096" width="6.109375" style="237" hidden="1"/>
    <col min="14097" max="14097" width="3" style="237" hidden="1"/>
    <col min="14098" max="14337" width="8.6640625" style="237" hidden="1"/>
    <col min="14338" max="14343" width="14.88671875" style="237" hidden="1"/>
    <col min="14344" max="14345" width="15.88671875" style="237" hidden="1"/>
    <col min="14346" max="14351" width="16.109375" style="237" hidden="1"/>
    <col min="14352" max="14352" width="6.109375" style="237" hidden="1"/>
    <col min="14353" max="14353" width="3" style="237" hidden="1"/>
    <col min="14354" max="14593" width="8.6640625" style="237" hidden="1"/>
    <col min="14594" max="14599" width="14.88671875" style="237" hidden="1"/>
    <col min="14600" max="14601" width="15.88671875" style="237" hidden="1"/>
    <col min="14602" max="14607" width="16.109375" style="237" hidden="1"/>
    <col min="14608" max="14608" width="6.109375" style="237" hidden="1"/>
    <col min="14609" max="14609" width="3" style="237" hidden="1"/>
    <col min="14610" max="14849" width="8.6640625" style="237" hidden="1"/>
    <col min="14850" max="14855" width="14.88671875" style="237" hidden="1"/>
    <col min="14856" max="14857" width="15.88671875" style="237" hidden="1"/>
    <col min="14858" max="14863" width="16.109375" style="237" hidden="1"/>
    <col min="14864" max="14864" width="6.109375" style="237" hidden="1"/>
    <col min="14865" max="14865" width="3" style="237" hidden="1"/>
    <col min="14866" max="15105" width="8.6640625" style="237" hidden="1"/>
    <col min="15106" max="15111" width="14.88671875" style="237" hidden="1"/>
    <col min="15112" max="15113" width="15.88671875" style="237" hidden="1"/>
    <col min="15114" max="15119" width="16.109375" style="237" hidden="1"/>
    <col min="15120" max="15120" width="6.109375" style="237" hidden="1"/>
    <col min="15121" max="15121" width="3" style="237" hidden="1"/>
    <col min="15122" max="15361" width="8.6640625" style="237" hidden="1"/>
    <col min="15362" max="15367" width="14.88671875" style="237" hidden="1"/>
    <col min="15368" max="15369" width="15.88671875" style="237" hidden="1"/>
    <col min="15370" max="15375" width="16.109375" style="237" hidden="1"/>
    <col min="15376" max="15376" width="6.109375" style="237" hidden="1"/>
    <col min="15377" max="15377" width="3" style="237" hidden="1"/>
    <col min="15378" max="15617" width="8.6640625" style="237" hidden="1"/>
    <col min="15618" max="15623" width="14.88671875" style="237" hidden="1"/>
    <col min="15624" max="15625" width="15.88671875" style="237" hidden="1"/>
    <col min="15626" max="15631" width="16.109375" style="237" hidden="1"/>
    <col min="15632" max="15632" width="6.109375" style="237" hidden="1"/>
    <col min="15633" max="15633" width="3" style="237" hidden="1"/>
    <col min="15634" max="15873" width="8.6640625" style="237" hidden="1"/>
    <col min="15874" max="15879" width="14.88671875" style="237" hidden="1"/>
    <col min="15880" max="15881" width="15.88671875" style="237" hidden="1"/>
    <col min="15882" max="15887" width="16.109375" style="237" hidden="1"/>
    <col min="15888" max="15888" width="6.109375" style="237" hidden="1"/>
    <col min="15889" max="15889" width="3" style="237" hidden="1"/>
    <col min="15890" max="16129" width="8.6640625" style="237" hidden="1"/>
    <col min="16130" max="16135" width="14.88671875" style="237" hidden="1"/>
    <col min="16136" max="16137" width="15.88671875" style="237" hidden="1"/>
    <col min="16138" max="16143" width="16.109375" style="237" hidden="1"/>
    <col min="16144" max="16144" width="6.109375" style="237" hidden="1"/>
    <col min="16145" max="16145" width="3" style="237" hidden="1"/>
    <col min="16146" max="16384" width="8.6640625" style="237" hidden="1"/>
  </cols>
  <sheetData>
    <row r="1" spans="1:51" ht="42.75" customHeight="1">
      <c r="A1" s="354"/>
      <c r="B1" s="355"/>
      <c r="C1" s="356"/>
      <c r="D1" s="356"/>
      <c r="E1" s="356"/>
      <c r="F1" s="356"/>
      <c r="G1" s="356"/>
      <c r="H1" s="356"/>
      <c r="I1" s="356"/>
      <c r="J1" s="356"/>
      <c r="K1" s="356"/>
      <c r="L1" s="356"/>
      <c r="M1" s="356"/>
      <c r="N1" s="356"/>
      <c r="O1" s="356"/>
      <c r="P1" s="357"/>
      <c r="Q1" s="357"/>
    </row>
    <row r="2" spans="1:51" ht="25.5" customHeight="1">
      <c r="A2" s="358"/>
      <c r="B2" s="356"/>
      <c r="C2" s="358"/>
      <c r="D2" s="356"/>
      <c r="E2" s="356"/>
      <c r="F2" s="356"/>
      <c r="G2" s="356"/>
      <c r="H2" s="356"/>
      <c r="I2" s="356"/>
      <c r="J2" s="356"/>
      <c r="K2" s="356"/>
      <c r="L2" s="356"/>
      <c r="M2" s="356"/>
      <c r="N2" s="356"/>
      <c r="O2" s="356"/>
      <c r="P2" s="357"/>
      <c r="Q2" s="357"/>
    </row>
    <row r="3" spans="1:51" ht="25.5" customHeight="1">
      <c r="A3" s="358"/>
      <c r="B3" s="356"/>
      <c r="C3" s="358"/>
      <c r="D3" s="356"/>
      <c r="E3" s="356"/>
      <c r="F3" s="356"/>
      <c r="G3" s="356"/>
      <c r="H3" s="356"/>
      <c r="I3" s="356"/>
      <c r="J3" s="356"/>
      <c r="K3" s="356"/>
      <c r="L3" s="356"/>
      <c r="M3" s="356"/>
      <c r="N3" s="356"/>
      <c r="O3" s="356"/>
      <c r="P3" s="357"/>
      <c r="Q3" s="357"/>
    </row>
    <row r="4" spans="1:51" s="360" customFormat="1" ht="13.2">
      <c r="A4" s="358"/>
      <c r="B4" s="358"/>
      <c r="C4" s="358"/>
      <c r="D4" s="358"/>
      <c r="E4" s="358"/>
      <c r="F4" s="358"/>
      <c r="G4" s="358"/>
      <c r="H4" s="358"/>
      <c r="I4" s="358"/>
      <c r="J4" s="358"/>
      <c r="K4" s="358"/>
      <c r="L4" s="358"/>
      <c r="M4" s="358"/>
      <c r="N4" s="358"/>
      <c r="O4" s="358"/>
      <c r="P4" s="358"/>
      <c r="Q4" s="358"/>
      <c r="R4" s="359"/>
      <c r="S4" s="359"/>
      <c r="T4" s="359"/>
      <c r="U4" s="359"/>
      <c r="V4" s="359"/>
      <c r="W4" s="359"/>
      <c r="X4" s="359"/>
      <c r="Y4" s="359"/>
      <c r="Z4" s="359"/>
      <c r="AA4" s="359"/>
      <c r="AB4" s="359"/>
      <c r="AC4" s="359"/>
      <c r="AD4" s="359"/>
      <c r="AE4" s="359"/>
      <c r="AF4" s="359"/>
      <c r="AG4" s="359"/>
      <c r="AH4" s="359"/>
      <c r="AI4" s="359"/>
    </row>
    <row r="5" spans="1:51" s="360" customFormat="1" ht="13.2">
      <c r="A5" s="358"/>
      <c r="B5" s="358"/>
      <c r="C5" s="358"/>
      <c r="D5" s="358"/>
      <c r="E5" s="358"/>
      <c r="F5" s="361"/>
      <c r="G5" s="358"/>
      <c r="H5" s="358"/>
      <c r="I5" s="358"/>
      <c r="J5" s="358"/>
      <c r="K5" s="358"/>
      <c r="L5" s="358"/>
      <c r="M5" s="358"/>
      <c r="N5" s="358"/>
      <c r="O5" s="358"/>
      <c r="P5" s="358"/>
      <c r="Q5" s="358"/>
      <c r="R5" s="359"/>
      <c r="S5" s="359"/>
      <c r="T5" s="359"/>
      <c r="U5" s="359"/>
      <c r="V5" s="359"/>
      <c r="W5" s="359"/>
      <c r="X5" s="359"/>
      <c r="Y5" s="359"/>
      <c r="Z5" s="359"/>
      <c r="AA5" s="359"/>
      <c r="AB5" s="359"/>
      <c r="AC5" s="359"/>
      <c r="AD5" s="359"/>
      <c r="AE5" s="359"/>
      <c r="AF5" s="359"/>
      <c r="AG5" s="359"/>
      <c r="AH5" s="359"/>
      <c r="AI5" s="359"/>
    </row>
    <row r="6" spans="1:51" s="360" customFormat="1" ht="13.2">
      <c r="A6" s="358"/>
      <c r="B6" s="358"/>
      <c r="C6" s="358"/>
      <c r="D6" s="358"/>
      <c r="E6" s="358"/>
      <c r="F6" s="358"/>
      <c r="G6" s="358"/>
      <c r="H6" s="358"/>
      <c r="I6" s="358"/>
      <c r="J6" s="358"/>
      <c r="K6" s="358"/>
      <c r="L6" s="358"/>
      <c r="M6" s="358"/>
      <c r="N6" s="358"/>
      <c r="O6" s="358"/>
      <c r="P6" s="358"/>
      <c r="Q6" s="358"/>
      <c r="R6" s="359"/>
      <c r="S6" s="359"/>
      <c r="T6" s="359"/>
      <c r="U6" s="359"/>
      <c r="V6" s="359"/>
      <c r="W6" s="359"/>
      <c r="X6" s="359"/>
      <c r="Y6" s="359"/>
      <c r="Z6" s="359"/>
      <c r="AA6" s="359"/>
      <c r="AB6" s="359"/>
      <c r="AC6" s="359"/>
      <c r="AD6" s="359"/>
      <c r="AE6" s="359"/>
      <c r="AF6" s="359"/>
      <c r="AG6" s="359"/>
      <c r="AH6" s="359"/>
      <c r="AI6" s="359"/>
    </row>
    <row r="7" spans="1:51" s="360" customFormat="1" ht="13.2">
      <c r="A7" s="358"/>
      <c r="B7" s="358"/>
      <c r="C7" s="358"/>
      <c r="D7" s="358"/>
      <c r="E7" s="358"/>
      <c r="F7" s="358"/>
      <c r="G7" s="358"/>
      <c r="H7" s="358"/>
      <c r="I7" s="358"/>
      <c r="J7" s="358"/>
      <c r="K7" s="358"/>
      <c r="L7" s="358"/>
      <c r="M7" s="358"/>
      <c r="N7" s="358"/>
      <c r="O7" s="358"/>
      <c r="P7" s="358"/>
      <c r="Q7" s="358"/>
      <c r="R7" s="359"/>
      <c r="S7" s="359"/>
      <c r="T7" s="359"/>
      <c r="U7" s="359"/>
      <c r="V7" s="359"/>
      <c r="W7" s="359"/>
      <c r="X7" s="359"/>
      <c r="Y7" s="359"/>
      <c r="Z7" s="359"/>
      <c r="AA7" s="359"/>
      <c r="AB7" s="359"/>
      <c r="AC7" s="359"/>
      <c r="AD7" s="359"/>
      <c r="AE7" s="359"/>
      <c r="AF7" s="359"/>
      <c r="AG7" s="359"/>
      <c r="AH7" s="359"/>
      <c r="AI7" s="359"/>
    </row>
    <row r="8" spans="1:51" s="360" customFormat="1" ht="13.2">
      <c r="A8" s="358"/>
      <c r="B8" s="358"/>
      <c r="C8" s="358"/>
      <c r="D8" s="358"/>
      <c r="E8" s="358"/>
      <c r="F8" s="358"/>
      <c r="G8" s="358"/>
      <c r="H8" s="358"/>
      <c r="I8" s="358"/>
      <c r="J8" s="358"/>
      <c r="K8" s="358"/>
      <c r="L8" s="358"/>
      <c r="M8" s="358"/>
      <c r="N8" s="358"/>
      <c r="O8" s="358"/>
      <c r="P8" s="358"/>
      <c r="Q8" s="358"/>
      <c r="R8" s="359"/>
      <c r="S8" s="359"/>
      <c r="T8" s="359"/>
      <c r="U8" s="359"/>
      <c r="V8" s="359"/>
      <c r="W8" s="359"/>
      <c r="X8" s="359"/>
      <c r="Y8" s="359"/>
      <c r="Z8" s="359"/>
      <c r="AA8" s="359"/>
      <c r="AB8" s="359"/>
      <c r="AC8" s="359"/>
      <c r="AD8" s="359"/>
      <c r="AE8" s="359"/>
      <c r="AF8" s="359"/>
      <c r="AG8" s="359"/>
      <c r="AH8" s="359"/>
      <c r="AI8" s="359"/>
    </row>
    <row r="9" spans="1:51" s="360" customFormat="1" ht="13.2">
      <c r="A9" s="358"/>
      <c r="B9" s="358"/>
      <c r="C9" s="358"/>
      <c r="D9" s="358"/>
      <c r="E9" s="358"/>
      <c r="F9" s="358"/>
      <c r="G9" s="358"/>
      <c r="H9" s="358"/>
      <c r="I9" s="358"/>
      <c r="J9" s="358"/>
      <c r="K9" s="358"/>
      <c r="L9" s="358"/>
      <c r="M9" s="358"/>
      <c r="N9" s="358"/>
      <c r="O9" s="358"/>
      <c r="P9" s="358"/>
      <c r="Q9" s="358"/>
      <c r="R9" s="359"/>
      <c r="S9" s="359"/>
      <c r="T9" s="359"/>
      <c r="U9" s="359"/>
      <c r="V9" s="359"/>
      <c r="W9" s="359"/>
      <c r="X9" s="359"/>
      <c r="Y9" s="359"/>
      <c r="Z9" s="359"/>
      <c r="AA9" s="359"/>
      <c r="AB9" s="359"/>
      <c r="AC9" s="359"/>
      <c r="AD9" s="359"/>
      <c r="AE9" s="359"/>
      <c r="AF9" s="359"/>
      <c r="AG9" s="359"/>
      <c r="AH9" s="359"/>
      <c r="AI9" s="359"/>
    </row>
    <row r="10" spans="1:51" s="360" customFormat="1" ht="13.2">
      <c r="A10" s="358"/>
      <c r="B10" s="358"/>
      <c r="C10" s="358"/>
      <c r="D10" s="358"/>
      <c r="E10" s="358"/>
      <c r="F10" s="358"/>
      <c r="G10" s="358"/>
      <c r="H10" s="358"/>
      <c r="I10" s="358"/>
      <c r="J10" s="358"/>
      <c r="K10" s="358"/>
      <c r="L10" s="358"/>
      <c r="M10" s="358"/>
      <c r="N10" s="358"/>
      <c r="O10" s="358"/>
      <c r="P10" s="358"/>
      <c r="Q10" s="358"/>
      <c r="R10" s="359"/>
      <c r="S10" s="359"/>
      <c r="T10" s="359"/>
      <c r="U10" s="359"/>
      <c r="V10" s="359"/>
      <c r="W10" s="359"/>
      <c r="X10" s="359"/>
      <c r="Y10" s="359"/>
      <c r="Z10" s="359"/>
      <c r="AA10" s="359"/>
      <c r="AB10" s="359"/>
      <c r="AC10" s="359"/>
      <c r="AD10" s="359"/>
      <c r="AE10" s="359"/>
      <c r="AF10" s="359"/>
      <c r="AG10" s="359"/>
      <c r="AH10" s="359"/>
      <c r="AI10" s="359"/>
      <c r="AY10" s="360" t="s">
        <v>560</v>
      </c>
    </row>
    <row r="11" spans="1:51" s="360" customFormat="1" ht="13.2">
      <c r="A11" s="358"/>
      <c r="B11" s="358"/>
      <c r="C11" s="358"/>
      <c r="D11" s="358"/>
      <c r="E11" s="358"/>
      <c r="F11" s="358"/>
      <c r="G11" s="358"/>
      <c r="H11" s="358"/>
      <c r="I11" s="358"/>
      <c r="J11" s="358"/>
      <c r="K11" s="358"/>
      <c r="L11" s="358"/>
      <c r="M11" s="358"/>
      <c r="N11" s="358"/>
      <c r="O11" s="358"/>
      <c r="P11" s="358"/>
      <c r="Q11" s="358"/>
      <c r="R11" s="359"/>
      <c r="S11" s="359"/>
      <c r="T11" s="359"/>
      <c r="U11" s="359"/>
      <c r="V11" s="359"/>
      <c r="W11" s="359"/>
      <c r="X11" s="359"/>
      <c r="Y11" s="359"/>
      <c r="Z11" s="359"/>
      <c r="AA11" s="359"/>
      <c r="AB11" s="359"/>
      <c r="AC11" s="359"/>
      <c r="AD11" s="359"/>
      <c r="AE11" s="359"/>
      <c r="AF11" s="359"/>
      <c r="AG11" s="359"/>
      <c r="AH11" s="359"/>
      <c r="AI11" s="359"/>
    </row>
    <row r="12" spans="1:51" s="360" customFormat="1" ht="13.2">
      <c r="A12" s="358"/>
      <c r="B12" s="358"/>
      <c r="C12" s="358"/>
      <c r="D12" s="358"/>
      <c r="E12" s="358"/>
      <c r="F12" s="358"/>
      <c r="G12" s="358"/>
      <c r="H12" s="358"/>
      <c r="I12" s="358"/>
      <c r="J12" s="358"/>
      <c r="K12" s="358"/>
      <c r="L12" s="358"/>
      <c r="M12" s="358"/>
      <c r="N12" s="358"/>
      <c r="O12" s="358"/>
      <c r="P12" s="358"/>
      <c r="Q12" s="358"/>
      <c r="R12" s="359"/>
      <c r="S12" s="359"/>
      <c r="T12" s="359"/>
      <c r="U12" s="359"/>
      <c r="V12" s="359"/>
      <c r="W12" s="359"/>
      <c r="X12" s="359"/>
      <c r="Y12" s="359"/>
      <c r="Z12" s="359"/>
      <c r="AA12" s="359"/>
      <c r="AB12" s="359"/>
      <c r="AC12" s="359"/>
      <c r="AD12" s="359"/>
      <c r="AE12" s="359"/>
      <c r="AF12" s="359"/>
      <c r="AG12" s="359"/>
      <c r="AH12" s="359"/>
      <c r="AI12" s="359"/>
      <c r="AY12" s="360" t="s">
        <v>560</v>
      </c>
    </row>
    <row r="13" spans="1:51" s="360" customFormat="1" ht="13.2">
      <c r="A13" s="358"/>
      <c r="B13" s="358"/>
      <c r="C13" s="358"/>
      <c r="D13" s="358"/>
      <c r="E13" s="358"/>
      <c r="F13" s="358"/>
      <c r="G13" s="358"/>
      <c r="H13" s="358"/>
      <c r="I13" s="358"/>
      <c r="J13" s="358"/>
      <c r="K13" s="358"/>
      <c r="L13" s="358"/>
      <c r="M13" s="358"/>
      <c r="N13" s="358"/>
      <c r="O13" s="358"/>
      <c r="P13" s="358"/>
      <c r="Q13" s="358"/>
      <c r="R13" s="359"/>
      <c r="S13" s="359"/>
      <c r="T13" s="359"/>
      <c r="U13" s="359"/>
      <c r="V13" s="359"/>
      <c r="W13" s="359"/>
      <c r="X13" s="359"/>
      <c r="Y13" s="359"/>
      <c r="Z13" s="359"/>
      <c r="AA13" s="359"/>
      <c r="AB13" s="359"/>
      <c r="AC13" s="359"/>
      <c r="AD13" s="359"/>
      <c r="AE13" s="359"/>
      <c r="AF13" s="359"/>
      <c r="AG13" s="359"/>
      <c r="AH13" s="359"/>
      <c r="AI13" s="359"/>
    </row>
    <row r="14" spans="1:51" s="360" customFormat="1" ht="13.2">
      <c r="A14" s="358"/>
      <c r="B14" s="358"/>
      <c r="C14" s="358"/>
      <c r="D14" s="358"/>
      <c r="E14" s="358"/>
      <c r="F14" s="358"/>
      <c r="G14" s="358"/>
      <c r="H14" s="358"/>
      <c r="I14" s="358"/>
      <c r="J14" s="358"/>
      <c r="K14" s="358"/>
      <c r="L14" s="358"/>
      <c r="M14" s="358"/>
      <c r="N14" s="358"/>
      <c r="O14" s="358"/>
      <c r="P14" s="358"/>
      <c r="Q14" s="358"/>
      <c r="R14" s="359"/>
      <c r="S14" s="359"/>
      <c r="T14" s="359"/>
      <c r="U14" s="359"/>
      <c r="V14" s="359"/>
      <c r="W14" s="359"/>
      <c r="X14" s="359"/>
      <c r="Y14" s="359"/>
      <c r="Z14" s="359"/>
      <c r="AA14" s="359"/>
      <c r="AB14" s="359"/>
      <c r="AC14" s="359"/>
      <c r="AD14" s="359"/>
      <c r="AE14" s="359"/>
      <c r="AF14" s="359"/>
      <c r="AG14" s="359"/>
      <c r="AH14" s="359"/>
      <c r="AI14" s="359"/>
    </row>
    <row r="15" spans="1:51" s="360" customFormat="1" ht="13.2">
      <c r="A15" s="356"/>
      <c r="B15" s="358"/>
      <c r="C15" s="358"/>
      <c r="D15" s="358"/>
      <c r="E15" s="358"/>
      <c r="F15" s="358"/>
      <c r="G15" s="358"/>
      <c r="H15" s="358"/>
      <c r="I15" s="358"/>
      <c r="J15" s="358"/>
      <c r="K15" s="358"/>
      <c r="L15" s="358"/>
      <c r="M15" s="358"/>
      <c r="N15" s="358"/>
      <c r="O15" s="358"/>
      <c r="P15" s="358"/>
      <c r="Q15" s="358"/>
      <c r="R15" s="359"/>
      <c r="S15" s="359"/>
      <c r="T15" s="359"/>
      <c r="U15" s="359"/>
      <c r="V15" s="359"/>
      <c r="W15" s="359"/>
      <c r="X15" s="359"/>
      <c r="Y15" s="359"/>
      <c r="Z15" s="359"/>
      <c r="AA15" s="359"/>
      <c r="AB15" s="359"/>
      <c r="AC15" s="359"/>
      <c r="AD15" s="359"/>
      <c r="AE15" s="359"/>
      <c r="AF15" s="359"/>
      <c r="AG15" s="359"/>
      <c r="AH15" s="359"/>
      <c r="AI15" s="359"/>
    </row>
    <row r="16" spans="1:51" s="360" customFormat="1" ht="13.2">
      <c r="A16" s="356"/>
      <c r="B16" s="358"/>
      <c r="C16" s="358"/>
      <c r="D16" s="358"/>
      <c r="E16" s="358"/>
      <c r="F16" s="358"/>
      <c r="G16" s="358"/>
      <c r="H16" s="358"/>
      <c r="I16" s="358"/>
      <c r="J16" s="358"/>
      <c r="K16" s="358"/>
      <c r="L16" s="358"/>
      <c r="M16" s="358"/>
      <c r="N16" s="358"/>
      <c r="O16" s="358"/>
      <c r="P16" s="358"/>
      <c r="Q16" s="358"/>
      <c r="R16" s="359"/>
      <c r="S16" s="359"/>
      <c r="T16" s="359"/>
      <c r="U16" s="359"/>
      <c r="V16" s="359"/>
      <c r="W16" s="359"/>
      <c r="X16" s="359"/>
      <c r="Y16" s="359"/>
      <c r="Z16" s="359"/>
      <c r="AA16" s="359"/>
      <c r="AB16" s="359"/>
      <c r="AC16" s="359"/>
      <c r="AD16" s="359"/>
      <c r="AE16" s="359"/>
      <c r="AF16" s="359"/>
      <c r="AG16" s="359"/>
      <c r="AH16" s="359"/>
      <c r="AI16" s="359"/>
    </row>
    <row r="17" spans="1:259" s="360" customFormat="1" ht="13.2">
      <c r="A17" s="356"/>
      <c r="B17" s="358"/>
      <c r="C17" s="358"/>
      <c r="D17" s="358"/>
      <c r="E17" s="358"/>
      <c r="F17" s="358"/>
      <c r="G17" s="358"/>
      <c r="H17" s="358"/>
      <c r="I17" s="358"/>
      <c r="J17" s="358"/>
      <c r="K17" s="358"/>
      <c r="L17" s="358"/>
      <c r="M17" s="358"/>
      <c r="N17" s="358"/>
      <c r="O17" s="358"/>
      <c r="P17" s="358"/>
      <c r="Q17" s="358"/>
      <c r="R17" s="359"/>
      <c r="S17" s="359"/>
      <c r="T17" s="359"/>
      <c r="U17" s="359"/>
      <c r="V17" s="359"/>
      <c r="W17" s="359"/>
      <c r="X17" s="359"/>
      <c r="Y17" s="359"/>
      <c r="Z17" s="359"/>
      <c r="AA17" s="359"/>
      <c r="AB17" s="359"/>
      <c r="AC17" s="359"/>
      <c r="AD17" s="359"/>
      <c r="AE17" s="359"/>
      <c r="AF17" s="359"/>
      <c r="AG17" s="359"/>
      <c r="AH17" s="359"/>
      <c r="AI17" s="359"/>
    </row>
    <row r="18" spans="1:259" s="360" customFormat="1" ht="13.2">
      <c r="A18" s="356"/>
      <c r="B18" s="358"/>
      <c r="C18" s="358"/>
      <c r="D18" s="358"/>
      <c r="E18" s="358"/>
      <c r="F18" s="358"/>
      <c r="G18" s="358"/>
      <c r="H18" s="358"/>
      <c r="I18" s="358"/>
      <c r="J18" s="358"/>
      <c r="K18" s="358"/>
      <c r="L18" s="358"/>
      <c r="M18" s="358"/>
      <c r="N18" s="358"/>
      <c r="O18" s="358"/>
      <c r="P18" s="358"/>
      <c r="Q18" s="358"/>
      <c r="R18" s="359"/>
      <c r="S18" s="359"/>
      <c r="T18" s="359"/>
      <c r="U18" s="359"/>
      <c r="V18" s="359"/>
      <c r="W18" s="359"/>
      <c r="X18" s="359"/>
      <c r="Y18" s="359"/>
      <c r="Z18" s="359"/>
      <c r="AA18" s="359"/>
      <c r="AB18" s="359"/>
      <c r="AC18" s="359"/>
      <c r="AD18" s="359"/>
      <c r="AE18" s="359"/>
      <c r="AF18" s="359"/>
      <c r="AG18" s="359"/>
      <c r="AH18" s="359"/>
      <c r="AI18" s="359"/>
    </row>
    <row r="19" spans="1:259" ht="13.2">
      <c r="A19" s="356"/>
      <c r="B19" s="356"/>
      <c r="C19" s="356"/>
      <c r="D19" s="356"/>
      <c r="E19" s="356"/>
      <c r="F19" s="356"/>
      <c r="G19" s="356"/>
      <c r="H19" s="356"/>
      <c r="I19" s="356"/>
      <c r="J19" s="356"/>
      <c r="K19" s="356"/>
      <c r="L19" s="356"/>
      <c r="M19" s="356"/>
      <c r="N19" s="356"/>
      <c r="O19" s="356"/>
      <c r="P19" s="357"/>
      <c r="Q19" s="357"/>
    </row>
    <row r="20" spans="1:259" ht="13.2">
      <c r="A20" s="356"/>
      <c r="B20" s="356"/>
      <c r="C20" s="356"/>
      <c r="D20" s="356"/>
      <c r="E20" s="356"/>
      <c r="F20" s="356"/>
      <c r="G20" s="356"/>
      <c r="H20" s="356"/>
      <c r="I20" s="356"/>
      <c r="J20" s="356"/>
      <c r="K20" s="356"/>
      <c r="L20" s="356"/>
      <c r="M20" s="356"/>
      <c r="N20" s="356"/>
      <c r="O20" s="356"/>
      <c r="P20" s="357"/>
      <c r="Q20" s="357"/>
    </row>
    <row r="21" spans="1:259" ht="16.2">
      <c r="A21" s="356"/>
      <c r="B21" s="362"/>
      <c r="C21" s="363"/>
      <c r="D21" s="363"/>
      <c r="E21" s="363"/>
      <c r="F21" s="363"/>
      <c r="G21" s="363"/>
      <c r="H21" s="363"/>
      <c r="I21" s="363"/>
      <c r="J21" s="363"/>
      <c r="K21" s="363"/>
      <c r="L21" s="363"/>
      <c r="M21" s="363"/>
      <c r="N21" s="364"/>
      <c r="O21" s="363"/>
      <c r="P21" s="365"/>
      <c r="Q21" s="357"/>
      <c r="IY21" s="366"/>
    </row>
    <row r="22" spans="1:259" ht="16.2">
      <c r="A22" s="356"/>
      <c r="B22" s="367"/>
      <c r="C22" s="356"/>
      <c r="D22" s="356"/>
      <c r="E22" s="356"/>
      <c r="F22" s="356"/>
      <c r="G22" s="356"/>
      <c r="H22" s="356"/>
      <c r="I22" s="356"/>
      <c r="J22" s="356"/>
      <c r="K22" s="356"/>
      <c r="L22" s="356"/>
      <c r="M22" s="356"/>
      <c r="N22" s="356"/>
      <c r="O22" s="356"/>
      <c r="P22" s="368"/>
      <c r="Q22" s="367"/>
      <c r="IY22" s="369"/>
    </row>
    <row r="23" spans="1:259" ht="13.2">
      <c r="A23" s="356"/>
      <c r="B23" s="367"/>
      <c r="C23" s="356"/>
      <c r="D23" s="356"/>
      <c r="E23" s="356"/>
      <c r="F23" s="356"/>
      <c r="G23" s="356"/>
      <c r="H23" s="356"/>
      <c r="I23" s="356"/>
      <c r="J23" s="356"/>
      <c r="K23" s="356"/>
      <c r="L23" s="356"/>
      <c r="M23" s="356"/>
      <c r="N23" s="356"/>
      <c r="O23" s="356"/>
      <c r="P23" s="368"/>
      <c r="Q23" s="367"/>
    </row>
    <row r="24" spans="1:259" ht="13.2">
      <c r="A24" s="356"/>
      <c r="B24" s="367"/>
      <c r="C24" s="356"/>
      <c r="D24" s="356"/>
      <c r="E24" s="356"/>
      <c r="F24" s="356"/>
      <c r="G24" s="356"/>
      <c r="H24" s="356"/>
      <c r="I24" s="356"/>
      <c r="J24" s="356"/>
      <c r="K24" s="356"/>
      <c r="L24" s="356"/>
      <c r="M24" s="356"/>
      <c r="N24" s="356"/>
      <c r="O24" s="356"/>
      <c r="P24" s="368"/>
      <c r="Q24" s="367"/>
    </row>
    <row r="25" spans="1:259" ht="13.2">
      <c r="A25" s="356"/>
      <c r="B25" s="367"/>
      <c r="C25" s="356"/>
      <c r="D25" s="356"/>
      <c r="E25" s="356"/>
      <c r="F25" s="356"/>
      <c r="G25" s="356"/>
      <c r="H25" s="356"/>
      <c r="I25" s="356"/>
      <c r="J25" s="356"/>
      <c r="K25" s="356"/>
      <c r="L25" s="356"/>
      <c r="M25" s="356"/>
      <c r="N25" s="356"/>
      <c r="O25" s="356"/>
      <c r="P25" s="368"/>
      <c r="Q25" s="367"/>
    </row>
    <row r="26" spans="1:259" ht="13.2">
      <c r="A26" s="356"/>
      <c r="B26" s="367"/>
      <c r="C26" s="356"/>
      <c r="D26" s="356"/>
      <c r="E26" s="356"/>
      <c r="F26" s="356"/>
      <c r="G26" s="356"/>
      <c r="H26" s="356"/>
      <c r="I26" s="356"/>
      <c r="J26" s="356"/>
      <c r="K26" s="356"/>
      <c r="L26" s="356"/>
      <c r="M26" s="356"/>
      <c r="N26" s="356"/>
      <c r="O26" s="356"/>
      <c r="P26" s="368"/>
      <c r="Q26" s="367"/>
    </row>
    <row r="27" spans="1:259" ht="13.2">
      <c r="A27" s="356"/>
      <c r="B27" s="367"/>
      <c r="C27" s="356"/>
      <c r="D27" s="356"/>
      <c r="E27" s="356"/>
      <c r="F27" s="356"/>
      <c r="G27" s="356"/>
      <c r="H27" s="356"/>
      <c r="I27" s="356"/>
      <c r="J27" s="356"/>
      <c r="K27" s="356"/>
      <c r="L27" s="356"/>
      <c r="M27" s="356"/>
      <c r="N27" s="356"/>
      <c r="O27" s="356"/>
      <c r="P27" s="368"/>
      <c r="Q27" s="367"/>
    </row>
    <row r="28" spans="1:259" ht="13.2">
      <c r="A28" s="356"/>
      <c r="B28" s="367"/>
      <c r="C28" s="356"/>
      <c r="D28" s="356"/>
      <c r="E28" s="356"/>
      <c r="F28" s="356"/>
      <c r="G28" s="356"/>
      <c r="H28" s="356"/>
      <c r="I28" s="356"/>
      <c r="J28" s="356"/>
      <c r="K28" s="356"/>
      <c r="L28" s="356"/>
      <c r="M28" s="356"/>
      <c r="N28" s="356"/>
      <c r="O28" s="356"/>
      <c r="P28" s="368"/>
      <c r="Q28" s="367"/>
    </row>
    <row r="29" spans="1:259" ht="13.2">
      <c r="A29" s="356"/>
      <c r="B29" s="367"/>
      <c r="C29" s="356"/>
      <c r="D29" s="356"/>
      <c r="E29" s="356"/>
      <c r="F29" s="356"/>
      <c r="G29" s="356"/>
      <c r="H29" s="356"/>
      <c r="I29" s="356"/>
      <c r="J29" s="356"/>
      <c r="K29" s="356"/>
      <c r="L29" s="356"/>
      <c r="M29" s="356"/>
      <c r="N29" s="356"/>
      <c r="O29" s="356"/>
      <c r="P29" s="368"/>
      <c r="Q29" s="367"/>
    </row>
    <row r="30" spans="1:259" ht="13.2">
      <c r="A30" s="356"/>
      <c r="B30" s="367"/>
      <c r="C30" s="356"/>
      <c r="D30" s="356"/>
      <c r="E30" s="356"/>
      <c r="F30" s="356"/>
      <c r="G30" s="356"/>
      <c r="H30" s="356"/>
      <c r="I30" s="356"/>
      <c r="J30" s="356"/>
      <c r="K30" s="356"/>
      <c r="L30" s="356"/>
      <c r="M30" s="356"/>
      <c r="N30" s="356"/>
      <c r="O30" s="356"/>
      <c r="P30" s="368"/>
      <c r="Q30" s="367"/>
    </row>
    <row r="31" spans="1:259" ht="13.2">
      <c r="A31" s="356"/>
      <c r="B31" s="367"/>
      <c r="C31" s="356"/>
      <c r="D31" s="356"/>
      <c r="E31" s="356"/>
      <c r="F31" s="356"/>
      <c r="G31" s="356"/>
      <c r="H31" s="356"/>
      <c r="I31" s="356"/>
      <c r="J31" s="356"/>
      <c r="K31" s="356"/>
      <c r="L31" s="356"/>
      <c r="M31" s="356"/>
      <c r="N31" s="356"/>
      <c r="O31" s="356"/>
      <c r="P31" s="368"/>
      <c r="Q31" s="367"/>
    </row>
    <row r="32" spans="1:259" ht="13.2">
      <c r="A32" s="356"/>
      <c r="B32" s="367"/>
      <c r="C32" s="356"/>
      <c r="D32" s="356"/>
      <c r="E32" s="356"/>
      <c r="F32" s="356"/>
      <c r="G32" s="356"/>
      <c r="H32" s="356"/>
      <c r="I32" s="356"/>
      <c r="J32" s="356"/>
      <c r="K32" s="356"/>
      <c r="L32" s="356"/>
      <c r="M32" s="356"/>
      <c r="N32" s="356"/>
      <c r="O32" s="356"/>
      <c r="P32" s="368"/>
      <c r="Q32" s="367"/>
    </row>
    <row r="33" spans="1:17" ht="13.2">
      <c r="A33" s="356"/>
      <c r="B33" s="367"/>
      <c r="C33" s="356"/>
      <c r="D33" s="356"/>
      <c r="E33" s="356"/>
      <c r="F33" s="356"/>
      <c r="G33" s="356"/>
      <c r="H33" s="356"/>
      <c r="I33" s="356"/>
      <c r="J33" s="356"/>
      <c r="K33" s="356"/>
      <c r="L33" s="356"/>
      <c r="M33" s="356"/>
      <c r="N33" s="356"/>
      <c r="O33" s="356"/>
      <c r="P33" s="368"/>
      <c r="Q33" s="367"/>
    </row>
    <row r="34" spans="1:17" ht="13.2">
      <c r="A34" s="356"/>
      <c r="B34" s="367"/>
      <c r="C34" s="356"/>
      <c r="D34" s="356"/>
      <c r="E34" s="356"/>
      <c r="F34" s="356"/>
      <c r="G34" s="356"/>
      <c r="H34" s="356"/>
      <c r="I34" s="356"/>
      <c r="J34" s="356"/>
      <c r="K34" s="356"/>
      <c r="L34" s="356"/>
      <c r="M34" s="356"/>
      <c r="N34" s="356"/>
      <c r="O34" s="356"/>
      <c r="P34" s="368"/>
      <c r="Q34" s="367"/>
    </row>
    <row r="35" spans="1:17" ht="13.2">
      <c r="A35" s="356"/>
      <c r="B35" s="367"/>
      <c r="C35" s="356"/>
      <c r="D35" s="356"/>
      <c r="E35" s="356"/>
      <c r="F35" s="356"/>
      <c r="G35" s="356"/>
      <c r="H35" s="356"/>
      <c r="I35" s="356"/>
      <c r="J35" s="356"/>
      <c r="K35" s="356"/>
      <c r="L35" s="356"/>
      <c r="M35" s="356"/>
      <c r="N35" s="356"/>
      <c r="O35" s="356"/>
      <c r="P35" s="368"/>
      <c r="Q35" s="367"/>
    </row>
    <row r="36" spans="1:17" ht="13.2">
      <c r="A36" s="356"/>
      <c r="B36" s="367"/>
      <c r="C36" s="356"/>
      <c r="D36" s="356"/>
      <c r="E36" s="356"/>
      <c r="F36" s="356"/>
      <c r="G36" s="356"/>
      <c r="H36" s="356"/>
      <c r="I36" s="356"/>
      <c r="J36" s="356"/>
      <c r="K36" s="356"/>
      <c r="L36" s="356"/>
      <c r="M36" s="356"/>
      <c r="N36" s="356"/>
      <c r="O36" s="356"/>
      <c r="P36" s="368"/>
      <c r="Q36" s="367"/>
    </row>
    <row r="37" spans="1:17" ht="13.2">
      <c r="A37" s="356"/>
      <c r="B37" s="367"/>
      <c r="C37" s="356"/>
      <c r="D37" s="356"/>
      <c r="E37" s="356"/>
      <c r="F37" s="356"/>
      <c r="G37" s="356"/>
      <c r="H37" s="356"/>
      <c r="I37" s="356"/>
      <c r="J37" s="356"/>
      <c r="K37" s="356"/>
      <c r="L37" s="356"/>
      <c r="M37" s="356"/>
      <c r="N37" s="356"/>
      <c r="O37" s="356"/>
      <c r="P37" s="368"/>
      <c r="Q37" s="367"/>
    </row>
    <row r="38" spans="1:17" ht="13.2">
      <c r="A38" s="356"/>
      <c r="B38" s="367"/>
      <c r="C38" s="356"/>
      <c r="D38" s="356"/>
      <c r="E38" s="356"/>
      <c r="F38" s="356"/>
      <c r="G38" s="356"/>
      <c r="H38" s="356"/>
      <c r="I38" s="356"/>
      <c r="J38" s="356"/>
      <c r="K38" s="356"/>
      <c r="L38" s="356"/>
      <c r="M38" s="356"/>
      <c r="N38" s="356"/>
      <c r="O38" s="356"/>
      <c r="P38" s="368"/>
      <c r="Q38" s="367"/>
    </row>
    <row r="39" spans="1:17" ht="13.2">
      <c r="A39" s="356"/>
      <c r="B39" s="370"/>
      <c r="C39" s="371"/>
      <c r="D39" s="371"/>
      <c r="E39" s="371"/>
      <c r="F39" s="371"/>
      <c r="G39" s="371"/>
      <c r="H39" s="371"/>
      <c r="I39" s="371"/>
      <c r="J39" s="371"/>
      <c r="K39" s="371"/>
      <c r="L39" s="371"/>
      <c r="M39" s="371"/>
      <c r="N39" s="371"/>
      <c r="O39" s="371"/>
      <c r="P39" s="372"/>
      <c r="Q39" s="367"/>
    </row>
    <row r="40" spans="1:17" ht="13.2">
      <c r="A40" s="356"/>
      <c r="B40" s="373"/>
      <c r="C40" s="357"/>
      <c r="D40" s="357"/>
      <c r="E40" s="357"/>
      <c r="F40" s="357"/>
      <c r="G40" s="357"/>
      <c r="H40" s="357"/>
      <c r="I40" s="357"/>
      <c r="J40" s="357"/>
      <c r="K40" s="357"/>
      <c r="L40" s="357"/>
      <c r="M40" s="357"/>
      <c r="N40" s="357"/>
      <c r="O40" s="357"/>
      <c r="P40" s="373"/>
      <c r="Q40" s="357"/>
    </row>
    <row r="41" spans="1:17" ht="16.2">
      <c r="B41" s="239" t="s">
        <v>561</v>
      </c>
      <c r="C41" s="240"/>
      <c r="D41" s="240"/>
      <c r="E41" s="240"/>
      <c r="F41" s="240"/>
      <c r="G41" s="240"/>
      <c r="H41" s="240"/>
      <c r="I41" s="240"/>
      <c r="J41" s="240"/>
      <c r="K41" s="240"/>
      <c r="L41" s="240"/>
      <c r="M41" s="240"/>
      <c r="N41" s="240"/>
      <c r="O41" s="240"/>
      <c r="P41" s="241"/>
    </row>
    <row r="42" spans="1:17" ht="13.2">
      <c r="B42" s="242"/>
      <c r="C42" s="238"/>
      <c r="D42" s="238"/>
      <c r="E42" s="238"/>
      <c r="F42" s="238"/>
      <c r="G42" s="374" t="s">
        <v>562</v>
      </c>
      <c r="H42" s="375"/>
      <c r="I42" s="376"/>
      <c r="J42" s="376"/>
      <c r="K42" s="376"/>
      <c r="L42" s="377"/>
      <c r="M42" s="377"/>
      <c r="N42" s="377"/>
      <c r="O42" s="377"/>
    </row>
    <row r="43" spans="1:17" ht="13.2">
      <c r="B43" s="242"/>
      <c r="C43" s="238"/>
      <c r="D43" s="238"/>
      <c r="E43" s="238"/>
      <c r="F43" s="238"/>
      <c r="G43" s="1196" t="s">
        <v>563</v>
      </c>
      <c r="H43" s="1196"/>
      <c r="I43" s="1196"/>
      <c r="J43" s="1196"/>
      <c r="K43" s="1196"/>
      <c r="L43" s="1196"/>
      <c r="M43" s="1196"/>
      <c r="N43" s="1196"/>
      <c r="O43" s="1196"/>
    </row>
    <row r="44" spans="1:17" ht="13.2">
      <c r="B44" s="242"/>
      <c r="C44" s="238"/>
      <c r="D44" s="238"/>
      <c r="E44" s="238"/>
      <c r="F44" s="238"/>
      <c r="G44" s="1196"/>
      <c r="H44" s="1196"/>
      <c r="I44" s="1196"/>
      <c r="J44" s="1196"/>
      <c r="K44" s="1196"/>
      <c r="L44" s="1196"/>
      <c r="M44" s="1196"/>
      <c r="N44" s="1196"/>
      <c r="O44" s="1196"/>
    </row>
    <row r="45" spans="1:17" ht="13.2">
      <c r="B45" s="242"/>
      <c r="C45" s="238"/>
      <c r="D45" s="238"/>
      <c r="E45" s="238"/>
      <c r="F45" s="238"/>
      <c r="G45" s="1196"/>
      <c r="H45" s="1196"/>
      <c r="I45" s="1196"/>
      <c r="J45" s="1196"/>
      <c r="K45" s="1196"/>
      <c r="L45" s="1196"/>
      <c r="M45" s="1196"/>
      <c r="N45" s="1196"/>
      <c r="O45" s="1196"/>
    </row>
    <row r="46" spans="1:17" ht="13.2">
      <c r="B46" s="242"/>
      <c r="C46" s="238"/>
      <c r="D46" s="238"/>
      <c r="E46" s="238"/>
      <c r="F46" s="238"/>
      <c r="G46" s="1196"/>
      <c r="H46" s="1196"/>
      <c r="I46" s="1196"/>
      <c r="J46" s="1196"/>
      <c r="K46" s="1196"/>
      <c r="L46" s="1196"/>
      <c r="M46" s="1196"/>
      <c r="N46" s="1196"/>
      <c r="O46" s="1196"/>
    </row>
    <row r="47" spans="1:17" ht="13.2">
      <c r="B47" s="242"/>
      <c r="C47" s="238"/>
      <c r="D47" s="238"/>
      <c r="E47" s="238"/>
      <c r="F47" s="238"/>
      <c r="G47" s="1196"/>
      <c r="H47" s="1196"/>
      <c r="I47" s="1196"/>
      <c r="J47" s="1196"/>
      <c r="K47" s="1196"/>
      <c r="L47" s="1196"/>
      <c r="M47" s="1196"/>
      <c r="N47" s="1196"/>
      <c r="O47" s="1196"/>
    </row>
    <row r="48" spans="1:17" ht="13.2">
      <c r="B48" s="242"/>
      <c r="C48" s="238"/>
      <c r="D48" s="238"/>
      <c r="E48" s="238"/>
      <c r="F48" s="238"/>
      <c r="G48" s="377"/>
      <c r="H48" s="378"/>
      <c r="I48" s="378"/>
      <c r="J48" s="378"/>
      <c r="K48" s="375"/>
      <c r="L48" s="375"/>
      <c r="M48" s="375"/>
      <c r="N48" s="375"/>
      <c r="O48" s="375"/>
    </row>
    <row r="49" spans="1:17" ht="13.2">
      <c r="B49" s="242"/>
      <c r="C49" s="238"/>
      <c r="D49" s="238"/>
      <c r="E49" s="238"/>
      <c r="F49" s="238"/>
      <c r="G49" s="375" t="s">
        <v>564</v>
      </c>
      <c r="H49" s="375"/>
      <c r="I49" s="375"/>
      <c r="J49" s="375"/>
      <c r="K49" s="375"/>
      <c r="L49" s="375"/>
      <c r="M49" s="375"/>
      <c r="N49" s="375"/>
      <c r="O49" s="375"/>
    </row>
    <row r="50" spans="1:17" ht="13.2">
      <c r="B50" s="242"/>
      <c r="C50" s="238"/>
      <c r="D50" s="238"/>
      <c r="E50" s="238"/>
      <c r="F50" s="238"/>
      <c r="G50" s="1197"/>
      <c r="H50" s="1197"/>
      <c r="I50" s="1197"/>
      <c r="J50" s="1197"/>
      <c r="K50" s="379" t="s">
        <v>565</v>
      </c>
      <c r="L50" s="379" t="s">
        <v>566</v>
      </c>
      <c r="M50" s="380" t="s">
        <v>567</v>
      </c>
      <c r="N50" s="380" t="s">
        <v>568</v>
      </c>
      <c r="O50" s="380" t="s">
        <v>569</v>
      </c>
    </row>
    <row r="51" spans="1:17" ht="13.2">
      <c r="B51" s="242"/>
      <c r="C51" s="238"/>
      <c r="D51" s="238"/>
      <c r="E51" s="238"/>
      <c r="F51" s="238"/>
      <c r="G51" s="1198" t="s">
        <v>570</v>
      </c>
      <c r="H51" s="1198"/>
      <c r="I51" s="1199" t="s">
        <v>571</v>
      </c>
      <c r="J51" s="1199"/>
      <c r="K51" s="1200"/>
      <c r="L51" s="1200"/>
      <c r="M51" s="1200"/>
      <c r="N51" s="1200"/>
      <c r="O51" s="1200"/>
    </row>
    <row r="52" spans="1:17" ht="13.2">
      <c r="B52" s="242"/>
      <c r="C52" s="238"/>
      <c r="D52" s="238"/>
      <c r="E52" s="238"/>
      <c r="F52" s="238"/>
      <c r="G52" s="1198"/>
      <c r="H52" s="1198"/>
      <c r="I52" s="1199"/>
      <c r="J52" s="1199"/>
      <c r="K52" s="1201"/>
      <c r="L52" s="1201"/>
      <c r="M52" s="1201"/>
      <c r="N52" s="1201"/>
      <c r="O52" s="1201"/>
    </row>
    <row r="53" spans="1:17" ht="13.2">
      <c r="A53" s="381"/>
      <c r="B53" s="242"/>
      <c r="C53" s="238"/>
      <c r="D53" s="238"/>
      <c r="E53" s="238"/>
      <c r="F53" s="238"/>
      <c r="G53" s="1198"/>
      <c r="H53" s="1198"/>
      <c r="I53" s="1202" t="s">
        <v>572</v>
      </c>
      <c r="J53" s="1202"/>
      <c r="K53" s="1203"/>
      <c r="L53" s="1203"/>
      <c r="M53" s="1203"/>
      <c r="N53" s="1203"/>
      <c r="O53" s="1203"/>
    </row>
    <row r="54" spans="1:17" ht="13.2">
      <c r="A54" s="381"/>
      <c r="B54" s="242"/>
      <c r="C54" s="238"/>
      <c r="D54" s="238"/>
      <c r="E54" s="238"/>
      <c r="F54" s="238"/>
      <c r="G54" s="1198"/>
      <c r="H54" s="1198"/>
      <c r="I54" s="1202"/>
      <c r="J54" s="1202"/>
      <c r="K54" s="1204"/>
      <c r="L54" s="1204"/>
      <c r="M54" s="1204"/>
      <c r="N54" s="1204"/>
      <c r="O54" s="1204"/>
    </row>
    <row r="55" spans="1:17" ht="13.2">
      <c r="A55" s="381"/>
      <c r="B55" s="242"/>
      <c r="C55" s="238"/>
      <c r="D55" s="238"/>
      <c r="E55" s="238"/>
      <c r="F55" s="238"/>
      <c r="G55" s="1202" t="s">
        <v>573</v>
      </c>
      <c r="H55" s="1202"/>
      <c r="I55" s="1202" t="s">
        <v>571</v>
      </c>
      <c r="J55" s="1202"/>
      <c r="K55" s="1200"/>
      <c r="L55" s="1200"/>
      <c r="M55" s="1200"/>
      <c r="N55" s="1200"/>
      <c r="O55" s="1200"/>
    </row>
    <row r="56" spans="1:17" ht="13.2">
      <c r="A56" s="381"/>
      <c r="B56" s="242"/>
      <c r="C56" s="238"/>
      <c r="D56" s="238"/>
      <c r="E56" s="238"/>
      <c r="F56" s="238"/>
      <c r="G56" s="1202"/>
      <c r="H56" s="1202"/>
      <c r="I56" s="1202"/>
      <c r="J56" s="1202"/>
      <c r="K56" s="1201"/>
      <c r="L56" s="1201"/>
      <c r="M56" s="1201"/>
      <c r="N56" s="1201"/>
      <c r="O56" s="1201"/>
    </row>
    <row r="57" spans="1:17" s="381" customFormat="1" ht="13.2">
      <c r="B57" s="382"/>
      <c r="C57" s="383"/>
      <c r="D57" s="383"/>
      <c r="E57" s="383"/>
      <c r="F57" s="383"/>
      <c r="G57" s="1202"/>
      <c r="H57" s="1202"/>
      <c r="I57" s="1205" t="s">
        <v>574</v>
      </c>
      <c r="J57" s="1205"/>
      <c r="K57" s="1206"/>
      <c r="L57" s="1206"/>
      <c r="M57" s="1206"/>
      <c r="N57" s="1206"/>
      <c r="O57" s="1206"/>
      <c r="P57" s="384"/>
      <c r="Q57" s="382"/>
    </row>
    <row r="58" spans="1:17" s="381" customFormat="1" ht="13.2">
      <c r="A58" s="237"/>
      <c r="B58" s="382"/>
      <c r="C58" s="383"/>
      <c r="D58" s="383"/>
      <c r="E58" s="383"/>
      <c r="F58" s="383"/>
      <c r="G58" s="1202"/>
      <c r="H58" s="1202"/>
      <c r="I58" s="1205"/>
      <c r="J58" s="1205"/>
      <c r="K58" s="1204"/>
      <c r="L58" s="1204"/>
      <c r="M58" s="1204"/>
      <c r="N58" s="1204"/>
      <c r="O58" s="1204"/>
      <c r="P58" s="384"/>
      <c r="Q58" s="382"/>
    </row>
    <row r="59" spans="1:17" s="381" customFormat="1" ht="13.2">
      <c r="A59" s="237"/>
      <c r="B59" s="382"/>
      <c r="C59" s="383"/>
      <c r="D59" s="383"/>
      <c r="E59" s="383"/>
      <c r="F59" s="383"/>
      <c r="G59" s="383"/>
      <c r="H59" s="383"/>
      <c r="I59" s="383"/>
      <c r="J59" s="383"/>
      <c r="K59" s="385"/>
      <c r="L59" s="385"/>
      <c r="M59" s="385"/>
      <c r="N59" s="385"/>
      <c r="O59" s="385"/>
      <c r="P59" s="384"/>
      <c r="Q59" s="382"/>
    </row>
    <row r="60" spans="1:17" s="381" customFormat="1" ht="13.2">
      <c r="A60" s="237"/>
      <c r="B60" s="382"/>
      <c r="C60" s="383"/>
      <c r="D60" s="383"/>
      <c r="E60" s="383"/>
      <c r="F60" s="383"/>
      <c r="G60" s="383"/>
      <c r="H60" s="383"/>
      <c r="I60" s="383"/>
      <c r="J60" s="383"/>
      <c r="K60" s="385"/>
      <c r="L60" s="385"/>
      <c r="M60" s="385"/>
      <c r="N60" s="385"/>
      <c r="O60" s="385"/>
      <c r="P60" s="384"/>
      <c r="Q60" s="382"/>
    </row>
    <row r="61" spans="1:17" s="381" customFormat="1" ht="13.2">
      <c r="A61" s="237"/>
      <c r="B61" s="386"/>
      <c r="C61" s="387"/>
      <c r="D61" s="387"/>
      <c r="E61" s="387"/>
      <c r="F61" s="387"/>
      <c r="G61" s="387"/>
      <c r="H61" s="387"/>
      <c r="I61" s="387"/>
      <c r="J61" s="387"/>
      <c r="K61" s="387"/>
      <c r="L61" s="387"/>
      <c r="M61" s="388"/>
      <c r="N61" s="388"/>
      <c r="O61" s="388"/>
      <c r="P61" s="389"/>
      <c r="Q61" s="382"/>
    </row>
    <row r="62" spans="1:17" ht="13.2">
      <c r="B62" s="390"/>
      <c r="C62" s="390"/>
      <c r="D62" s="390"/>
      <c r="E62" s="390"/>
      <c r="F62" s="390"/>
      <c r="G62" s="390"/>
      <c r="H62" s="390"/>
      <c r="I62" s="390"/>
      <c r="J62" s="390"/>
      <c r="K62" s="390"/>
      <c r="L62" s="390"/>
      <c r="M62" s="390"/>
      <c r="N62" s="390"/>
      <c r="O62" s="390"/>
      <c r="P62" s="390"/>
      <c r="Q62" s="238"/>
    </row>
    <row r="63" spans="1:17" ht="16.2">
      <c r="B63" s="295" t="s">
        <v>575</v>
      </c>
      <c r="C63" s="238"/>
      <c r="D63" s="238"/>
      <c r="E63" s="238"/>
      <c r="F63" s="238"/>
      <c r="G63" s="238"/>
      <c r="H63" s="238"/>
      <c r="I63" s="238"/>
      <c r="J63" s="238"/>
      <c r="K63" s="238"/>
      <c r="L63" s="238"/>
      <c r="M63" s="238"/>
      <c r="N63" s="238"/>
      <c r="O63" s="238"/>
    </row>
    <row r="64" spans="1:17" ht="13.2">
      <c r="B64" s="242"/>
      <c r="C64" s="238"/>
      <c r="D64" s="238"/>
      <c r="E64" s="238"/>
      <c r="F64" s="238"/>
      <c r="G64" s="391" t="s">
        <v>562</v>
      </c>
      <c r="I64" s="392"/>
      <c r="J64" s="392"/>
      <c r="K64" s="392"/>
      <c r="L64" s="392"/>
      <c r="M64" s="392"/>
      <c r="N64" s="393"/>
      <c r="O64" s="392"/>
    </row>
    <row r="65" spans="2:30" ht="13.2">
      <c r="B65" s="242"/>
      <c r="C65" s="238"/>
      <c r="D65" s="238"/>
      <c r="E65" s="238"/>
      <c r="F65" s="238"/>
      <c r="G65" s="1207" t="s">
        <v>576</v>
      </c>
      <c r="H65" s="1207"/>
      <c r="I65" s="1207"/>
      <c r="J65" s="1207"/>
      <c r="K65" s="1207"/>
      <c r="L65" s="1207"/>
      <c r="M65" s="1207"/>
      <c r="N65" s="1207"/>
      <c r="O65" s="1207"/>
    </row>
    <row r="66" spans="2:30" ht="13.2">
      <c r="B66" s="242"/>
      <c r="C66" s="238"/>
      <c r="D66" s="238"/>
      <c r="E66" s="238"/>
      <c r="F66" s="238"/>
      <c r="G66" s="1207"/>
      <c r="H66" s="1207"/>
      <c r="I66" s="1207"/>
      <c r="J66" s="1207"/>
      <c r="K66" s="1207"/>
      <c r="L66" s="1207"/>
      <c r="M66" s="1207"/>
      <c r="N66" s="1207"/>
      <c r="O66" s="1207"/>
    </row>
    <row r="67" spans="2:30" ht="13.2">
      <c r="B67" s="242"/>
      <c r="C67" s="238"/>
      <c r="D67" s="238"/>
      <c r="E67" s="238"/>
      <c r="F67" s="238"/>
      <c r="G67" s="1207"/>
      <c r="H67" s="1207"/>
      <c r="I67" s="1207"/>
      <c r="J67" s="1207"/>
      <c r="K67" s="1207"/>
      <c r="L67" s="1207"/>
      <c r="M67" s="1207"/>
      <c r="N67" s="1207"/>
      <c r="O67" s="1207"/>
    </row>
    <row r="68" spans="2:30" ht="13.2">
      <c r="B68" s="242"/>
      <c r="C68" s="238"/>
      <c r="D68" s="238"/>
      <c r="E68" s="238"/>
      <c r="F68" s="238"/>
      <c r="G68" s="1207"/>
      <c r="H68" s="1207"/>
      <c r="I68" s="1207"/>
      <c r="J68" s="1207"/>
      <c r="K68" s="1207"/>
      <c r="L68" s="1207"/>
      <c r="M68" s="1207"/>
      <c r="N68" s="1207"/>
      <c r="O68" s="1207"/>
    </row>
    <row r="69" spans="2:30" ht="13.2">
      <c r="B69" s="242"/>
      <c r="C69" s="238"/>
      <c r="D69" s="238"/>
      <c r="E69" s="238"/>
      <c r="F69" s="238"/>
      <c r="G69" s="1207"/>
      <c r="H69" s="1207"/>
      <c r="I69" s="1207"/>
      <c r="J69" s="1207"/>
      <c r="K69" s="1207"/>
      <c r="L69" s="1207"/>
      <c r="M69" s="1207"/>
      <c r="N69" s="1207"/>
      <c r="O69" s="1207"/>
    </row>
    <row r="70" spans="2:30" ht="13.2">
      <c r="B70" s="242"/>
      <c r="C70" s="238"/>
      <c r="D70" s="238"/>
      <c r="E70" s="238"/>
      <c r="F70" s="238"/>
      <c r="G70" s="238"/>
      <c r="H70" s="394"/>
      <c r="I70" s="394"/>
      <c r="J70" s="395"/>
      <c r="K70" s="395"/>
      <c r="L70" s="396"/>
      <c r="M70" s="395"/>
      <c r="N70" s="396"/>
      <c r="O70" s="397"/>
    </row>
    <row r="71" spans="2:30" ht="13.2">
      <c r="B71" s="242"/>
      <c r="C71" s="238"/>
      <c r="D71" s="238"/>
      <c r="E71" s="238"/>
      <c r="F71" s="238"/>
      <c r="G71" s="398" t="s">
        <v>577</v>
      </c>
      <c r="I71" s="399"/>
      <c r="J71" s="395"/>
      <c r="K71" s="395"/>
      <c r="L71" s="396"/>
      <c r="M71" s="395"/>
      <c r="N71" s="396"/>
      <c r="O71" s="397"/>
    </row>
    <row r="72" spans="2:30" ht="13.2">
      <c r="B72" s="242"/>
      <c r="C72" s="238"/>
      <c r="D72" s="238"/>
      <c r="E72" s="238"/>
      <c r="F72" s="238"/>
      <c r="G72" s="1202"/>
      <c r="H72" s="1202"/>
      <c r="I72" s="1202"/>
      <c r="J72" s="1202"/>
      <c r="K72" s="400" t="s">
        <v>565</v>
      </c>
      <c r="L72" s="400" t="s">
        <v>566</v>
      </c>
      <c r="M72" s="401" t="s">
        <v>567</v>
      </c>
      <c r="N72" s="401" t="s">
        <v>578</v>
      </c>
      <c r="O72" s="401" t="s">
        <v>579</v>
      </c>
    </row>
    <row r="73" spans="2:30" ht="13.2">
      <c r="B73" s="242"/>
      <c r="C73" s="238"/>
      <c r="D73" s="238"/>
      <c r="E73" s="238"/>
      <c r="F73" s="238"/>
      <c r="G73" s="1198" t="s">
        <v>570</v>
      </c>
      <c r="H73" s="1198"/>
      <c r="I73" s="1198" t="s">
        <v>571</v>
      </c>
      <c r="J73" s="1198"/>
      <c r="K73" s="1208">
        <v>123.5</v>
      </c>
      <c r="L73" s="1208">
        <v>114.1</v>
      </c>
      <c r="M73" s="1208">
        <v>108.2</v>
      </c>
      <c r="N73" s="1208">
        <v>106.6</v>
      </c>
      <c r="O73" s="1208">
        <v>107.1</v>
      </c>
      <c r="S73" s="237">
        <v>9.9</v>
      </c>
    </row>
    <row r="74" spans="2:30" ht="13.2">
      <c r="B74" s="242"/>
      <c r="C74" s="238"/>
      <c r="D74" s="238"/>
      <c r="E74" s="238"/>
      <c r="F74" s="238"/>
      <c r="G74" s="1198"/>
      <c r="H74" s="1198"/>
      <c r="I74" s="1198"/>
      <c r="J74" s="1198"/>
      <c r="K74" s="1208"/>
      <c r="L74" s="1208"/>
      <c r="M74" s="1208"/>
      <c r="N74" s="1208"/>
      <c r="O74" s="1208"/>
    </row>
    <row r="75" spans="2:30" ht="13.2">
      <c r="B75" s="242"/>
      <c r="C75" s="238"/>
      <c r="D75" s="238"/>
      <c r="E75" s="238"/>
      <c r="F75" s="238"/>
      <c r="G75" s="1198"/>
      <c r="H75" s="1198"/>
      <c r="I75" s="1202" t="s">
        <v>580</v>
      </c>
      <c r="J75" s="1202"/>
      <c r="K75" s="1209">
        <v>14</v>
      </c>
      <c r="L75" s="1209">
        <v>13.3</v>
      </c>
      <c r="M75" s="1209">
        <v>12.1</v>
      </c>
      <c r="N75" s="1209">
        <v>11.2</v>
      </c>
      <c r="O75" s="1209">
        <v>10</v>
      </c>
      <c r="U75" s="237">
        <v>81.2</v>
      </c>
      <c r="W75" s="237">
        <v>87.2</v>
      </c>
      <c r="Y75" s="237">
        <v>99.8</v>
      </c>
      <c r="AA75" s="237">
        <v>109.5</v>
      </c>
      <c r="AC75" s="237">
        <v>115.2</v>
      </c>
    </row>
    <row r="76" spans="2:30" ht="13.2">
      <c r="B76" s="242"/>
      <c r="C76" s="238"/>
      <c r="D76" s="238"/>
      <c r="E76" s="238"/>
      <c r="F76" s="238"/>
      <c r="G76" s="1198"/>
      <c r="H76" s="1198"/>
      <c r="I76" s="1202"/>
      <c r="J76" s="1202"/>
      <c r="K76" s="1204"/>
      <c r="L76" s="1204"/>
      <c r="M76" s="1204"/>
      <c r="N76" s="1204"/>
      <c r="O76" s="1204"/>
    </row>
    <row r="77" spans="2:30" ht="13.2">
      <c r="B77" s="242"/>
      <c r="C77" s="238"/>
      <c r="D77" s="238"/>
      <c r="E77" s="238"/>
      <c r="F77" s="238"/>
      <c r="G77" s="1202" t="s">
        <v>573</v>
      </c>
      <c r="H77" s="1202"/>
      <c r="I77" s="1202" t="s">
        <v>571</v>
      </c>
      <c r="J77" s="1202"/>
      <c r="K77" s="1208">
        <v>239.7</v>
      </c>
      <c r="L77" s="1208">
        <v>233.9</v>
      </c>
      <c r="M77" s="1208">
        <v>216</v>
      </c>
      <c r="N77" s="1208">
        <v>169.1</v>
      </c>
      <c r="O77" s="1208">
        <v>174.6</v>
      </c>
      <c r="R77" s="237">
        <v>12.3</v>
      </c>
      <c r="T77" s="237">
        <v>11.1</v>
      </c>
    </row>
    <row r="78" spans="2:30" ht="13.2">
      <c r="B78" s="242"/>
      <c r="C78" s="238"/>
      <c r="D78" s="238"/>
      <c r="E78" s="238"/>
      <c r="F78" s="238"/>
      <c r="G78" s="1202"/>
      <c r="H78" s="1202"/>
      <c r="I78" s="1202"/>
      <c r="J78" s="1202"/>
      <c r="K78" s="1208"/>
      <c r="L78" s="1208"/>
      <c r="M78" s="1208"/>
      <c r="N78" s="1208"/>
      <c r="O78" s="1208"/>
    </row>
    <row r="79" spans="2:30" ht="13.2">
      <c r="B79" s="242"/>
      <c r="C79" s="238"/>
      <c r="D79" s="238"/>
      <c r="E79" s="238"/>
      <c r="F79" s="238"/>
      <c r="G79" s="1202"/>
      <c r="H79" s="1202"/>
      <c r="I79" s="1205" t="s">
        <v>580</v>
      </c>
      <c r="J79" s="1205"/>
      <c r="K79" s="1210">
        <v>17.100000000000001</v>
      </c>
      <c r="L79" s="1210">
        <v>16.899999999999999</v>
      </c>
      <c r="M79" s="1210">
        <v>16.2</v>
      </c>
      <c r="N79" s="1210">
        <v>14.1</v>
      </c>
      <c r="O79" s="1210">
        <v>13.1</v>
      </c>
      <c r="V79" s="237">
        <v>53.5</v>
      </c>
      <c r="X79" s="237">
        <v>48.2</v>
      </c>
      <c r="Z79" s="237">
        <v>34.200000000000003</v>
      </c>
      <c r="AB79" s="237">
        <v>30.3</v>
      </c>
      <c r="AD79" s="237">
        <v>28.9</v>
      </c>
    </row>
    <row r="80" spans="2:30" ht="13.2">
      <c r="B80" s="242"/>
      <c r="C80" s="238"/>
      <c r="D80" s="238"/>
      <c r="E80" s="238"/>
      <c r="F80" s="238"/>
      <c r="G80" s="1202"/>
      <c r="H80" s="1202"/>
      <c r="I80" s="1205"/>
      <c r="J80" s="1205"/>
      <c r="K80" s="1210"/>
      <c r="L80" s="1210"/>
      <c r="M80" s="1210"/>
      <c r="N80" s="1210"/>
      <c r="O80" s="1210"/>
    </row>
    <row r="81" spans="2:17" ht="13.2">
      <c r="B81" s="242"/>
      <c r="C81" s="238"/>
      <c r="D81" s="238"/>
      <c r="E81" s="238"/>
      <c r="F81" s="238"/>
      <c r="G81" s="238"/>
      <c r="H81" s="238"/>
      <c r="I81" s="238"/>
      <c r="J81" s="238"/>
      <c r="K81" s="238"/>
      <c r="L81" s="238"/>
      <c r="M81" s="238"/>
      <c r="N81" s="238"/>
      <c r="O81" s="238"/>
    </row>
    <row r="82" spans="2:17" ht="16.2">
      <c r="B82" s="242"/>
      <c r="C82" s="238"/>
      <c r="D82" s="238"/>
      <c r="E82" s="238"/>
      <c r="F82" s="238"/>
      <c r="G82" s="238"/>
      <c r="H82" s="238"/>
      <c r="I82" s="238"/>
      <c r="J82" s="238"/>
      <c r="K82" s="402"/>
      <c r="L82" s="402"/>
      <c r="M82" s="402"/>
      <c r="N82" s="402"/>
      <c r="O82" s="402"/>
    </row>
    <row r="83" spans="2:17" ht="13.2">
      <c r="B83" s="328"/>
      <c r="C83" s="294"/>
      <c r="D83" s="294"/>
      <c r="E83" s="294"/>
      <c r="F83" s="294"/>
      <c r="G83" s="294"/>
      <c r="H83" s="294"/>
      <c r="I83" s="294"/>
      <c r="J83" s="294"/>
      <c r="K83" s="294"/>
      <c r="L83" s="294"/>
      <c r="M83" s="294"/>
      <c r="N83" s="294"/>
      <c r="O83" s="294"/>
      <c r="P83" s="329"/>
    </row>
    <row r="84" spans="2:17" ht="13.2">
      <c r="H84" s="238"/>
      <c r="I84" s="238"/>
      <c r="J84" s="238"/>
      <c r="K84" s="238"/>
      <c r="L84" s="238"/>
      <c r="M84" s="238"/>
      <c r="N84" s="238"/>
      <c r="O84" s="238"/>
      <c r="P84" s="238"/>
      <c r="Q84" s="238"/>
    </row>
    <row r="85" spans="2:17" ht="13.2">
      <c r="B85" s="238"/>
      <c r="C85" s="238"/>
      <c r="D85" s="238"/>
      <c r="E85" s="238"/>
      <c r="F85" s="238"/>
      <c r="G85" s="238"/>
      <c r="H85" s="238"/>
      <c r="I85" s="238"/>
      <c r="J85" s="238"/>
      <c r="K85" s="238"/>
      <c r="L85" s="238"/>
      <c r="M85" s="238"/>
      <c r="N85" s="238"/>
      <c r="O85" s="238"/>
      <c r="P85" s="238"/>
      <c r="Q85" s="238"/>
    </row>
    <row r="86" spans="2:17" ht="13.2" hidden="1">
      <c r="B86" s="238"/>
      <c r="C86" s="238"/>
      <c r="D86" s="238"/>
      <c r="E86" s="238"/>
      <c r="F86" s="238"/>
      <c r="G86" s="238"/>
      <c r="H86" s="238"/>
      <c r="I86" s="238"/>
      <c r="J86" s="238"/>
      <c r="K86" s="238"/>
      <c r="L86" s="238"/>
      <c r="M86" s="238"/>
      <c r="N86" s="238"/>
      <c r="O86" s="238"/>
      <c r="P86" s="238"/>
      <c r="Q86" s="238"/>
    </row>
    <row r="87" spans="2:17" ht="13.2" hidden="1">
      <c r="B87" s="238"/>
      <c r="C87" s="238"/>
      <c r="D87" s="238"/>
      <c r="E87" s="238"/>
      <c r="F87" s="238"/>
      <c r="G87" s="238"/>
      <c r="H87" s="238"/>
      <c r="I87" s="238"/>
      <c r="J87" s="238"/>
      <c r="K87" s="403"/>
      <c r="L87" s="238"/>
      <c r="M87" s="238"/>
      <c r="N87" s="238"/>
      <c r="O87" s="238"/>
      <c r="P87" s="238"/>
      <c r="Q87" s="238"/>
    </row>
    <row r="88" spans="2:17" ht="13.2" hidden="1">
      <c r="B88" s="238"/>
      <c r="C88" s="238"/>
      <c r="D88" s="238"/>
      <c r="E88" s="238"/>
      <c r="F88" s="238"/>
      <c r="G88" s="238"/>
      <c r="H88" s="238"/>
      <c r="I88" s="238"/>
      <c r="J88" s="238"/>
      <c r="K88" s="238"/>
      <c r="L88" s="238"/>
      <c r="M88" s="238"/>
      <c r="N88" s="238"/>
      <c r="O88" s="238"/>
      <c r="P88" s="238"/>
      <c r="Q88" s="238"/>
    </row>
    <row r="89" spans="2:17" ht="13.2" hidden="1">
      <c r="B89" s="238"/>
      <c r="C89" s="238"/>
      <c r="D89" s="238"/>
      <c r="E89" s="238"/>
      <c r="F89" s="238"/>
      <c r="G89" s="238"/>
      <c r="H89" s="238"/>
      <c r="I89" s="238"/>
      <c r="J89" s="238"/>
      <c r="K89" s="238"/>
      <c r="L89" s="238"/>
      <c r="M89" s="238"/>
      <c r="N89" s="238"/>
      <c r="O89" s="238"/>
      <c r="P89" s="238"/>
      <c r="Q89" s="238"/>
    </row>
    <row r="90" spans="2:17" ht="13.2" hidden="1">
      <c r="B90" s="238"/>
      <c r="C90" s="238"/>
      <c r="D90" s="238"/>
      <c r="E90" s="238"/>
      <c r="F90" s="238"/>
      <c r="G90" s="238"/>
      <c r="H90" s="238"/>
      <c r="I90" s="238"/>
      <c r="J90" s="238"/>
      <c r="K90" s="238"/>
      <c r="L90" s="238"/>
      <c r="M90" s="238"/>
      <c r="N90" s="238"/>
      <c r="O90" s="238"/>
      <c r="P90" s="238"/>
      <c r="Q90" s="238"/>
    </row>
    <row r="91" spans="2:17" ht="13.2" hidden="1">
      <c r="B91" s="238"/>
      <c r="C91" s="238"/>
      <c r="D91" s="238"/>
      <c r="E91" s="238"/>
      <c r="F91" s="238"/>
      <c r="G91" s="238"/>
      <c r="H91" s="238"/>
      <c r="I91" s="238"/>
      <c r="J91" s="238"/>
      <c r="K91" s="238"/>
      <c r="L91" s="238"/>
      <c r="M91" s="238"/>
      <c r="N91" s="238"/>
      <c r="O91" s="238"/>
      <c r="P91" s="238"/>
      <c r="Q91" s="238"/>
    </row>
    <row r="92" spans="2:17" ht="13.5" hidden="1" customHeight="1">
      <c r="B92" s="238"/>
      <c r="C92" s="238"/>
      <c r="D92" s="238"/>
      <c r="E92" s="238"/>
      <c r="F92" s="238"/>
      <c r="G92" s="238"/>
      <c r="H92" s="238"/>
      <c r="I92" s="238"/>
      <c r="J92" s="238"/>
      <c r="K92" s="238"/>
      <c r="L92" s="238"/>
      <c r="M92" s="238"/>
      <c r="N92" s="238"/>
      <c r="O92" s="238"/>
      <c r="P92" s="238"/>
      <c r="Q92" s="238"/>
    </row>
    <row r="93" spans="2:17" ht="13.5" hidden="1" customHeight="1">
      <c r="B93" s="238"/>
      <c r="C93" s="238"/>
      <c r="D93" s="238"/>
      <c r="E93" s="238"/>
      <c r="F93" s="238"/>
      <c r="G93" s="238"/>
      <c r="H93" s="238"/>
      <c r="I93" s="238"/>
      <c r="J93" s="238"/>
      <c r="K93" s="238"/>
      <c r="L93" s="238"/>
      <c r="M93" s="238"/>
      <c r="N93" s="238"/>
      <c r="O93" s="238"/>
      <c r="P93" s="238"/>
      <c r="Q93" s="238"/>
    </row>
    <row r="94" spans="2:17" ht="13.5" hidden="1" customHeight="1">
      <c r="B94" s="238"/>
      <c r="C94" s="238"/>
      <c r="D94" s="238"/>
      <c r="E94" s="238"/>
      <c r="F94" s="238"/>
      <c r="G94" s="238"/>
      <c r="H94" s="238"/>
      <c r="I94" s="238"/>
      <c r="J94" s="238"/>
      <c r="K94" s="238"/>
      <c r="L94" s="238"/>
      <c r="M94" s="238"/>
      <c r="N94" s="238"/>
      <c r="O94" s="238"/>
      <c r="P94" s="238"/>
      <c r="Q94" s="238"/>
    </row>
    <row r="95" spans="2:17" ht="13.5" hidden="1" customHeight="1">
      <c r="B95" s="238"/>
      <c r="C95" s="238"/>
      <c r="D95" s="238"/>
      <c r="E95" s="238"/>
      <c r="F95" s="238"/>
      <c r="G95" s="238"/>
      <c r="H95" s="238"/>
      <c r="I95" s="238"/>
      <c r="J95" s="238"/>
      <c r="K95" s="238"/>
      <c r="L95" s="238"/>
      <c r="M95" s="238"/>
      <c r="N95" s="238"/>
      <c r="O95" s="238"/>
      <c r="P95" s="238"/>
      <c r="Q95" s="238"/>
    </row>
    <row r="96" spans="2:17" ht="13.5" hidden="1" customHeight="1">
      <c r="B96" s="238"/>
      <c r="C96" s="238"/>
      <c r="D96" s="238"/>
      <c r="E96" s="238"/>
      <c r="F96" s="238"/>
      <c r="G96" s="238"/>
      <c r="H96" s="238"/>
      <c r="I96" s="238"/>
      <c r="J96" s="238"/>
      <c r="K96" s="238"/>
      <c r="L96" s="238"/>
      <c r="M96" s="238"/>
      <c r="N96" s="238"/>
      <c r="O96" s="238"/>
      <c r="P96" s="238"/>
      <c r="Q96" s="238"/>
    </row>
    <row r="97" spans="2:17" ht="13.5" hidden="1" customHeight="1">
      <c r="B97" s="238"/>
      <c r="C97" s="238"/>
      <c r="D97" s="238"/>
      <c r="E97" s="238"/>
      <c r="F97" s="238"/>
      <c r="G97" s="238"/>
      <c r="H97" s="238"/>
      <c r="I97" s="238"/>
      <c r="J97" s="238"/>
      <c r="K97" s="238"/>
      <c r="L97" s="238"/>
      <c r="M97" s="238"/>
      <c r="N97" s="238"/>
      <c r="O97" s="238"/>
      <c r="P97" s="238"/>
      <c r="Q97" s="238"/>
    </row>
    <row r="98" spans="2:17" ht="13.5" hidden="1" customHeight="1">
      <c r="B98" s="238"/>
      <c r="C98" s="238"/>
      <c r="D98" s="238"/>
      <c r="E98" s="238"/>
      <c r="F98" s="238"/>
      <c r="G98" s="238"/>
      <c r="H98" s="238"/>
      <c r="I98" s="238"/>
      <c r="J98" s="238"/>
      <c r="K98" s="238"/>
      <c r="L98" s="238"/>
      <c r="M98" s="238"/>
      <c r="N98" s="238"/>
      <c r="O98" s="238"/>
      <c r="P98" s="238"/>
      <c r="Q98" s="238"/>
    </row>
    <row r="99" spans="2:17" ht="13.5" hidden="1" customHeight="1">
      <c r="B99" s="238"/>
      <c r="C99" s="238"/>
      <c r="D99" s="238"/>
      <c r="E99" s="238"/>
      <c r="F99" s="238"/>
      <c r="G99" s="238"/>
      <c r="H99" s="238"/>
      <c r="I99" s="238"/>
      <c r="J99" s="238"/>
      <c r="K99" s="238"/>
      <c r="L99" s="238"/>
      <c r="M99" s="238"/>
      <c r="N99" s="238"/>
      <c r="O99" s="238"/>
      <c r="P99" s="238"/>
      <c r="Q99" s="238"/>
    </row>
    <row r="100" spans="2:17" ht="13.5" hidden="1" customHeight="1">
      <c r="B100" s="238"/>
      <c r="C100" s="238"/>
      <c r="D100" s="238"/>
      <c r="E100" s="238"/>
      <c r="F100" s="238"/>
      <c r="G100" s="238"/>
      <c r="H100" s="238"/>
      <c r="I100" s="238"/>
      <c r="J100" s="238"/>
      <c r="K100" s="238"/>
      <c r="L100" s="238"/>
      <c r="M100" s="238"/>
      <c r="N100" s="238"/>
      <c r="O100" s="238"/>
      <c r="P100" s="238"/>
      <c r="Q100" s="238"/>
    </row>
    <row r="101" spans="2:17" ht="13.5" hidden="1" customHeight="1">
      <c r="B101" s="238"/>
      <c r="C101" s="238"/>
      <c r="D101" s="238"/>
      <c r="E101" s="238"/>
      <c r="F101" s="238"/>
      <c r="G101" s="238"/>
      <c r="H101" s="238"/>
      <c r="I101" s="238"/>
      <c r="J101" s="238"/>
      <c r="K101" s="238"/>
      <c r="L101" s="238"/>
      <c r="M101" s="238"/>
      <c r="N101" s="238"/>
      <c r="O101" s="238"/>
      <c r="P101" s="238"/>
      <c r="Q101" s="238"/>
    </row>
    <row r="102" spans="2:17" ht="13.5" hidden="1" customHeight="1">
      <c r="B102" s="238"/>
      <c r="C102" s="238"/>
      <c r="D102" s="238"/>
      <c r="E102" s="238"/>
      <c r="F102" s="238"/>
      <c r="G102" s="238"/>
      <c r="H102" s="238"/>
      <c r="I102" s="238"/>
      <c r="J102" s="238"/>
      <c r="K102" s="238"/>
      <c r="L102" s="238"/>
      <c r="M102" s="238"/>
      <c r="N102" s="238"/>
      <c r="O102" s="238"/>
      <c r="P102" s="238"/>
      <c r="Q102" s="238"/>
    </row>
    <row r="103" spans="2:17" ht="13.5" hidden="1" customHeight="1">
      <c r="B103" s="238"/>
      <c r="C103" s="238"/>
      <c r="D103" s="238"/>
      <c r="E103" s="238"/>
      <c r="F103" s="238"/>
      <c r="G103" s="238"/>
      <c r="H103" s="238"/>
      <c r="I103" s="238"/>
      <c r="J103" s="238"/>
      <c r="K103" s="238"/>
      <c r="L103" s="238"/>
      <c r="M103" s="238"/>
      <c r="N103" s="238"/>
      <c r="O103" s="238"/>
      <c r="P103" s="238"/>
      <c r="Q103" s="238"/>
    </row>
    <row r="104" spans="2:17" ht="13.5" hidden="1" customHeight="1">
      <c r="B104" s="238"/>
      <c r="C104" s="238"/>
      <c r="D104" s="238"/>
      <c r="E104" s="238"/>
      <c r="F104" s="238"/>
      <c r="G104" s="238"/>
      <c r="H104" s="238"/>
      <c r="I104" s="238"/>
      <c r="J104" s="238"/>
      <c r="K104" s="238"/>
      <c r="L104" s="238"/>
      <c r="M104" s="238"/>
      <c r="N104" s="238"/>
      <c r="O104" s="238"/>
      <c r="P104" s="238"/>
      <c r="Q104" s="238"/>
    </row>
    <row r="105" spans="2:17" ht="13.5" hidden="1" customHeight="1">
      <c r="B105" s="238"/>
      <c r="C105" s="238"/>
      <c r="D105" s="238"/>
      <c r="E105" s="238"/>
      <c r="F105" s="238"/>
      <c r="G105" s="238"/>
      <c r="H105" s="238"/>
      <c r="I105" s="238"/>
      <c r="J105" s="238"/>
      <c r="K105" s="238"/>
      <c r="L105" s="238"/>
      <c r="M105" s="238"/>
      <c r="N105" s="238"/>
      <c r="O105" s="238"/>
      <c r="P105" s="238"/>
      <c r="Q105" s="238"/>
    </row>
    <row r="106" spans="2:17" ht="13.5" hidden="1" customHeight="1">
      <c r="B106" s="238"/>
      <c r="C106" s="238"/>
      <c r="D106" s="238"/>
      <c r="E106" s="238"/>
      <c r="F106" s="238"/>
      <c r="G106" s="238"/>
      <c r="H106" s="238"/>
      <c r="I106" s="238"/>
      <c r="J106" s="238"/>
      <c r="K106" s="238"/>
      <c r="L106" s="238"/>
      <c r="M106" s="238"/>
      <c r="N106" s="238"/>
      <c r="O106" s="238"/>
      <c r="P106" s="238"/>
      <c r="Q106" s="238"/>
    </row>
    <row r="107" spans="2:17" ht="13.5" hidden="1" customHeight="1">
      <c r="B107" s="238"/>
      <c r="C107" s="238"/>
      <c r="D107" s="238"/>
      <c r="E107" s="238"/>
      <c r="F107" s="238"/>
      <c r="G107" s="238"/>
      <c r="H107" s="238"/>
      <c r="I107" s="238"/>
      <c r="J107" s="238"/>
      <c r="K107" s="238"/>
      <c r="L107" s="238"/>
      <c r="M107" s="238"/>
      <c r="N107" s="238"/>
      <c r="O107" s="238"/>
      <c r="P107" s="238"/>
      <c r="Q107" s="238"/>
    </row>
    <row r="108" spans="2:17" ht="13.5" hidden="1" customHeight="1">
      <c r="B108" s="238"/>
      <c r="C108" s="238"/>
      <c r="D108" s="238"/>
      <c r="E108" s="238"/>
      <c r="F108" s="238"/>
      <c r="G108" s="238"/>
      <c r="H108" s="238"/>
      <c r="I108" s="238"/>
      <c r="J108" s="238"/>
      <c r="K108" s="238"/>
      <c r="L108" s="238"/>
      <c r="M108" s="238"/>
      <c r="N108" s="238"/>
      <c r="O108" s="238"/>
      <c r="P108" s="238"/>
      <c r="Q108" s="238"/>
    </row>
    <row r="109" spans="2:17" ht="13.5" hidden="1" customHeight="1">
      <c r="B109" s="238"/>
      <c r="C109" s="238"/>
      <c r="D109" s="238"/>
      <c r="E109" s="238"/>
      <c r="F109" s="238"/>
      <c r="G109" s="238"/>
      <c r="H109" s="238"/>
      <c r="I109" s="238"/>
      <c r="J109" s="238"/>
      <c r="K109" s="238"/>
      <c r="L109" s="238"/>
      <c r="M109" s="238"/>
      <c r="N109" s="238"/>
      <c r="O109" s="238"/>
      <c r="P109" s="238"/>
      <c r="Q109" s="238"/>
    </row>
    <row r="110" spans="2:17" ht="13.5" hidden="1" customHeight="1">
      <c r="B110" s="238"/>
      <c r="C110" s="238"/>
      <c r="D110" s="238"/>
      <c r="E110" s="238"/>
      <c r="F110" s="238"/>
      <c r="G110" s="238"/>
      <c r="H110" s="238"/>
      <c r="I110" s="238"/>
      <c r="J110" s="238"/>
      <c r="K110" s="238"/>
      <c r="L110" s="238"/>
      <c r="M110" s="238"/>
      <c r="N110" s="238"/>
      <c r="O110" s="238"/>
      <c r="P110" s="238"/>
      <c r="Q110" s="238"/>
    </row>
    <row r="111" spans="2:17" ht="13.5" hidden="1" customHeight="1">
      <c r="B111" s="238"/>
      <c r="C111" s="238"/>
      <c r="D111" s="238"/>
      <c r="E111" s="238"/>
      <c r="F111" s="238"/>
      <c r="G111" s="238"/>
      <c r="H111" s="238"/>
      <c r="I111" s="238"/>
      <c r="J111" s="238"/>
      <c r="K111" s="238"/>
      <c r="L111" s="238"/>
      <c r="M111" s="238"/>
      <c r="N111" s="238"/>
      <c r="O111" s="238"/>
      <c r="P111" s="238"/>
      <c r="Q111" s="238"/>
    </row>
    <row r="112" spans="2:17" ht="13.5" hidden="1" customHeight="1">
      <c r="B112" s="238"/>
      <c r="C112" s="238"/>
      <c r="D112" s="238"/>
      <c r="E112" s="238"/>
      <c r="F112" s="238"/>
      <c r="G112" s="238"/>
      <c r="H112" s="238"/>
      <c r="I112" s="238"/>
      <c r="J112" s="238"/>
      <c r="K112" s="238"/>
      <c r="L112" s="238"/>
      <c r="M112" s="238"/>
      <c r="N112" s="238"/>
      <c r="O112" s="238"/>
      <c r="P112" s="238"/>
      <c r="Q112" s="238"/>
    </row>
    <row r="113" spans="2:17" ht="13.5" hidden="1" customHeight="1">
      <c r="B113" s="238"/>
      <c r="C113" s="238"/>
      <c r="D113" s="238"/>
      <c r="E113" s="238"/>
      <c r="F113" s="238"/>
      <c r="G113" s="238"/>
      <c r="H113" s="238"/>
      <c r="I113" s="238"/>
      <c r="J113" s="238"/>
      <c r="K113" s="238"/>
      <c r="L113" s="238"/>
      <c r="M113" s="238"/>
      <c r="N113" s="238"/>
      <c r="O113" s="238"/>
      <c r="P113" s="238"/>
      <c r="Q113" s="238"/>
    </row>
    <row r="114" spans="2:17" ht="13.5" hidden="1" customHeight="1">
      <c r="B114" s="238"/>
      <c r="C114" s="238"/>
      <c r="D114" s="238"/>
      <c r="E114" s="238"/>
      <c r="F114" s="238"/>
      <c r="G114" s="238"/>
      <c r="H114" s="238"/>
      <c r="I114" s="238"/>
      <c r="J114" s="238"/>
      <c r="K114" s="238"/>
      <c r="L114" s="238"/>
      <c r="M114" s="238"/>
      <c r="N114" s="238"/>
      <c r="O114" s="238"/>
      <c r="P114" s="238"/>
      <c r="Q114" s="238"/>
    </row>
    <row r="115" spans="2:17" ht="13.5" hidden="1" customHeight="1">
      <c r="B115" s="238"/>
      <c r="C115" s="238"/>
      <c r="D115" s="238"/>
      <c r="E115" s="238"/>
      <c r="F115" s="238"/>
      <c r="G115" s="238"/>
      <c r="H115" s="238"/>
      <c r="I115" s="238"/>
      <c r="J115" s="238"/>
      <c r="K115" s="238"/>
      <c r="L115" s="238"/>
      <c r="M115" s="238"/>
      <c r="N115" s="238"/>
      <c r="O115" s="238"/>
      <c r="P115" s="238"/>
      <c r="Q115" s="238"/>
    </row>
    <row r="116" spans="2:17" ht="13.5" hidden="1" customHeight="1">
      <c r="B116" s="238"/>
      <c r="C116" s="238"/>
      <c r="D116" s="238"/>
      <c r="E116" s="238"/>
      <c r="F116" s="238"/>
      <c r="G116" s="238"/>
      <c r="H116" s="238"/>
      <c r="I116" s="238"/>
      <c r="J116" s="238"/>
      <c r="K116" s="238"/>
      <c r="L116" s="238"/>
      <c r="M116" s="238"/>
      <c r="N116" s="238"/>
      <c r="O116" s="238"/>
      <c r="P116" s="238"/>
      <c r="Q116" s="238"/>
    </row>
    <row r="117" spans="2:17" ht="13.5" hidden="1" customHeight="1">
      <c r="B117" s="238"/>
      <c r="C117" s="238"/>
      <c r="D117" s="238"/>
      <c r="E117" s="238"/>
      <c r="F117" s="238"/>
      <c r="G117" s="238"/>
      <c r="H117" s="238"/>
      <c r="I117" s="238"/>
      <c r="J117" s="238"/>
      <c r="K117" s="238"/>
      <c r="L117" s="238"/>
      <c r="M117" s="238"/>
      <c r="N117" s="238"/>
      <c r="O117" s="238"/>
      <c r="P117" s="238"/>
      <c r="Q117" s="238"/>
    </row>
    <row r="118" spans="2:17" ht="13.5" hidden="1" customHeight="1">
      <c r="B118" s="238"/>
      <c r="C118" s="238"/>
      <c r="D118" s="238"/>
      <c r="E118" s="238"/>
      <c r="F118" s="238"/>
      <c r="G118" s="238"/>
      <c r="H118" s="238"/>
      <c r="I118" s="238"/>
      <c r="J118" s="238"/>
      <c r="K118" s="238"/>
      <c r="L118" s="238"/>
      <c r="M118" s="238"/>
      <c r="N118" s="238"/>
      <c r="O118" s="238"/>
      <c r="P118" s="238"/>
      <c r="Q118" s="238"/>
    </row>
    <row r="119" spans="2:17" ht="13.5" hidden="1" customHeight="1">
      <c r="B119" s="238"/>
      <c r="C119" s="238"/>
      <c r="D119" s="238"/>
      <c r="E119" s="238"/>
      <c r="F119" s="238"/>
      <c r="G119" s="238"/>
      <c r="H119" s="238"/>
      <c r="I119" s="238"/>
      <c r="J119" s="238"/>
      <c r="K119" s="238"/>
      <c r="L119" s="238"/>
      <c r="M119" s="238"/>
      <c r="N119" s="238"/>
      <c r="O119" s="238"/>
      <c r="P119" s="238"/>
      <c r="Q119" s="238"/>
    </row>
    <row r="120" spans="2:17" ht="13.5" hidden="1" customHeight="1">
      <c r="B120" s="238"/>
      <c r="C120" s="238"/>
      <c r="D120" s="238"/>
      <c r="E120" s="238"/>
      <c r="F120" s="238"/>
      <c r="G120" s="238"/>
      <c r="H120" s="238"/>
      <c r="I120" s="238"/>
      <c r="J120" s="238"/>
      <c r="K120" s="238"/>
      <c r="L120" s="238"/>
      <c r="M120" s="238"/>
      <c r="N120" s="238"/>
      <c r="O120" s="238"/>
      <c r="P120" s="238"/>
      <c r="Q120" s="238"/>
    </row>
    <row r="121" spans="2:17" ht="13.5" hidden="1" customHeight="1">
      <c r="B121" s="238"/>
      <c r="C121" s="238"/>
      <c r="D121" s="238"/>
      <c r="E121" s="238"/>
      <c r="F121" s="238"/>
      <c r="G121" s="238"/>
      <c r="H121" s="238"/>
      <c r="I121" s="238"/>
      <c r="J121" s="238"/>
      <c r="K121" s="238"/>
      <c r="L121" s="238"/>
      <c r="M121" s="238"/>
      <c r="N121" s="238"/>
      <c r="O121" s="238"/>
      <c r="P121" s="238"/>
      <c r="Q121" s="238"/>
    </row>
    <row r="122" spans="2:17" ht="13.5" hidden="1" customHeight="1">
      <c r="B122" s="238"/>
      <c r="C122" s="238"/>
      <c r="D122" s="238"/>
      <c r="E122" s="238"/>
      <c r="F122" s="238"/>
      <c r="G122" s="238"/>
      <c r="H122" s="238"/>
      <c r="I122" s="238"/>
      <c r="J122" s="238"/>
      <c r="K122" s="238"/>
      <c r="L122" s="238"/>
      <c r="M122" s="238"/>
      <c r="N122" s="238"/>
      <c r="O122" s="238"/>
      <c r="P122" s="238"/>
      <c r="Q122" s="238"/>
    </row>
    <row r="123" spans="2:17" ht="13.5" hidden="1" customHeight="1">
      <c r="B123" s="238"/>
      <c r="C123" s="238"/>
      <c r="D123" s="238"/>
      <c r="E123" s="238"/>
      <c r="F123" s="238"/>
      <c r="G123" s="238"/>
      <c r="H123" s="238"/>
      <c r="I123" s="238"/>
      <c r="J123" s="238"/>
      <c r="K123" s="238"/>
      <c r="L123" s="238"/>
      <c r="M123" s="238"/>
      <c r="N123" s="238"/>
      <c r="O123" s="238"/>
      <c r="P123" s="238"/>
      <c r="Q123" s="238"/>
    </row>
    <row r="124" spans="2:17" ht="13.5" hidden="1" customHeight="1">
      <c r="B124" s="238"/>
      <c r="C124" s="238"/>
      <c r="D124" s="238"/>
      <c r="E124" s="238"/>
      <c r="F124" s="238"/>
      <c r="G124" s="238"/>
      <c r="H124" s="238"/>
      <c r="I124" s="238"/>
      <c r="J124" s="238"/>
      <c r="K124" s="238"/>
      <c r="L124" s="238"/>
      <c r="M124" s="238"/>
      <c r="N124" s="238"/>
      <c r="O124" s="238"/>
      <c r="P124" s="238"/>
      <c r="Q124" s="238"/>
    </row>
    <row r="125" spans="2:17" ht="13.5" hidden="1" customHeight="1">
      <c r="B125" s="238"/>
      <c r="C125" s="238"/>
      <c r="D125" s="238"/>
      <c r="E125" s="238"/>
      <c r="F125" s="238"/>
      <c r="G125" s="238"/>
      <c r="H125" s="238"/>
      <c r="I125" s="238"/>
      <c r="J125" s="238"/>
      <c r="K125" s="238"/>
      <c r="L125" s="238"/>
      <c r="M125" s="238"/>
      <c r="N125" s="238"/>
      <c r="O125" s="238"/>
      <c r="P125" s="238"/>
      <c r="Q125" s="238"/>
    </row>
    <row r="126" spans="2:17" ht="13.5" hidden="1" customHeight="1">
      <c r="B126" s="238"/>
      <c r="C126" s="238"/>
      <c r="D126" s="238"/>
      <c r="E126" s="238"/>
      <c r="F126" s="238"/>
      <c r="G126" s="238"/>
      <c r="H126" s="238"/>
      <c r="I126" s="238"/>
      <c r="J126" s="238"/>
      <c r="K126" s="238"/>
      <c r="L126" s="238"/>
      <c r="M126" s="238"/>
      <c r="N126" s="238"/>
      <c r="O126" s="238"/>
      <c r="P126" s="238"/>
      <c r="Q126" s="238"/>
    </row>
    <row r="127" spans="2:17" ht="13.5" hidden="1" customHeight="1">
      <c r="B127" s="238"/>
      <c r="C127" s="238"/>
      <c r="D127" s="238"/>
      <c r="E127" s="238"/>
      <c r="F127" s="238"/>
      <c r="G127" s="238"/>
      <c r="H127" s="238"/>
      <c r="I127" s="238"/>
      <c r="J127" s="238"/>
      <c r="K127" s="238"/>
      <c r="L127" s="238"/>
      <c r="M127" s="238"/>
      <c r="N127" s="238"/>
      <c r="O127" s="238"/>
      <c r="P127" s="238"/>
      <c r="Q127" s="238"/>
    </row>
    <row r="128" spans="2:17" ht="13.5" hidden="1" customHeight="1">
      <c r="B128" s="238"/>
      <c r="C128" s="238"/>
      <c r="D128" s="238"/>
      <c r="E128" s="238"/>
      <c r="F128" s="238"/>
      <c r="G128" s="238"/>
      <c r="H128" s="238"/>
      <c r="I128" s="238"/>
      <c r="J128" s="238"/>
      <c r="K128" s="238"/>
      <c r="L128" s="238"/>
      <c r="M128" s="238"/>
      <c r="N128" s="238"/>
      <c r="O128" s="238"/>
      <c r="P128" s="238"/>
      <c r="Q128" s="238"/>
    </row>
    <row r="129" spans="2:17" ht="13.5" hidden="1" customHeight="1">
      <c r="B129" s="238"/>
      <c r="C129" s="238"/>
      <c r="D129" s="238"/>
      <c r="E129" s="238"/>
      <c r="F129" s="238"/>
      <c r="G129" s="238"/>
      <c r="H129" s="238"/>
      <c r="I129" s="238"/>
      <c r="J129" s="238"/>
      <c r="K129" s="238"/>
      <c r="L129" s="238"/>
      <c r="M129" s="238"/>
      <c r="N129" s="238"/>
      <c r="O129" s="238"/>
      <c r="P129" s="238"/>
      <c r="Q129" s="238"/>
    </row>
    <row r="130" spans="2:17" ht="13.5" hidden="1" customHeight="1">
      <c r="B130" s="238"/>
      <c r="C130" s="238"/>
      <c r="D130" s="238"/>
      <c r="E130" s="238"/>
      <c r="F130" s="238"/>
      <c r="G130" s="238"/>
      <c r="H130" s="238"/>
      <c r="I130" s="238"/>
      <c r="J130" s="238"/>
      <c r="K130" s="238"/>
      <c r="L130" s="238"/>
      <c r="M130" s="238"/>
      <c r="N130" s="238"/>
      <c r="O130" s="238"/>
      <c r="P130" s="238"/>
      <c r="Q130" s="238"/>
    </row>
    <row r="131" spans="2:17" ht="13.5" hidden="1" customHeight="1">
      <c r="B131" s="238"/>
      <c r="C131" s="238"/>
      <c r="D131" s="238"/>
      <c r="E131" s="238"/>
      <c r="F131" s="238"/>
      <c r="G131" s="238"/>
      <c r="H131" s="238"/>
      <c r="I131" s="238"/>
      <c r="J131" s="238"/>
      <c r="K131" s="238"/>
      <c r="L131" s="238"/>
      <c r="M131" s="238"/>
      <c r="N131" s="238"/>
      <c r="O131" s="238"/>
      <c r="P131" s="238"/>
      <c r="Q131" s="238"/>
    </row>
    <row r="132" spans="2:17" ht="13.5" hidden="1" customHeight="1">
      <c r="B132" s="238"/>
      <c r="C132" s="238"/>
      <c r="D132" s="238"/>
      <c r="E132" s="238"/>
      <c r="F132" s="238"/>
      <c r="G132" s="238"/>
      <c r="H132" s="238"/>
      <c r="I132" s="238"/>
      <c r="J132" s="238"/>
      <c r="K132" s="238"/>
      <c r="L132" s="238"/>
      <c r="M132" s="238"/>
      <c r="N132" s="238"/>
      <c r="O132" s="238"/>
      <c r="P132" s="238"/>
      <c r="Q132" s="238"/>
    </row>
    <row r="133" spans="2:17" ht="13.5" hidden="1" customHeight="1">
      <c r="B133" s="238"/>
      <c r="C133" s="238"/>
      <c r="D133" s="238"/>
      <c r="E133" s="238"/>
      <c r="F133" s="238"/>
      <c r="G133" s="238"/>
      <c r="H133" s="238"/>
      <c r="I133" s="238"/>
      <c r="J133" s="238"/>
      <c r="K133" s="238"/>
      <c r="L133" s="238"/>
      <c r="M133" s="238"/>
      <c r="N133" s="238"/>
      <c r="O133" s="238"/>
      <c r="P133" s="238"/>
      <c r="Q133" s="238"/>
    </row>
    <row r="134" spans="2:17" ht="13.5" hidden="1" customHeight="1">
      <c r="B134" s="238"/>
      <c r="C134" s="238"/>
      <c r="D134" s="238"/>
      <c r="E134" s="238"/>
      <c r="F134" s="238"/>
      <c r="G134" s="238"/>
      <c r="H134" s="238"/>
      <c r="I134" s="238"/>
      <c r="J134" s="238"/>
      <c r="K134" s="238"/>
      <c r="L134" s="238"/>
      <c r="M134" s="238"/>
      <c r="N134" s="238"/>
      <c r="O134" s="238"/>
      <c r="P134" s="238"/>
      <c r="Q134" s="238"/>
    </row>
    <row r="135" spans="2:17" ht="13.5" hidden="1" customHeight="1">
      <c r="B135" s="238"/>
      <c r="C135" s="238"/>
      <c r="D135" s="238"/>
      <c r="E135" s="238"/>
      <c r="F135" s="238"/>
      <c r="G135" s="238"/>
      <c r="H135" s="238"/>
      <c r="I135" s="238"/>
      <c r="J135" s="238"/>
      <c r="K135" s="238"/>
      <c r="L135" s="238"/>
      <c r="M135" s="238"/>
      <c r="N135" s="238"/>
      <c r="O135" s="238"/>
      <c r="P135" s="238"/>
      <c r="Q135" s="238"/>
    </row>
    <row r="136" spans="2:17" ht="13.5" hidden="1" customHeight="1">
      <c r="B136" s="238"/>
      <c r="C136" s="238"/>
      <c r="D136" s="238"/>
      <c r="E136" s="238"/>
      <c r="F136" s="238"/>
      <c r="G136" s="238"/>
      <c r="H136" s="238"/>
      <c r="I136" s="238"/>
      <c r="J136" s="238"/>
      <c r="K136" s="238"/>
      <c r="L136" s="238"/>
      <c r="M136" s="238"/>
      <c r="N136" s="238"/>
      <c r="O136" s="238"/>
      <c r="P136" s="238"/>
      <c r="Q136" s="238"/>
    </row>
    <row r="137" spans="2:17" ht="13.5" hidden="1" customHeight="1">
      <c r="B137" s="238"/>
      <c r="C137" s="238"/>
      <c r="D137" s="238"/>
      <c r="E137" s="238"/>
      <c r="F137" s="238"/>
      <c r="G137" s="238"/>
      <c r="H137" s="238"/>
      <c r="I137" s="238"/>
      <c r="J137" s="238"/>
      <c r="K137" s="238"/>
      <c r="L137" s="238"/>
      <c r="M137" s="238"/>
      <c r="N137" s="238"/>
      <c r="O137" s="238"/>
      <c r="P137" s="238"/>
      <c r="Q137" s="238"/>
    </row>
    <row r="138" spans="2:17" ht="13.5" hidden="1" customHeight="1">
      <c r="B138" s="238"/>
      <c r="C138" s="238"/>
      <c r="D138" s="238"/>
      <c r="E138" s="238"/>
      <c r="F138" s="238"/>
      <c r="G138" s="238"/>
      <c r="H138" s="238"/>
      <c r="I138" s="238"/>
      <c r="J138" s="238"/>
      <c r="K138" s="238"/>
      <c r="L138" s="238"/>
      <c r="M138" s="238"/>
      <c r="N138" s="238"/>
      <c r="O138" s="238"/>
      <c r="P138" s="238"/>
      <c r="Q138" s="238"/>
    </row>
    <row r="139" spans="2:17" ht="13.5" hidden="1" customHeight="1">
      <c r="B139" s="238"/>
      <c r="C139" s="238"/>
      <c r="D139" s="238"/>
      <c r="E139" s="238"/>
      <c r="F139" s="238"/>
      <c r="G139" s="238"/>
      <c r="H139" s="238"/>
      <c r="I139" s="238"/>
      <c r="J139" s="238"/>
      <c r="K139" s="238"/>
      <c r="L139" s="238"/>
      <c r="M139" s="238"/>
      <c r="N139" s="238"/>
      <c r="O139" s="238"/>
      <c r="P139" s="238"/>
      <c r="Q139" s="238"/>
    </row>
    <row r="140" spans="2:17" ht="13.5" hidden="1" customHeight="1">
      <c r="B140" s="238"/>
      <c r="C140" s="238"/>
      <c r="D140" s="238"/>
      <c r="E140" s="238"/>
      <c r="F140" s="238"/>
      <c r="G140" s="238"/>
      <c r="H140" s="238"/>
      <c r="I140" s="238"/>
      <c r="J140" s="238"/>
      <c r="K140" s="238"/>
      <c r="L140" s="238"/>
      <c r="M140" s="238"/>
      <c r="N140" s="238"/>
      <c r="O140" s="238"/>
      <c r="P140" s="238"/>
      <c r="Q140" s="238"/>
    </row>
    <row r="141" spans="2:17" ht="13.5" hidden="1" customHeight="1">
      <c r="B141" s="238"/>
      <c r="C141" s="238"/>
      <c r="D141" s="238"/>
      <c r="E141" s="238"/>
      <c r="F141" s="238"/>
      <c r="G141" s="238"/>
      <c r="H141" s="238"/>
      <c r="I141" s="238"/>
      <c r="J141" s="238"/>
      <c r="K141" s="238"/>
      <c r="L141" s="238"/>
      <c r="M141" s="238"/>
      <c r="N141" s="238"/>
      <c r="O141" s="238"/>
      <c r="P141" s="238"/>
      <c r="Q141" s="238"/>
    </row>
    <row r="142" spans="2:17" ht="13.5" hidden="1" customHeight="1">
      <c r="B142" s="238"/>
      <c r="C142" s="238"/>
      <c r="D142" s="238"/>
      <c r="E142" s="238"/>
      <c r="F142" s="238"/>
      <c r="G142" s="238"/>
      <c r="H142" s="238"/>
      <c r="I142" s="238"/>
      <c r="J142" s="238"/>
      <c r="K142" s="238"/>
      <c r="L142" s="238"/>
      <c r="M142" s="238"/>
      <c r="N142" s="238"/>
      <c r="O142" s="238"/>
      <c r="P142" s="238"/>
      <c r="Q142" s="238"/>
    </row>
    <row r="143" spans="2:17" ht="13.5" hidden="1" customHeight="1">
      <c r="B143" s="238"/>
      <c r="C143" s="238"/>
      <c r="D143" s="238"/>
      <c r="E143" s="238"/>
      <c r="F143" s="238"/>
      <c r="G143" s="238"/>
      <c r="H143" s="238"/>
      <c r="I143" s="238"/>
      <c r="J143" s="238"/>
      <c r="K143" s="238"/>
      <c r="L143" s="238"/>
      <c r="M143" s="238"/>
      <c r="N143" s="238"/>
      <c r="O143" s="238"/>
      <c r="P143" s="238"/>
      <c r="Q143" s="238"/>
    </row>
    <row r="144" spans="2:17" ht="13.5" hidden="1" customHeight="1">
      <c r="B144" s="238"/>
      <c r="C144" s="238"/>
      <c r="D144" s="238"/>
      <c r="E144" s="238"/>
      <c r="F144" s="238"/>
      <c r="G144" s="238"/>
      <c r="H144" s="238"/>
      <c r="I144" s="238"/>
      <c r="J144" s="238"/>
      <c r="K144" s="238"/>
      <c r="L144" s="238"/>
      <c r="M144" s="238"/>
      <c r="N144" s="238"/>
      <c r="O144" s="238"/>
      <c r="P144" s="238"/>
      <c r="Q144" s="238"/>
    </row>
    <row r="145" spans="2:17" ht="13.5" hidden="1" customHeight="1">
      <c r="B145" s="238"/>
      <c r="C145" s="238"/>
      <c r="D145" s="238"/>
      <c r="E145" s="238"/>
      <c r="F145" s="238"/>
      <c r="G145" s="238"/>
      <c r="H145" s="238"/>
      <c r="I145" s="238"/>
      <c r="J145" s="238"/>
      <c r="K145" s="238"/>
      <c r="L145" s="238"/>
      <c r="M145" s="238"/>
      <c r="N145" s="238"/>
      <c r="O145" s="238"/>
      <c r="P145" s="238"/>
      <c r="Q145" s="238"/>
    </row>
    <row r="146" spans="2:17" ht="13.5" hidden="1" customHeight="1">
      <c r="B146" s="238"/>
      <c r="C146" s="238"/>
      <c r="D146" s="238"/>
      <c r="E146" s="238"/>
      <c r="F146" s="238"/>
      <c r="G146" s="238"/>
      <c r="H146" s="238"/>
      <c r="I146" s="238"/>
      <c r="J146" s="238"/>
      <c r="K146" s="238"/>
      <c r="L146" s="238"/>
      <c r="M146" s="238"/>
      <c r="N146" s="238"/>
      <c r="O146" s="238"/>
      <c r="P146" s="238"/>
      <c r="Q146" s="238"/>
    </row>
    <row r="147" spans="2:17" ht="13.5" hidden="1" customHeight="1">
      <c r="B147" s="238"/>
      <c r="C147" s="238"/>
      <c r="D147" s="238"/>
      <c r="E147" s="238"/>
      <c r="F147" s="238"/>
      <c r="G147" s="238"/>
      <c r="H147" s="238"/>
      <c r="I147" s="238"/>
      <c r="J147" s="238"/>
      <c r="K147" s="238"/>
      <c r="L147" s="238"/>
      <c r="M147" s="238"/>
      <c r="N147" s="238"/>
      <c r="O147" s="238"/>
      <c r="P147" s="238"/>
      <c r="Q147" s="238"/>
    </row>
    <row r="148" spans="2:17" ht="13.5" hidden="1" customHeight="1">
      <c r="B148" s="238"/>
      <c r="C148" s="238"/>
      <c r="D148" s="238"/>
      <c r="E148" s="238"/>
      <c r="F148" s="238"/>
      <c r="G148" s="238"/>
      <c r="H148" s="238"/>
      <c r="I148" s="238"/>
      <c r="J148" s="238"/>
      <c r="K148" s="238"/>
      <c r="L148" s="238"/>
      <c r="M148" s="238"/>
      <c r="N148" s="238"/>
      <c r="O148" s="238"/>
      <c r="P148" s="238"/>
      <c r="Q148" s="238"/>
    </row>
    <row r="149" spans="2:17" ht="13.5" hidden="1" customHeight="1">
      <c r="B149" s="238"/>
      <c r="C149" s="238"/>
      <c r="D149" s="238"/>
      <c r="E149" s="238"/>
      <c r="F149" s="238"/>
      <c r="G149" s="238"/>
      <c r="H149" s="238"/>
      <c r="I149" s="238"/>
      <c r="J149" s="238"/>
      <c r="K149" s="238"/>
      <c r="L149" s="238"/>
      <c r="M149" s="238"/>
      <c r="N149" s="238"/>
      <c r="O149" s="238"/>
      <c r="P149" s="238"/>
      <c r="Q149" s="238"/>
    </row>
    <row r="150" spans="2:17" ht="13.5" hidden="1" customHeight="1">
      <c r="B150" s="238"/>
      <c r="C150" s="238"/>
      <c r="D150" s="238"/>
      <c r="E150" s="238"/>
      <c r="F150" s="238"/>
      <c r="G150" s="238"/>
      <c r="H150" s="238"/>
      <c r="I150" s="238"/>
      <c r="J150" s="238"/>
      <c r="K150" s="238"/>
      <c r="L150" s="238"/>
      <c r="M150" s="238"/>
      <c r="N150" s="238"/>
      <c r="O150" s="238"/>
      <c r="P150" s="238"/>
      <c r="Q150" s="238"/>
    </row>
    <row r="151" spans="2:17" ht="13.5" hidden="1" customHeight="1">
      <c r="B151" s="238"/>
      <c r="C151" s="238"/>
      <c r="D151" s="238"/>
      <c r="E151" s="238"/>
      <c r="F151" s="238"/>
      <c r="G151" s="238"/>
      <c r="H151" s="238"/>
      <c r="I151" s="238"/>
      <c r="J151" s="238"/>
      <c r="K151" s="238"/>
      <c r="L151" s="238"/>
      <c r="M151" s="238"/>
      <c r="N151" s="238"/>
      <c r="O151" s="238"/>
      <c r="P151" s="238"/>
      <c r="Q151" s="238"/>
    </row>
    <row r="152" spans="2:17" ht="13.5" hidden="1" customHeight="1">
      <c r="B152" s="238"/>
      <c r="C152" s="238"/>
      <c r="D152" s="238"/>
      <c r="E152" s="238"/>
      <c r="F152" s="238"/>
      <c r="G152" s="238"/>
      <c r="H152" s="238"/>
      <c r="I152" s="238"/>
      <c r="J152" s="238"/>
      <c r="K152" s="238"/>
      <c r="L152" s="238"/>
      <c r="M152" s="238"/>
      <c r="N152" s="238"/>
      <c r="O152" s="238"/>
      <c r="P152" s="238"/>
      <c r="Q152" s="238"/>
    </row>
    <row r="153" spans="2:17" ht="13.5" hidden="1" customHeight="1">
      <c r="B153" s="238"/>
      <c r="C153" s="238"/>
      <c r="D153" s="238"/>
      <c r="E153" s="238"/>
      <c r="F153" s="238"/>
      <c r="G153" s="238"/>
      <c r="H153" s="238"/>
      <c r="I153" s="238"/>
      <c r="J153" s="238"/>
      <c r="K153" s="238"/>
      <c r="L153" s="238"/>
      <c r="M153" s="238"/>
      <c r="N153" s="238"/>
      <c r="O153" s="238"/>
      <c r="P153" s="238"/>
      <c r="Q153" s="238"/>
    </row>
    <row r="154" spans="2:17" ht="13.5" hidden="1" customHeight="1">
      <c r="B154" s="238"/>
      <c r="C154" s="238"/>
      <c r="D154" s="238"/>
      <c r="E154" s="238"/>
      <c r="F154" s="238"/>
      <c r="G154" s="238"/>
      <c r="H154" s="238"/>
      <c r="I154" s="238"/>
      <c r="J154" s="238"/>
      <c r="K154" s="238"/>
      <c r="L154" s="238"/>
      <c r="M154" s="238"/>
      <c r="N154" s="238"/>
      <c r="O154" s="238"/>
      <c r="P154" s="238"/>
      <c r="Q154" s="238"/>
    </row>
    <row r="155" spans="2:17" ht="13.5" hidden="1" customHeight="1">
      <c r="B155" s="238"/>
      <c r="C155" s="238"/>
      <c r="D155" s="238"/>
      <c r="E155" s="238"/>
      <c r="F155" s="238"/>
      <c r="G155" s="238"/>
      <c r="H155" s="238"/>
      <c r="I155" s="238"/>
      <c r="J155" s="238"/>
      <c r="K155" s="238"/>
      <c r="L155" s="238"/>
      <c r="M155" s="238"/>
      <c r="N155" s="238"/>
      <c r="O155" s="238"/>
      <c r="P155" s="238"/>
      <c r="Q155" s="238"/>
    </row>
    <row r="156" spans="2:17" ht="13.5" hidden="1" customHeight="1">
      <c r="B156" s="238"/>
      <c r="C156" s="238"/>
      <c r="D156" s="238"/>
      <c r="E156" s="238"/>
      <c r="F156" s="238"/>
      <c r="G156" s="238"/>
      <c r="H156" s="238"/>
      <c r="I156" s="238"/>
      <c r="J156" s="238"/>
      <c r="K156" s="238"/>
      <c r="L156" s="238"/>
      <c r="M156" s="238"/>
      <c r="N156" s="238"/>
      <c r="O156" s="238"/>
      <c r="P156" s="238"/>
      <c r="Q156" s="238"/>
    </row>
    <row r="157" spans="2:17" ht="13.5" hidden="1" customHeight="1">
      <c r="B157" s="238"/>
      <c r="C157" s="238"/>
      <c r="D157" s="238"/>
      <c r="E157" s="238"/>
      <c r="F157" s="238"/>
      <c r="G157" s="238"/>
      <c r="H157" s="238"/>
      <c r="I157" s="238"/>
      <c r="J157" s="238"/>
      <c r="K157" s="238"/>
      <c r="L157" s="238"/>
      <c r="M157" s="238"/>
      <c r="N157" s="238"/>
      <c r="O157" s="238"/>
      <c r="P157" s="238"/>
      <c r="Q157" s="238"/>
    </row>
    <row r="158" spans="2:17" ht="13.5" hidden="1" customHeight="1">
      <c r="B158" s="238"/>
      <c r="C158" s="238"/>
      <c r="D158" s="238"/>
      <c r="E158" s="238"/>
      <c r="F158" s="238"/>
      <c r="G158" s="238"/>
      <c r="H158" s="238"/>
      <c r="I158" s="238"/>
      <c r="J158" s="238"/>
      <c r="K158" s="238"/>
      <c r="L158" s="238"/>
      <c r="M158" s="238"/>
      <c r="N158" s="238"/>
      <c r="O158" s="238"/>
      <c r="P158" s="238"/>
      <c r="Q158" s="238"/>
    </row>
    <row r="159" spans="2:17" ht="13.5" hidden="1" customHeight="1">
      <c r="B159" s="238"/>
      <c r="C159" s="238"/>
      <c r="D159" s="238"/>
      <c r="E159" s="238"/>
      <c r="F159" s="238"/>
      <c r="G159" s="238"/>
      <c r="H159" s="238"/>
      <c r="I159" s="238"/>
      <c r="J159" s="238"/>
      <c r="K159" s="238"/>
      <c r="L159" s="238"/>
      <c r="M159" s="238"/>
      <c r="N159" s="238"/>
      <c r="O159" s="238"/>
      <c r="P159" s="238"/>
      <c r="Q159" s="238"/>
    </row>
    <row r="160" spans="2:17" ht="13.5" hidden="1" customHeight="1">
      <c r="B160" s="238"/>
      <c r="C160" s="238"/>
      <c r="D160" s="238"/>
      <c r="E160" s="238"/>
      <c r="F160" s="238"/>
      <c r="G160" s="238"/>
      <c r="H160" s="238"/>
      <c r="I160" s="238"/>
      <c r="J160" s="238"/>
      <c r="K160" s="238"/>
      <c r="L160" s="238"/>
      <c r="M160" s="238"/>
      <c r="N160" s="238"/>
      <c r="O160" s="238"/>
      <c r="P160" s="238"/>
      <c r="Q160" s="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2dtSOSabg/rXex9qdMMwz28PEliFeYWwkpd5eNxN5d5RXsPiItXVnIGjJoGSQ/fk8+VmPF96ReNaUhjyXIPtQ==" saltValue="PmPqFVUoXUwdG8nonVYeyw=="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8" width="9.109375" style="236"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row>
    <row r="32" spans="12:34" ht="13.2">
      <c r="L32" s="235"/>
    </row>
    <row r="33" spans="2:34" ht="13.2">
      <c r="C33" s="235"/>
      <c r="E33" s="235"/>
      <c r="G33" s="235"/>
      <c r="I33" s="235"/>
      <c r="X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X40" s="235"/>
    </row>
    <row r="41" spans="2:34" ht="13.2">
      <c r="R41" s="235"/>
    </row>
    <row r="42" spans="2:34" ht="13.2">
      <c r="W42" s="235"/>
    </row>
    <row r="43" spans="2:34" ht="13.2">
      <c r="V43" s="235"/>
      <c r="Y43" s="235"/>
      <c r="Z43" s="235"/>
      <c r="AA43" s="235"/>
      <c r="AB43" s="235"/>
      <c r="AC43" s="235"/>
      <c r="AD43" s="235"/>
      <c r="AE43" s="235"/>
      <c r="AF43" s="235"/>
      <c r="AG43" s="235"/>
      <c r="AH43" s="235"/>
    </row>
    <row r="44" spans="2:34" ht="13.2">
      <c r="AH44" s="235"/>
    </row>
    <row r="45" spans="2:34" ht="13.2">
      <c r="X45" s="235"/>
    </row>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8" width="9.109375" style="236"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c r="X31" s="235"/>
    </row>
    <row r="32" spans="12:34" ht="13.2">
      <c r="L32" s="235"/>
    </row>
    <row r="33" spans="2:34" ht="13.2">
      <c r="C33" s="235"/>
      <c r="E33" s="235"/>
      <c r="G33" s="235"/>
      <c r="I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X38" s="235"/>
      <c r="AG38" s="235"/>
      <c r="AH38" s="235"/>
    </row>
    <row r="39" spans="2:34" ht="13.2"/>
    <row r="40" spans="2:34" ht="13.2"/>
    <row r="41" spans="2:34" ht="13.2">
      <c r="R41" s="235"/>
    </row>
    <row r="42" spans="2:34" ht="13.2">
      <c r="W42" s="235"/>
    </row>
    <row r="43" spans="2:34" ht="13.2">
      <c r="V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c r="AH124" s="235"/>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37</v>
      </c>
      <c r="E2" s="86"/>
      <c r="F2" s="87" t="s">
        <v>38</v>
      </c>
      <c r="G2" s="88"/>
      <c r="H2" s="89"/>
    </row>
    <row r="3" spans="1:8">
      <c r="A3" s="85" t="s">
        <v>493</v>
      </c>
      <c r="B3" s="90"/>
      <c r="C3" s="91"/>
      <c r="D3" s="92">
        <v>99804</v>
      </c>
      <c r="E3" s="93"/>
      <c r="F3" s="94">
        <v>78803</v>
      </c>
      <c r="G3" s="95"/>
      <c r="H3" s="96"/>
    </row>
    <row r="4" spans="1:8">
      <c r="A4" s="97"/>
      <c r="B4" s="98"/>
      <c r="C4" s="99"/>
      <c r="D4" s="100">
        <v>37936</v>
      </c>
      <c r="E4" s="101"/>
      <c r="F4" s="102">
        <v>19976</v>
      </c>
      <c r="G4" s="103"/>
      <c r="H4" s="104"/>
    </row>
    <row r="5" spans="1:8">
      <c r="A5" s="85" t="s">
        <v>495</v>
      </c>
      <c r="B5" s="90"/>
      <c r="C5" s="91"/>
      <c r="D5" s="92">
        <v>112211</v>
      </c>
      <c r="E5" s="93"/>
      <c r="F5" s="94">
        <v>88620</v>
      </c>
      <c r="G5" s="95"/>
      <c r="H5" s="96"/>
    </row>
    <row r="6" spans="1:8">
      <c r="A6" s="97"/>
      <c r="B6" s="98"/>
      <c r="C6" s="99"/>
      <c r="D6" s="100">
        <v>38902</v>
      </c>
      <c r="E6" s="101"/>
      <c r="F6" s="102">
        <v>19309</v>
      </c>
      <c r="G6" s="103"/>
      <c r="H6" s="104"/>
    </row>
    <row r="7" spans="1:8">
      <c r="A7" s="85" t="s">
        <v>496</v>
      </c>
      <c r="B7" s="90"/>
      <c r="C7" s="91"/>
      <c r="D7" s="92">
        <v>117272</v>
      </c>
      <c r="E7" s="93"/>
      <c r="F7" s="94">
        <v>94715</v>
      </c>
      <c r="G7" s="95"/>
      <c r="H7" s="96"/>
    </row>
    <row r="8" spans="1:8">
      <c r="A8" s="97"/>
      <c r="B8" s="98"/>
      <c r="C8" s="99"/>
      <c r="D8" s="100">
        <v>48127</v>
      </c>
      <c r="E8" s="101"/>
      <c r="F8" s="102">
        <v>24902</v>
      </c>
      <c r="G8" s="103"/>
      <c r="H8" s="104"/>
    </row>
    <row r="9" spans="1:8">
      <c r="A9" s="85" t="s">
        <v>497</v>
      </c>
      <c r="B9" s="90"/>
      <c r="C9" s="91"/>
      <c r="D9" s="92">
        <v>106978</v>
      </c>
      <c r="E9" s="93"/>
      <c r="F9" s="94">
        <v>97161</v>
      </c>
      <c r="G9" s="95"/>
      <c r="H9" s="96"/>
    </row>
    <row r="10" spans="1:8">
      <c r="A10" s="97"/>
      <c r="B10" s="98"/>
      <c r="C10" s="99"/>
      <c r="D10" s="100">
        <v>40392</v>
      </c>
      <c r="E10" s="101"/>
      <c r="F10" s="102">
        <v>26543</v>
      </c>
      <c r="G10" s="103"/>
      <c r="H10" s="104"/>
    </row>
    <row r="11" spans="1:8">
      <c r="A11" s="85" t="s">
        <v>498</v>
      </c>
      <c r="B11" s="90"/>
      <c r="C11" s="91"/>
      <c r="D11" s="92">
        <v>102663</v>
      </c>
      <c r="E11" s="93"/>
      <c r="F11" s="94">
        <v>101731</v>
      </c>
      <c r="G11" s="95"/>
      <c r="H11" s="96"/>
    </row>
    <row r="12" spans="1:8">
      <c r="A12" s="97"/>
      <c r="B12" s="98"/>
      <c r="C12" s="105"/>
      <c r="D12" s="100">
        <v>36637</v>
      </c>
      <c r="E12" s="101"/>
      <c r="F12" s="102">
        <v>26906</v>
      </c>
      <c r="G12" s="103"/>
      <c r="H12" s="104"/>
    </row>
    <row r="13" spans="1:8">
      <c r="A13" s="85"/>
      <c r="B13" s="90"/>
      <c r="C13" s="106"/>
      <c r="D13" s="107">
        <v>107786</v>
      </c>
      <c r="E13" s="108"/>
      <c r="F13" s="109">
        <v>92206</v>
      </c>
      <c r="G13" s="110"/>
      <c r="H13" s="96"/>
    </row>
    <row r="14" spans="1:8">
      <c r="A14" s="97"/>
      <c r="B14" s="98"/>
      <c r="C14" s="99"/>
      <c r="D14" s="100">
        <v>40399</v>
      </c>
      <c r="E14" s="101"/>
      <c r="F14" s="102">
        <v>23527</v>
      </c>
      <c r="G14" s="103"/>
      <c r="H14" s="104"/>
    </row>
    <row r="17" spans="1:11">
      <c r="A17" s="81" t="s">
        <v>39</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40</v>
      </c>
      <c r="B19" s="111">
        <f>ROUND(VALUE(SUBSTITUTE(実質収支比率等に係る経年分析!F$48,"▲","-")),2)</f>
        <v>1.64</v>
      </c>
      <c r="C19" s="111">
        <f>ROUND(VALUE(SUBSTITUTE(実質収支比率等に係る経年分析!G$48,"▲","-")),2)</f>
        <v>1.61</v>
      </c>
      <c r="D19" s="111">
        <f>ROUND(VALUE(SUBSTITUTE(実質収支比率等に係る経年分析!H$48,"▲","-")),2)</f>
        <v>2.08</v>
      </c>
      <c r="E19" s="111">
        <f>ROUND(VALUE(SUBSTITUTE(実質収支比率等に係る経年分析!I$48,"▲","-")),2)</f>
        <v>2.14</v>
      </c>
      <c r="F19" s="111">
        <f>ROUND(VALUE(SUBSTITUTE(実質収支比率等に係る経年分析!J$48,"▲","-")),2)</f>
        <v>1.55</v>
      </c>
    </row>
    <row r="20" spans="1:11">
      <c r="A20" s="111" t="s">
        <v>41</v>
      </c>
      <c r="B20" s="111">
        <f>ROUND(VALUE(SUBSTITUTE(実質収支比率等に係る経年分析!F$47,"▲","-")),2)</f>
        <v>7.04</v>
      </c>
      <c r="C20" s="111">
        <f>ROUND(VALUE(SUBSTITUTE(実質収支比率等に係る経年分析!G$47,"▲","-")),2)</f>
        <v>6.47</v>
      </c>
      <c r="D20" s="111">
        <f>ROUND(VALUE(SUBSTITUTE(実質収支比率等に係る経年分析!H$47,"▲","-")),2)</f>
        <v>6.38</v>
      </c>
      <c r="E20" s="111">
        <f>ROUND(VALUE(SUBSTITUTE(実質収支比率等に係る経年分析!I$47,"▲","-")),2)</f>
        <v>5.58</v>
      </c>
      <c r="F20" s="111">
        <f>ROUND(VALUE(SUBSTITUTE(実質収支比率等に係る経年分析!J$47,"▲","-")),2)</f>
        <v>6.72</v>
      </c>
    </row>
    <row r="21" spans="1:11">
      <c r="A21" s="111" t="s">
        <v>42</v>
      </c>
      <c r="B21" s="111">
        <f>IF(ISNUMBER(VALUE(SUBSTITUTE(実質収支比率等に係る経年分析!F$49,"▲","-"))),ROUND(VALUE(SUBSTITUTE(実質収支比率等に係る経年分析!F$49,"▲","-")),2),NA())</f>
        <v>-0.85</v>
      </c>
      <c r="C21" s="111">
        <f>IF(ISNUMBER(VALUE(SUBSTITUTE(実質収支比率等に係る経年分析!G$49,"▲","-"))),ROUND(VALUE(SUBSTITUTE(実質収支比率等に係る経年分析!G$49,"▲","-")),2),NA())</f>
        <v>-0.64</v>
      </c>
      <c r="D21" s="111">
        <f>IF(ISNUMBER(VALUE(SUBSTITUTE(実質収支比率等に係る経年分析!H$49,"▲","-"))),ROUND(VALUE(SUBSTITUTE(実質収支比率等に係る経年分析!H$49,"▲","-")),2),NA())</f>
        <v>0.47</v>
      </c>
      <c r="E21" s="111">
        <f>IF(ISNUMBER(VALUE(SUBSTITUTE(実質収支比率等に係る経年分析!I$49,"▲","-"))),ROUND(VALUE(SUBSTITUTE(実質収支比率等に係る経年分析!I$49,"▲","-")),2),NA())</f>
        <v>-0.59</v>
      </c>
      <c r="F21" s="111">
        <f>IF(ISNUMBER(VALUE(SUBSTITUTE(実質収支比率等に係る経年分析!J$49,"▲","-"))),ROUND(VALUE(SUBSTITUTE(実質収支比率等に係る経年分析!J$49,"▲","-")),2),NA())</f>
        <v>0.45</v>
      </c>
    </row>
    <row r="24" spans="1:11">
      <c r="A24" s="81" t="s">
        <v>43</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44</v>
      </c>
      <c r="C26" s="112" t="s">
        <v>45</v>
      </c>
      <c r="D26" s="112" t="s">
        <v>44</v>
      </c>
      <c r="E26" s="112" t="s">
        <v>45</v>
      </c>
      <c r="F26" s="112" t="s">
        <v>44</v>
      </c>
      <c r="G26" s="112" t="s">
        <v>45</v>
      </c>
      <c r="H26" s="112" t="s">
        <v>44</v>
      </c>
      <c r="I26" s="112" t="s">
        <v>45</v>
      </c>
      <c r="J26" s="112" t="s">
        <v>44</v>
      </c>
      <c r="K26" s="112" t="s">
        <v>45</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就農支援資金特別会計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v>
      </c>
    </row>
    <row r="30" spans="1:11">
      <c r="A30" s="112" t="str">
        <f>IF(連結実質赤字比率に係る赤字・黒字の構成分析!C$40="",NA(),連結実質赤字比率に係る赤字・黒字の構成分析!C$40)</f>
        <v>母子父子寡婦福祉資金特別会計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v>
      </c>
    </row>
    <row r="31" spans="1:11">
      <c r="A31" s="112" t="str">
        <f>IF(連結実質赤字比率に係る赤字・黒字の構成分析!C$39="",NA(),連結実質赤字比率に係る赤字・黒字の構成分析!C$39)</f>
        <v>災害救助基金特別会計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v>
      </c>
    </row>
    <row r="32" spans="1:11">
      <c r="A32" s="112" t="str">
        <f>IF(連結実質赤字比率に係る赤字・黒字の構成分析!C$38="",NA(),連結実質赤字比率に係る赤字・黒字の構成分析!C$38)</f>
        <v>証紙特別会計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0.02</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0.03</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0.02</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0.02</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0.02</v>
      </c>
    </row>
    <row r="33" spans="1:16">
      <c r="A33" s="112" t="str">
        <f>IF(連結実質赤字比率に係る赤字・黒字の構成分析!C$37="",NA(),連結実質赤字比率に係る赤字・黒字の構成分析!C$37)</f>
        <v>佐賀県産業用地造成事業特別会計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1.58</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1.05</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0.17</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0.02</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0.23</v>
      </c>
    </row>
    <row r="34" spans="1:16">
      <c r="A34" s="112" t="str">
        <f>IF(連結実質赤字比率に係る赤字・黒字の構成分析!C$36="",NA(),連結実質赤字比率に係る赤字・黒字の構成分析!C$36)</f>
        <v>佐賀県港湾整備事業特別会計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0.09</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0.15</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0.21</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0.25</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0.28999999999999998</v>
      </c>
    </row>
    <row r="35" spans="1:16">
      <c r="A35" s="112" t="str">
        <f>IF(連結実質赤字比率に係る赤字・黒字の構成分析!C$35="",NA(),連結実質赤字比率に係る赤字・黒字の構成分析!C$35)</f>
        <v>佐賀県工業用水道事業会計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0.74</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0.65</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0.67</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0.71</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0.77</v>
      </c>
    </row>
    <row r="36" spans="1:16">
      <c r="A36" s="112" t="str">
        <f>IF(連結実質赤字比率に係る赤字・黒字の構成分析!C$34="",NA(),連結実質赤字比率に係る赤字・黒字の構成分析!C$34)</f>
        <v>一般会計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1.61</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1.57</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2.04</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2.11</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1.52</v>
      </c>
    </row>
    <row r="39" spans="1:16">
      <c r="A39" s="81" t="s">
        <v>46</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47</v>
      </c>
      <c r="C41" s="113"/>
      <c r="D41" s="113" t="s">
        <v>48</v>
      </c>
      <c r="E41" s="113" t="s">
        <v>47</v>
      </c>
      <c r="F41" s="113"/>
      <c r="G41" s="113" t="s">
        <v>48</v>
      </c>
      <c r="H41" s="113" t="s">
        <v>47</v>
      </c>
      <c r="I41" s="113"/>
      <c r="J41" s="113" t="s">
        <v>48</v>
      </c>
      <c r="K41" s="113" t="s">
        <v>47</v>
      </c>
      <c r="L41" s="113"/>
      <c r="M41" s="113" t="s">
        <v>48</v>
      </c>
      <c r="N41" s="113" t="s">
        <v>47</v>
      </c>
      <c r="O41" s="113"/>
      <c r="P41" s="113" t="s">
        <v>48</v>
      </c>
    </row>
    <row r="42" spans="1:16">
      <c r="A42" s="113" t="s">
        <v>49</v>
      </c>
      <c r="B42" s="113"/>
      <c r="C42" s="113"/>
      <c r="D42" s="113">
        <f>'実質公債費比率（分子）の構造'!K$52</f>
        <v>42143</v>
      </c>
      <c r="E42" s="113"/>
      <c r="F42" s="113"/>
      <c r="G42" s="113">
        <f>'実質公債費比率（分子）の構造'!L$52</f>
        <v>43754</v>
      </c>
      <c r="H42" s="113"/>
      <c r="I42" s="113"/>
      <c r="J42" s="113">
        <f>'実質公債費比率（分子）の構造'!M$52</f>
        <v>46046</v>
      </c>
      <c r="K42" s="113"/>
      <c r="L42" s="113"/>
      <c r="M42" s="113">
        <f>'実質公債費比率（分子）の構造'!N$52</f>
        <v>46749</v>
      </c>
      <c r="N42" s="113"/>
      <c r="O42" s="113"/>
      <c r="P42" s="113">
        <f>'実質公債費比率（分子）の構造'!O$52</f>
        <v>47350</v>
      </c>
    </row>
    <row r="43" spans="1:16">
      <c r="A43" s="113" t="s">
        <v>50</v>
      </c>
      <c r="B43" s="113">
        <f>'実質公債費比率（分子）の構造'!K$51</f>
        <v>13</v>
      </c>
      <c r="C43" s="113"/>
      <c r="D43" s="113"/>
      <c r="E43" s="113">
        <f>'実質公債費比率（分子）の構造'!L$51</f>
        <v>14</v>
      </c>
      <c r="F43" s="113"/>
      <c r="G43" s="113"/>
      <c r="H43" s="113">
        <f>'実質公債費比率（分子）の構造'!M$51</f>
        <v>8</v>
      </c>
      <c r="I43" s="113"/>
      <c r="J43" s="113"/>
      <c r="K43" s="113">
        <f>'実質公債費比率（分子）の構造'!N$51</f>
        <v>9</v>
      </c>
      <c r="L43" s="113"/>
      <c r="M43" s="113"/>
      <c r="N43" s="113">
        <f>'実質公債費比率（分子）の構造'!O$51</f>
        <v>4</v>
      </c>
      <c r="O43" s="113"/>
      <c r="P43" s="113"/>
    </row>
    <row r="44" spans="1:16">
      <c r="A44" s="113" t="s">
        <v>51</v>
      </c>
      <c r="B44" s="113">
        <f>'実質公債費比率（分子）の構造'!K$50</f>
        <v>4165</v>
      </c>
      <c r="C44" s="113"/>
      <c r="D44" s="113"/>
      <c r="E44" s="113">
        <f>'実質公債費比率（分子）の構造'!L$50</f>
        <v>3492</v>
      </c>
      <c r="F44" s="113"/>
      <c r="G44" s="113"/>
      <c r="H44" s="113">
        <f>'実質公債費比率（分子）の構造'!M$50</f>
        <v>2987</v>
      </c>
      <c r="I44" s="113"/>
      <c r="J44" s="113"/>
      <c r="K44" s="113">
        <f>'実質公債費比率（分子）の構造'!N$50</f>
        <v>2108</v>
      </c>
      <c r="L44" s="113"/>
      <c r="M44" s="113"/>
      <c r="N44" s="113">
        <f>'実質公債費比率（分子）の構造'!O$50</f>
        <v>1788</v>
      </c>
      <c r="O44" s="113"/>
      <c r="P44" s="113"/>
    </row>
    <row r="45" spans="1:16">
      <c r="A45" s="113" t="s">
        <v>52</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c r="A46" s="113" t="s">
        <v>53</v>
      </c>
      <c r="B46" s="113" t="str">
        <f>'実質公債費比率（分子）の構造'!K$48</f>
        <v>-</v>
      </c>
      <c r="C46" s="113"/>
      <c r="D46" s="113"/>
      <c r="E46" s="113" t="str">
        <f>'実質公債費比率（分子）の構造'!L$48</f>
        <v>-</v>
      </c>
      <c r="F46" s="113"/>
      <c r="G46" s="113"/>
      <c r="H46" s="113" t="str">
        <f>'実質公債費比率（分子）の構造'!M$48</f>
        <v>-</v>
      </c>
      <c r="I46" s="113"/>
      <c r="J46" s="113"/>
      <c r="K46" s="113" t="str">
        <f>'実質公債費比率（分子）の構造'!N$48</f>
        <v>-</v>
      </c>
      <c r="L46" s="113"/>
      <c r="M46" s="113"/>
      <c r="N46" s="113" t="str">
        <f>'実質公債費比率（分子）の構造'!O$48</f>
        <v>-</v>
      </c>
      <c r="O46" s="113"/>
      <c r="P46" s="113"/>
    </row>
    <row r="47" spans="1:16">
      <c r="A47" s="113" t="s">
        <v>54</v>
      </c>
      <c r="B47" s="113">
        <f>'実質公債費比率（分子）の構造'!K$47</f>
        <v>33</v>
      </c>
      <c r="C47" s="113"/>
      <c r="D47" s="113"/>
      <c r="E47" s="113">
        <f>'実質公債費比率（分子）の構造'!L$47</f>
        <v>17</v>
      </c>
      <c r="F47" s="113"/>
      <c r="G47" s="113"/>
      <c r="H47" s="113">
        <f>'実質公債費比率（分子）の構造'!M$47</f>
        <v>333</v>
      </c>
      <c r="I47" s="113"/>
      <c r="J47" s="113"/>
      <c r="K47" s="113">
        <f>'実質公債費比率（分子）の構造'!N$47</f>
        <v>667</v>
      </c>
      <c r="L47" s="113"/>
      <c r="M47" s="113"/>
      <c r="N47" s="113">
        <f>'実質公債費比率（分子）の構造'!O$47</f>
        <v>1000</v>
      </c>
      <c r="O47" s="113"/>
      <c r="P47" s="113"/>
    </row>
    <row r="48" spans="1:16">
      <c r="A48" s="113" t="s">
        <v>55</v>
      </c>
      <c r="B48" s="113" t="str">
        <f>'実質公債費比率（分子）の構造'!K$46</f>
        <v>-</v>
      </c>
      <c r="C48" s="113"/>
      <c r="D48" s="113"/>
      <c r="E48" s="113" t="str">
        <f>'実質公債費比率（分子）の構造'!L$46</f>
        <v>-</v>
      </c>
      <c r="F48" s="113"/>
      <c r="G48" s="113"/>
      <c r="H48" s="113" t="str">
        <f>'実質公債費比率（分子）の構造'!M$46</f>
        <v>-</v>
      </c>
      <c r="I48" s="113"/>
      <c r="J48" s="113"/>
      <c r="K48" s="113" t="str">
        <f>'実質公債費比率（分子）の構造'!N$46</f>
        <v>-</v>
      </c>
      <c r="L48" s="113"/>
      <c r="M48" s="113"/>
      <c r="N48" s="113" t="str">
        <f>'実質公債費比率（分子）の構造'!O$46</f>
        <v>-</v>
      </c>
      <c r="O48" s="113"/>
      <c r="P48" s="113"/>
    </row>
    <row r="49" spans="1:16">
      <c r="A49" s="113" t="s">
        <v>56</v>
      </c>
      <c r="B49" s="113">
        <f>'実質公債費比率（分子）の構造'!K$45</f>
        <v>65398</v>
      </c>
      <c r="C49" s="113"/>
      <c r="D49" s="113"/>
      <c r="E49" s="113">
        <f>'実質公債費比率（分子）の構造'!L$45</f>
        <v>67157</v>
      </c>
      <c r="F49" s="113"/>
      <c r="G49" s="113"/>
      <c r="H49" s="113">
        <f>'実質公債費比率（分子）の構造'!M$45</f>
        <v>66499</v>
      </c>
      <c r="I49" s="113"/>
      <c r="J49" s="113"/>
      <c r="K49" s="113">
        <f>'実質公債費比率（分子）の構造'!N$45</f>
        <v>65279</v>
      </c>
      <c r="L49" s="113"/>
      <c r="M49" s="113"/>
      <c r="N49" s="113">
        <f>'実質公債費比率（分子）の構造'!O$45</f>
        <v>64534</v>
      </c>
      <c r="O49" s="113"/>
      <c r="P49" s="113"/>
    </row>
    <row r="50" spans="1:16">
      <c r="A50" s="113" t="s">
        <v>57</v>
      </c>
      <c r="B50" s="113" t="e">
        <f>NA()</f>
        <v>#N/A</v>
      </c>
      <c r="C50" s="113">
        <f>IF(ISNUMBER('実質公債費比率（分子）の構造'!K$53),'実質公債費比率（分子）の構造'!K$53,NA())</f>
        <v>27466</v>
      </c>
      <c r="D50" s="113" t="e">
        <f>NA()</f>
        <v>#N/A</v>
      </c>
      <c r="E50" s="113" t="e">
        <f>NA()</f>
        <v>#N/A</v>
      </c>
      <c r="F50" s="113">
        <f>IF(ISNUMBER('実質公債費比率（分子）の構造'!L$53),'実質公債費比率（分子）の構造'!L$53,NA())</f>
        <v>26926</v>
      </c>
      <c r="G50" s="113" t="e">
        <f>NA()</f>
        <v>#N/A</v>
      </c>
      <c r="H50" s="113" t="e">
        <f>NA()</f>
        <v>#N/A</v>
      </c>
      <c r="I50" s="113">
        <f>IF(ISNUMBER('実質公債費比率（分子）の構造'!M$53),'実質公債費比率（分子）の構造'!M$53,NA())</f>
        <v>23781</v>
      </c>
      <c r="J50" s="113" t="e">
        <f>NA()</f>
        <v>#N/A</v>
      </c>
      <c r="K50" s="113" t="e">
        <f>NA()</f>
        <v>#N/A</v>
      </c>
      <c r="L50" s="113">
        <f>IF(ISNUMBER('実質公債費比率（分子）の構造'!N$53),'実質公債費比率（分子）の構造'!N$53,NA())</f>
        <v>21314</v>
      </c>
      <c r="M50" s="113" t="e">
        <f>NA()</f>
        <v>#N/A</v>
      </c>
      <c r="N50" s="113" t="e">
        <f>NA()</f>
        <v>#N/A</v>
      </c>
      <c r="O50" s="113">
        <f>IF(ISNUMBER('実質公債費比率（分子）の構造'!O$53),'実質公債費比率（分子）の構造'!O$53,NA())</f>
        <v>19976</v>
      </c>
      <c r="P50" s="113" t="e">
        <f>NA()</f>
        <v>#N/A</v>
      </c>
    </row>
    <row r="53" spans="1:16">
      <c r="A53" s="81" t="s">
        <v>58</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59</v>
      </c>
      <c r="C55" s="112"/>
      <c r="D55" s="112" t="s">
        <v>60</v>
      </c>
      <c r="E55" s="112" t="s">
        <v>59</v>
      </c>
      <c r="F55" s="112"/>
      <c r="G55" s="112" t="s">
        <v>60</v>
      </c>
      <c r="H55" s="112" t="s">
        <v>59</v>
      </c>
      <c r="I55" s="112"/>
      <c r="J55" s="112" t="s">
        <v>60</v>
      </c>
      <c r="K55" s="112" t="s">
        <v>59</v>
      </c>
      <c r="L55" s="112"/>
      <c r="M55" s="112" t="s">
        <v>60</v>
      </c>
      <c r="N55" s="112" t="s">
        <v>59</v>
      </c>
      <c r="O55" s="112"/>
      <c r="P55" s="112" t="s">
        <v>60</v>
      </c>
    </row>
    <row r="56" spans="1:16">
      <c r="A56" s="112" t="s">
        <v>35</v>
      </c>
      <c r="B56" s="112"/>
      <c r="C56" s="112"/>
      <c r="D56" s="112">
        <f>'将来負担比率（分子）の構造'!I$52</f>
        <v>533659</v>
      </c>
      <c r="E56" s="112"/>
      <c r="F56" s="112"/>
      <c r="G56" s="112">
        <f>'将来負担比率（分子）の構造'!J$52</f>
        <v>542872</v>
      </c>
      <c r="H56" s="112"/>
      <c r="I56" s="112"/>
      <c r="J56" s="112">
        <f>'将来負担比率（分子）の構造'!K$52</f>
        <v>542179</v>
      </c>
      <c r="K56" s="112"/>
      <c r="L56" s="112"/>
      <c r="M56" s="112">
        <f>'将来負担比率（分子）の構造'!L$52</f>
        <v>536033</v>
      </c>
      <c r="N56" s="112"/>
      <c r="O56" s="112"/>
      <c r="P56" s="112">
        <f>'将来負担比率（分子）の構造'!M$52</f>
        <v>525119</v>
      </c>
    </row>
    <row r="57" spans="1:16">
      <c r="A57" s="112" t="s">
        <v>34</v>
      </c>
      <c r="B57" s="112"/>
      <c r="C57" s="112"/>
      <c r="D57" s="112">
        <f>'将来負担比率（分子）の構造'!I$51</f>
        <v>19608</v>
      </c>
      <c r="E57" s="112"/>
      <c r="F57" s="112"/>
      <c r="G57" s="112">
        <f>'将来負担比率（分子）の構造'!J$51</f>
        <v>18348</v>
      </c>
      <c r="H57" s="112"/>
      <c r="I57" s="112"/>
      <c r="J57" s="112">
        <f>'将来負担比率（分子）の構造'!K$51</f>
        <v>17075</v>
      </c>
      <c r="K57" s="112"/>
      <c r="L57" s="112"/>
      <c r="M57" s="112">
        <f>'将来負担比率（分子）の構造'!L$51</f>
        <v>16108</v>
      </c>
      <c r="N57" s="112"/>
      <c r="O57" s="112"/>
      <c r="P57" s="112">
        <f>'将来負担比率（分子）の構造'!M$51</f>
        <v>15258</v>
      </c>
    </row>
    <row r="58" spans="1:16">
      <c r="A58" s="112" t="s">
        <v>33</v>
      </c>
      <c r="B58" s="112"/>
      <c r="C58" s="112"/>
      <c r="D58" s="112">
        <f>'将来負担比率（分子）の構造'!I$50</f>
        <v>58127</v>
      </c>
      <c r="E58" s="112"/>
      <c r="F58" s="112"/>
      <c r="G58" s="112">
        <f>'将来負担比率（分子）の構造'!J$50</f>
        <v>59430</v>
      </c>
      <c r="H58" s="112"/>
      <c r="I58" s="112"/>
      <c r="J58" s="112">
        <f>'将来負担比率（分子）の構造'!K$50</f>
        <v>59041</v>
      </c>
      <c r="K58" s="112"/>
      <c r="L58" s="112"/>
      <c r="M58" s="112">
        <f>'将来負担比率（分子）の構造'!L$50</f>
        <v>60804</v>
      </c>
      <c r="N58" s="112"/>
      <c r="O58" s="112"/>
      <c r="P58" s="112">
        <f>'将来負担比率（分子）の構造'!M$50</f>
        <v>62932</v>
      </c>
    </row>
    <row r="59" spans="1:16">
      <c r="A59" s="112" t="s">
        <v>31</v>
      </c>
      <c r="B59" s="112">
        <f>'将来負担比率（分子）の構造'!I$49</f>
        <v>242</v>
      </c>
      <c r="C59" s="112"/>
      <c r="D59" s="112"/>
      <c r="E59" s="112">
        <f>'将来負担比率（分子）の構造'!J$49</f>
        <v>62</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28</v>
      </c>
      <c r="B61" s="112">
        <f>'将来負担比率（分子）の構造'!I$46</f>
        <v>2341</v>
      </c>
      <c r="C61" s="112"/>
      <c r="D61" s="112"/>
      <c r="E61" s="112">
        <f>'将来負担比率（分子）の構造'!J$46</f>
        <v>2380</v>
      </c>
      <c r="F61" s="112"/>
      <c r="G61" s="112"/>
      <c r="H61" s="112">
        <f>'将来負担比率（分子）の構造'!K$46</f>
        <v>1805</v>
      </c>
      <c r="I61" s="112"/>
      <c r="J61" s="112"/>
      <c r="K61" s="112">
        <f>'将来負担比率（分子）の構造'!L$46</f>
        <v>1205</v>
      </c>
      <c r="L61" s="112"/>
      <c r="M61" s="112"/>
      <c r="N61" s="112">
        <f>'将来負担比率（分子）の構造'!M$46</f>
        <v>768</v>
      </c>
      <c r="O61" s="112"/>
      <c r="P61" s="112"/>
    </row>
    <row r="62" spans="1:16">
      <c r="A62" s="112" t="s">
        <v>27</v>
      </c>
      <c r="B62" s="112">
        <f>'将来負担比率（分子）の構造'!I$45</f>
        <v>135783</v>
      </c>
      <c r="C62" s="112"/>
      <c r="D62" s="112"/>
      <c r="E62" s="112">
        <f>'将来負担比率（分子）の構造'!J$45</f>
        <v>124162</v>
      </c>
      <c r="F62" s="112"/>
      <c r="G62" s="112"/>
      <c r="H62" s="112">
        <f>'将来負担比率（分子）の構造'!K$45</f>
        <v>115465</v>
      </c>
      <c r="I62" s="112"/>
      <c r="J62" s="112"/>
      <c r="K62" s="112">
        <f>'将来負担比率（分子）の構造'!L$45</f>
        <v>118202</v>
      </c>
      <c r="L62" s="112"/>
      <c r="M62" s="112"/>
      <c r="N62" s="112">
        <f>'将来負担比率（分子）の構造'!M$45</f>
        <v>113726</v>
      </c>
      <c r="O62" s="112"/>
      <c r="P62" s="112"/>
    </row>
    <row r="63" spans="1:16">
      <c r="A63" s="112" t="s">
        <v>26</v>
      </c>
      <c r="B63" s="112" t="str">
        <f>'将来負担比率（分子）の構造'!I$44</f>
        <v>-</v>
      </c>
      <c r="C63" s="112"/>
      <c r="D63" s="112"/>
      <c r="E63" s="112" t="str">
        <f>'将来負担比率（分子）の構造'!J$44</f>
        <v>-</v>
      </c>
      <c r="F63" s="112"/>
      <c r="G63" s="112"/>
      <c r="H63" s="112" t="str">
        <f>'将来負担比率（分子）の構造'!K$44</f>
        <v>-</v>
      </c>
      <c r="I63" s="112"/>
      <c r="J63" s="112"/>
      <c r="K63" s="112" t="str">
        <f>'将来負担比率（分子）の構造'!L$44</f>
        <v>-</v>
      </c>
      <c r="L63" s="112"/>
      <c r="M63" s="112"/>
      <c r="N63" s="112" t="str">
        <f>'将来負担比率（分子）の構造'!M$44</f>
        <v>-</v>
      </c>
      <c r="O63" s="112"/>
      <c r="P63" s="112"/>
    </row>
    <row r="64" spans="1:16">
      <c r="A64" s="112" t="s">
        <v>25</v>
      </c>
      <c r="B64" s="112" t="str">
        <f>'将来負担比率（分子）の構造'!I$43</f>
        <v>-</v>
      </c>
      <c r="C64" s="112"/>
      <c r="D64" s="112"/>
      <c r="E64" s="112" t="str">
        <f>'将来負担比率（分子）の構造'!J$43</f>
        <v>-</v>
      </c>
      <c r="F64" s="112"/>
      <c r="G64" s="112"/>
      <c r="H64" s="112" t="str">
        <f>'将来負担比率（分子）の構造'!K$43</f>
        <v>-</v>
      </c>
      <c r="I64" s="112"/>
      <c r="J64" s="112"/>
      <c r="K64" s="112" t="str">
        <f>'将来負担比率（分子）の構造'!L$43</f>
        <v>-</v>
      </c>
      <c r="L64" s="112"/>
      <c r="M64" s="112"/>
      <c r="N64" s="112" t="str">
        <f>'将来負担比率（分子）の構造'!M$43</f>
        <v>-</v>
      </c>
      <c r="O64" s="112"/>
      <c r="P64" s="112"/>
    </row>
    <row r="65" spans="1:16">
      <c r="A65" s="112" t="s">
        <v>24</v>
      </c>
      <c r="B65" s="112">
        <f>'将来負担比率（分子）の構造'!I$42</f>
        <v>16839</v>
      </c>
      <c r="C65" s="112"/>
      <c r="D65" s="112"/>
      <c r="E65" s="112">
        <f>'将来負担比率（分子）の構造'!J$42</f>
        <v>12987</v>
      </c>
      <c r="F65" s="112"/>
      <c r="G65" s="112"/>
      <c r="H65" s="112">
        <f>'将来負担比率（分子）の構造'!K$42</f>
        <v>10019</v>
      </c>
      <c r="I65" s="112"/>
      <c r="J65" s="112"/>
      <c r="K65" s="112">
        <f>'将来負担比率（分子）の構造'!L$42</f>
        <v>7964</v>
      </c>
      <c r="L65" s="112"/>
      <c r="M65" s="112"/>
      <c r="N65" s="112">
        <f>'将来負担比率（分子）の構造'!M$42</f>
        <v>6183</v>
      </c>
      <c r="O65" s="112"/>
      <c r="P65" s="112"/>
    </row>
    <row r="66" spans="1:16">
      <c r="A66" s="112" t="s">
        <v>23</v>
      </c>
      <c r="B66" s="112">
        <f>'将来負担比率（分子）の構造'!I$41</f>
        <v>722050</v>
      </c>
      <c r="C66" s="112"/>
      <c r="D66" s="112"/>
      <c r="E66" s="112">
        <f>'将来負担比率（分子）の構造'!J$41</f>
        <v>723672</v>
      </c>
      <c r="F66" s="112"/>
      <c r="G66" s="112"/>
      <c r="H66" s="112">
        <f>'将来負担比率（分子）の構造'!K$41</f>
        <v>722305</v>
      </c>
      <c r="I66" s="112"/>
      <c r="J66" s="112"/>
      <c r="K66" s="112">
        <f>'将来負担比率（分子）の構造'!L$41</f>
        <v>717553</v>
      </c>
      <c r="L66" s="112"/>
      <c r="M66" s="112"/>
      <c r="N66" s="112">
        <f>'将来負担比率（分子）の構造'!M$41</f>
        <v>711667</v>
      </c>
      <c r="O66" s="112"/>
      <c r="P66" s="112"/>
    </row>
    <row r="67" spans="1:16">
      <c r="A67" s="112" t="s">
        <v>61</v>
      </c>
      <c r="B67" s="112" t="e">
        <f>NA()</f>
        <v>#N/A</v>
      </c>
      <c r="C67" s="112">
        <f>IF(ISNUMBER('将来負担比率（分子）の構造'!I$53), IF('将来負担比率（分子）の構造'!I$53 &lt; 0, 0, '将来負担比率（分子）の構造'!I$53), NA())</f>
        <v>265860</v>
      </c>
      <c r="D67" s="112" t="e">
        <f>NA()</f>
        <v>#N/A</v>
      </c>
      <c r="E67" s="112" t="e">
        <f>NA()</f>
        <v>#N/A</v>
      </c>
      <c r="F67" s="112">
        <f>IF(ISNUMBER('将来負担比率（分子）の構造'!J$53), IF('将来負担比率（分子）の構造'!J$53 &lt; 0, 0, '将来負担比率（分子）の構造'!J$53), NA())</f>
        <v>242614</v>
      </c>
      <c r="G67" s="112" t="e">
        <f>NA()</f>
        <v>#N/A</v>
      </c>
      <c r="H67" s="112" t="e">
        <f>NA()</f>
        <v>#N/A</v>
      </c>
      <c r="I67" s="112">
        <f>IF(ISNUMBER('将来負担比率（分子）の構造'!K$53), IF('将来負担比率（分子）の構造'!K$53 &lt; 0, 0, '将来負担比率（分子）の構造'!K$53), NA())</f>
        <v>231300</v>
      </c>
      <c r="J67" s="112" t="e">
        <f>NA()</f>
        <v>#N/A</v>
      </c>
      <c r="K67" s="112" t="e">
        <f>NA()</f>
        <v>#N/A</v>
      </c>
      <c r="L67" s="112">
        <f>IF(ISNUMBER('将来負担比率（分子）の構造'!L$53), IF('将来負担比率（分子）の構造'!L$53 &lt; 0, 0, '将来負担比率（分子）の構造'!L$53), NA())</f>
        <v>231979</v>
      </c>
      <c r="M67" s="112" t="e">
        <f>NA()</f>
        <v>#N/A</v>
      </c>
      <c r="N67" s="112" t="e">
        <f>NA()</f>
        <v>#N/A</v>
      </c>
      <c r="O67" s="112">
        <f>IF(ISNUMBER('将来負担比率（分子）の構造'!M$53), IF('将来負担比率（分子）の構造'!M$53 &lt; 0, 0, '将来負担比率（分子）の構造'!M$53), NA())</f>
        <v>229034</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690" t="s">
        <v>166</v>
      </c>
      <c r="DD1" s="691"/>
      <c r="DE1" s="691"/>
      <c r="DF1" s="691"/>
      <c r="DG1" s="691"/>
      <c r="DH1" s="691"/>
      <c r="DI1" s="692"/>
      <c r="DK1" s="690" t="s">
        <v>167</v>
      </c>
      <c r="DL1" s="691"/>
      <c r="DM1" s="691"/>
      <c r="DN1" s="691"/>
      <c r="DO1" s="691"/>
      <c r="DP1" s="691"/>
      <c r="DQ1" s="691"/>
      <c r="DR1" s="691"/>
      <c r="DS1" s="691"/>
      <c r="DT1" s="691"/>
      <c r="DU1" s="691"/>
      <c r="DV1" s="691"/>
      <c r="DW1" s="691"/>
      <c r="DX1" s="692"/>
      <c r="DY1" s="164"/>
      <c r="DZ1" s="164"/>
      <c r="EA1" s="164"/>
      <c r="EB1" s="164"/>
      <c r="EC1" s="164"/>
      <c r="ED1" s="164"/>
      <c r="EE1" s="164"/>
      <c r="EF1" s="164"/>
      <c r="EG1" s="164"/>
      <c r="EH1" s="164"/>
    </row>
    <row r="2" spans="2:138" ht="22.5" customHeight="1">
      <c r="B2" s="166" t="s">
        <v>168</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60" t="s">
        <v>169</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170</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2"/>
      <c r="BY3" s="660" t="s">
        <v>171</v>
      </c>
      <c r="BZ3" s="661"/>
      <c r="CA3" s="661"/>
      <c r="CB3" s="661"/>
      <c r="CC3" s="661"/>
      <c r="CD3" s="661"/>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2"/>
    </row>
    <row r="4" spans="2:138" ht="11.25" customHeight="1">
      <c r="B4" s="660" t="s">
        <v>1</v>
      </c>
      <c r="C4" s="661"/>
      <c r="D4" s="661"/>
      <c r="E4" s="661"/>
      <c r="F4" s="661"/>
      <c r="G4" s="661"/>
      <c r="H4" s="661"/>
      <c r="I4" s="661"/>
      <c r="J4" s="661"/>
      <c r="K4" s="661"/>
      <c r="L4" s="661"/>
      <c r="M4" s="661"/>
      <c r="N4" s="661"/>
      <c r="O4" s="661"/>
      <c r="P4" s="661"/>
      <c r="Q4" s="662"/>
      <c r="R4" s="660" t="s">
        <v>172</v>
      </c>
      <c r="S4" s="661"/>
      <c r="T4" s="661"/>
      <c r="U4" s="661"/>
      <c r="V4" s="661"/>
      <c r="W4" s="661"/>
      <c r="X4" s="661"/>
      <c r="Y4" s="662"/>
      <c r="Z4" s="660" t="s">
        <v>173</v>
      </c>
      <c r="AA4" s="661"/>
      <c r="AB4" s="661"/>
      <c r="AC4" s="662"/>
      <c r="AD4" s="660" t="s">
        <v>174</v>
      </c>
      <c r="AE4" s="661"/>
      <c r="AF4" s="661"/>
      <c r="AG4" s="661"/>
      <c r="AH4" s="661"/>
      <c r="AI4" s="661"/>
      <c r="AJ4" s="661"/>
      <c r="AK4" s="662"/>
      <c r="AL4" s="660" t="s">
        <v>173</v>
      </c>
      <c r="AM4" s="661"/>
      <c r="AN4" s="661"/>
      <c r="AO4" s="662"/>
      <c r="AP4" s="693" t="s">
        <v>175</v>
      </c>
      <c r="AQ4" s="693"/>
      <c r="AR4" s="693"/>
      <c r="AS4" s="693"/>
      <c r="AT4" s="693"/>
      <c r="AU4" s="693"/>
      <c r="AV4" s="693"/>
      <c r="AW4" s="693"/>
      <c r="AX4" s="693"/>
      <c r="AY4" s="693"/>
      <c r="AZ4" s="693"/>
      <c r="BA4" s="693"/>
      <c r="BB4" s="693"/>
      <c r="BC4" s="693"/>
      <c r="BD4" s="693" t="s">
        <v>176</v>
      </c>
      <c r="BE4" s="693"/>
      <c r="BF4" s="693"/>
      <c r="BG4" s="693"/>
      <c r="BH4" s="693"/>
      <c r="BI4" s="693"/>
      <c r="BJ4" s="693"/>
      <c r="BK4" s="693"/>
      <c r="BL4" s="693" t="s">
        <v>173</v>
      </c>
      <c r="BM4" s="693"/>
      <c r="BN4" s="693"/>
      <c r="BO4" s="693"/>
      <c r="BP4" s="693" t="s">
        <v>177</v>
      </c>
      <c r="BQ4" s="693"/>
      <c r="BR4" s="693"/>
      <c r="BS4" s="693"/>
      <c r="BT4" s="693"/>
      <c r="BU4" s="693"/>
      <c r="BV4" s="693"/>
      <c r="BW4" s="693"/>
      <c r="BY4" s="660" t="s">
        <v>178</v>
      </c>
      <c r="BZ4" s="661"/>
      <c r="CA4" s="661"/>
      <c r="CB4" s="661"/>
      <c r="CC4" s="661"/>
      <c r="CD4" s="661"/>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2"/>
    </row>
    <row r="5" spans="2:138" s="169" customFormat="1" ht="11.25" customHeight="1">
      <c r="B5" s="652" t="s">
        <v>179</v>
      </c>
      <c r="C5" s="653"/>
      <c r="D5" s="653"/>
      <c r="E5" s="653"/>
      <c r="F5" s="653"/>
      <c r="G5" s="653"/>
      <c r="H5" s="653"/>
      <c r="I5" s="653"/>
      <c r="J5" s="653"/>
      <c r="K5" s="653"/>
      <c r="L5" s="653"/>
      <c r="M5" s="653"/>
      <c r="N5" s="653"/>
      <c r="O5" s="653"/>
      <c r="P5" s="653"/>
      <c r="Q5" s="654"/>
      <c r="R5" s="681">
        <v>98579363</v>
      </c>
      <c r="S5" s="664"/>
      <c r="T5" s="664"/>
      <c r="U5" s="664"/>
      <c r="V5" s="664"/>
      <c r="W5" s="664"/>
      <c r="X5" s="664"/>
      <c r="Y5" s="665"/>
      <c r="Z5" s="687">
        <v>22.6</v>
      </c>
      <c r="AA5" s="687"/>
      <c r="AB5" s="687"/>
      <c r="AC5" s="687"/>
      <c r="AD5" s="688">
        <v>80502705</v>
      </c>
      <c r="AE5" s="688"/>
      <c r="AF5" s="688"/>
      <c r="AG5" s="688"/>
      <c r="AH5" s="688"/>
      <c r="AI5" s="688"/>
      <c r="AJ5" s="688"/>
      <c r="AK5" s="688"/>
      <c r="AL5" s="689">
        <v>33.6</v>
      </c>
      <c r="AM5" s="674"/>
      <c r="AN5" s="674"/>
      <c r="AO5" s="675"/>
      <c r="AP5" s="652" t="s">
        <v>180</v>
      </c>
      <c r="AQ5" s="653"/>
      <c r="AR5" s="653"/>
      <c r="AS5" s="653"/>
      <c r="AT5" s="653"/>
      <c r="AU5" s="653"/>
      <c r="AV5" s="653"/>
      <c r="AW5" s="653"/>
      <c r="AX5" s="653"/>
      <c r="AY5" s="653"/>
      <c r="AZ5" s="653"/>
      <c r="BA5" s="653"/>
      <c r="BB5" s="653"/>
      <c r="BC5" s="654"/>
      <c r="BD5" s="627">
        <v>98485564</v>
      </c>
      <c r="BE5" s="628"/>
      <c r="BF5" s="628"/>
      <c r="BG5" s="628"/>
      <c r="BH5" s="628"/>
      <c r="BI5" s="628"/>
      <c r="BJ5" s="628"/>
      <c r="BK5" s="629"/>
      <c r="BL5" s="678">
        <v>99.9</v>
      </c>
      <c r="BM5" s="678"/>
      <c r="BN5" s="678"/>
      <c r="BO5" s="678"/>
      <c r="BP5" s="679">
        <v>629933</v>
      </c>
      <c r="BQ5" s="679"/>
      <c r="BR5" s="679"/>
      <c r="BS5" s="679"/>
      <c r="BT5" s="679"/>
      <c r="BU5" s="679"/>
      <c r="BV5" s="679"/>
      <c r="BW5" s="680"/>
      <c r="BY5" s="660" t="s">
        <v>175</v>
      </c>
      <c r="BZ5" s="661"/>
      <c r="CA5" s="661"/>
      <c r="CB5" s="661"/>
      <c r="CC5" s="661"/>
      <c r="CD5" s="661"/>
      <c r="CE5" s="661"/>
      <c r="CF5" s="661"/>
      <c r="CG5" s="661"/>
      <c r="CH5" s="661"/>
      <c r="CI5" s="661"/>
      <c r="CJ5" s="661"/>
      <c r="CK5" s="661"/>
      <c r="CL5" s="662"/>
      <c r="CM5" s="660" t="s">
        <v>181</v>
      </c>
      <c r="CN5" s="661"/>
      <c r="CO5" s="661"/>
      <c r="CP5" s="661"/>
      <c r="CQ5" s="661"/>
      <c r="CR5" s="661"/>
      <c r="CS5" s="661"/>
      <c r="CT5" s="662"/>
      <c r="CU5" s="660" t="s">
        <v>173</v>
      </c>
      <c r="CV5" s="661"/>
      <c r="CW5" s="661"/>
      <c r="CX5" s="662"/>
      <c r="CY5" s="660" t="s">
        <v>182</v>
      </c>
      <c r="CZ5" s="661"/>
      <c r="DA5" s="661"/>
      <c r="DB5" s="661"/>
      <c r="DC5" s="661"/>
      <c r="DD5" s="661"/>
      <c r="DE5" s="661"/>
      <c r="DF5" s="661"/>
      <c r="DG5" s="661"/>
      <c r="DH5" s="661"/>
      <c r="DI5" s="661"/>
      <c r="DJ5" s="661"/>
      <c r="DK5" s="662"/>
      <c r="DL5" s="660" t="s">
        <v>183</v>
      </c>
      <c r="DM5" s="661"/>
      <c r="DN5" s="661"/>
      <c r="DO5" s="661"/>
      <c r="DP5" s="661"/>
      <c r="DQ5" s="661"/>
      <c r="DR5" s="661"/>
      <c r="DS5" s="661"/>
      <c r="DT5" s="661"/>
      <c r="DU5" s="661"/>
      <c r="DV5" s="661"/>
      <c r="DW5" s="661"/>
      <c r="DX5" s="662"/>
    </row>
    <row r="6" spans="2:138" ht="11.25" customHeight="1">
      <c r="B6" s="624" t="s">
        <v>184</v>
      </c>
      <c r="C6" s="625"/>
      <c r="D6" s="625"/>
      <c r="E6" s="625"/>
      <c r="F6" s="625"/>
      <c r="G6" s="625"/>
      <c r="H6" s="625"/>
      <c r="I6" s="625"/>
      <c r="J6" s="625"/>
      <c r="K6" s="625"/>
      <c r="L6" s="625"/>
      <c r="M6" s="625"/>
      <c r="N6" s="625"/>
      <c r="O6" s="625"/>
      <c r="P6" s="625"/>
      <c r="Q6" s="626"/>
      <c r="R6" s="627">
        <v>13006412</v>
      </c>
      <c r="S6" s="628"/>
      <c r="T6" s="628"/>
      <c r="U6" s="628"/>
      <c r="V6" s="628"/>
      <c r="W6" s="628"/>
      <c r="X6" s="628"/>
      <c r="Y6" s="629"/>
      <c r="Z6" s="678">
        <v>3</v>
      </c>
      <c r="AA6" s="678"/>
      <c r="AB6" s="678"/>
      <c r="AC6" s="678"/>
      <c r="AD6" s="679">
        <v>13006412</v>
      </c>
      <c r="AE6" s="679"/>
      <c r="AF6" s="679"/>
      <c r="AG6" s="679"/>
      <c r="AH6" s="679"/>
      <c r="AI6" s="679"/>
      <c r="AJ6" s="679"/>
      <c r="AK6" s="679"/>
      <c r="AL6" s="676">
        <v>5.4</v>
      </c>
      <c r="AM6" s="641"/>
      <c r="AN6" s="641"/>
      <c r="AO6" s="656"/>
      <c r="AP6" s="624" t="s">
        <v>185</v>
      </c>
      <c r="AQ6" s="625"/>
      <c r="AR6" s="625"/>
      <c r="AS6" s="625"/>
      <c r="AT6" s="625"/>
      <c r="AU6" s="625"/>
      <c r="AV6" s="625"/>
      <c r="AW6" s="625"/>
      <c r="AX6" s="625"/>
      <c r="AY6" s="625"/>
      <c r="AZ6" s="625"/>
      <c r="BA6" s="625"/>
      <c r="BB6" s="625"/>
      <c r="BC6" s="626"/>
      <c r="BD6" s="627">
        <v>96618700</v>
      </c>
      <c r="BE6" s="628"/>
      <c r="BF6" s="628"/>
      <c r="BG6" s="628"/>
      <c r="BH6" s="628"/>
      <c r="BI6" s="628"/>
      <c r="BJ6" s="628"/>
      <c r="BK6" s="629"/>
      <c r="BL6" s="678">
        <v>98</v>
      </c>
      <c r="BM6" s="678"/>
      <c r="BN6" s="678"/>
      <c r="BO6" s="678"/>
      <c r="BP6" s="679">
        <v>629933</v>
      </c>
      <c r="BQ6" s="679"/>
      <c r="BR6" s="679"/>
      <c r="BS6" s="679"/>
      <c r="BT6" s="679"/>
      <c r="BU6" s="679"/>
      <c r="BV6" s="679"/>
      <c r="BW6" s="680"/>
      <c r="BY6" s="652" t="s">
        <v>186</v>
      </c>
      <c r="BZ6" s="653"/>
      <c r="CA6" s="653"/>
      <c r="CB6" s="653"/>
      <c r="CC6" s="653"/>
      <c r="CD6" s="653"/>
      <c r="CE6" s="653"/>
      <c r="CF6" s="653"/>
      <c r="CG6" s="653"/>
      <c r="CH6" s="653"/>
      <c r="CI6" s="653"/>
      <c r="CJ6" s="653"/>
      <c r="CK6" s="653"/>
      <c r="CL6" s="654"/>
      <c r="CM6" s="627">
        <v>1011938</v>
      </c>
      <c r="CN6" s="628"/>
      <c r="CO6" s="628"/>
      <c r="CP6" s="628"/>
      <c r="CQ6" s="628"/>
      <c r="CR6" s="628"/>
      <c r="CS6" s="628"/>
      <c r="CT6" s="629"/>
      <c r="CU6" s="678">
        <v>0.2</v>
      </c>
      <c r="CV6" s="678"/>
      <c r="CW6" s="678"/>
      <c r="CX6" s="678"/>
      <c r="CY6" s="615" t="s">
        <v>187</v>
      </c>
      <c r="CZ6" s="628"/>
      <c r="DA6" s="628"/>
      <c r="DB6" s="628"/>
      <c r="DC6" s="628"/>
      <c r="DD6" s="628"/>
      <c r="DE6" s="628"/>
      <c r="DF6" s="628"/>
      <c r="DG6" s="628"/>
      <c r="DH6" s="628"/>
      <c r="DI6" s="628"/>
      <c r="DJ6" s="628"/>
      <c r="DK6" s="629"/>
      <c r="DL6" s="615">
        <v>1011938</v>
      </c>
      <c r="DM6" s="628"/>
      <c r="DN6" s="628"/>
      <c r="DO6" s="628"/>
      <c r="DP6" s="628"/>
      <c r="DQ6" s="628"/>
      <c r="DR6" s="628"/>
      <c r="DS6" s="628"/>
      <c r="DT6" s="628"/>
      <c r="DU6" s="628"/>
      <c r="DV6" s="628"/>
      <c r="DW6" s="628"/>
      <c r="DX6" s="685"/>
    </row>
    <row r="7" spans="2:138" ht="11.25" customHeight="1">
      <c r="B7" s="624" t="s">
        <v>188</v>
      </c>
      <c r="C7" s="625"/>
      <c r="D7" s="625"/>
      <c r="E7" s="625"/>
      <c r="F7" s="625"/>
      <c r="G7" s="625"/>
      <c r="H7" s="625"/>
      <c r="I7" s="625"/>
      <c r="J7" s="625"/>
      <c r="K7" s="625"/>
      <c r="L7" s="625"/>
      <c r="M7" s="625"/>
      <c r="N7" s="625"/>
      <c r="O7" s="625"/>
      <c r="P7" s="625"/>
      <c r="Q7" s="626"/>
      <c r="R7" s="627">
        <v>1481874</v>
      </c>
      <c r="S7" s="628"/>
      <c r="T7" s="628"/>
      <c r="U7" s="628"/>
      <c r="V7" s="628"/>
      <c r="W7" s="628"/>
      <c r="X7" s="628"/>
      <c r="Y7" s="629"/>
      <c r="Z7" s="678">
        <v>0.3</v>
      </c>
      <c r="AA7" s="678"/>
      <c r="AB7" s="678"/>
      <c r="AC7" s="678"/>
      <c r="AD7" s="679">
        <v>1481874</v>
      </c>
      <c r="AE7" s="679"/>
      <c r="AF7" s="679"/>
      <c r="AG7" s="679"/>
      <c r="AH7" s="679"/>
      <c r="AI7" s="679"/>
      <c r="AJ7" s="679"/>
      <c r="AK7" s="679"/>
      <c r="AL7" s="676">
        <v>0.6</v>
      </c>
      <c r="AM7" s="641"/>
      <c r="AN7" s="641"/>
      <c r="AO7" s="656"/>
      <c r="AP7" s="624" t="s">
        <v>189</v>
      </c>
      <c r="AQ7" s="625"/>
      <c r="AR7" s="625"/>
      <c r="AS7" s="625"/>
      <c r="AT7" s="625"/>
      <c r="AU7" s="625"/>
      <c r="AV7" s="625"/>
      <c r="AW7" s="625"/>
      <c r="AX7" s="625"/>
      <c r="AY7" s="625"/>
      <c r="AZ7" s="625"/>
      <c r="BA7" s="625"/>
      <c r="BB7" s="625"/>
      <c r="BC7" s="626"/>
      <c r="BD7" s="627">
        <v>26418501</v>
      </c>
      <c r="BE7" s="628"/>
      <c r="BF7" s="628"/>
      <c r="BG7" s="628"/>
      <c r="BH7" s="628"/>
      <c r="BI7" s="628"/>
      <c r="BJ7" s="628"/>
      <c r="BK7" s="629"/>
      <c r="BL7" s="678">
        <v>26.8</v>
      </c>
      <c r="BM7" s="678"/>
      <c r="BN7" s="678"/>
      <c r="BO7" s="678"/>
      <c r="BP7" s="679">
        <v>629933</v>
      </c>
      <c r="BQ7" s="679"/>
      <c r="BR7" s="679"/>
      <c r="BS7" s="679"/>
      <c r="BT7" s="679"/>
      <c r="BU7" s="679"/>
      <c r="BV7" s="679"/>
      <c r="BW7" s="680"/>
      <c r="BY7" s="624" t="s">
        <v>190</v>
      </c>
      <c r="BZ7" s="625"/>
      <c r="CA7" s="625"/>
      <c r="CB7" s="625"/>
      <c r="CC7" s="625"/>
      <c r="CD7" s="625"/>
      <c r="CE7" s="625"/>
      <c r="CF7" s="625"/>
      <c r="CG7" s="625"/>
      <c r="CH7" s="625"/>
      <c r="CI7" s="625"/>
      <c r="CJ7" s="625"/>
      <c r="CK7" s="625"/>
      <c r="CL7" s="626"/>
      <c r="CM7" s="627">
        <v>28958137</v>
      </c>
      <c r="CN7" s="628"/>
      <c r="CO7" s="628"/>
      <c r="CP7" s="628"/>
      <c r="CQ7" s="628"/>
      <c r="CR7" s="628"/>
      <c r="CS7" s="628"/>
      <c r="CT7" s="629"/>
      <c r="CU7" s="678">
        <v>6.8</v>
      </c>
      <c r="CV7" s="678"/>
      <c r="CW7" s="678"/>
      <c r="CX7" s="678"/>
      <c r="CY7" s="615">
        <v>7114979</v>
      </c>
      <c r="CZ7" s="628"/>
      <c r="DA7" s="628"/>
      <c r="DB7" s="628"/>
      <c r="DC7" s="628"/>
      <c r="DD7" s="628"/>
      <c r="DE7" s="628"/>
      <c r="DF7" s="628"/>
      <c r="DG7" s="628"/>
      <c r="DH7" s="628"/>
      <c r="DI7" s="628"/>
      <c r="DJ7" s="628"/>
      <c r="DK7" s="629"/>
      <c r="DL7" s="615">
        <v>21060701</v>
      </c>
      <c r="DM7" s="628"/>
      <c r="DN7" s="628"/>
      <c r="DO7" s="628"/>
      <c r="DP7" s="628"/>
      <c r="DQ7" s="628"/>
      <c r="DR7" s="628"/>
      <c r="DS7" s="628"/>
      <c r="DT7" s="628"/>
      <c r="DU7" s="628"/>
      <c r="DV7" s="628"/>
      <c r="DW7" s="628"/>
      <c r="DX7" s="685"/>
    </row>
    <row r="8" spans="2:138" ht="11.25" customHeight="1">
      <c r="B8" s="624" t="s">
        <v>191</v>
      </c>
      <c r="C8" s="625"/>
      <c r="D8" s="625"/>
      <c r="E8" s="625"/>
      <c r="F8" s="625"/>
      <c r="G8" s="625"/>
      <c r="H8" s="625"/>
      <c r="I8" s="625"/>
      <c r="J8" s="625"/>
      <c r="K8" s="625"/>
      <c r="L8" s="625"/>
      <c r="M8" s="625"/>
      <c r="N8" s="625"/>
      <c r="O8" s="625"/>
      <c r="P8" s="625"/>
      <c r="Q8" s="626"/>
      <c r="R8" s="627" t="s">
        <v>102</v>
      </c>
      <c r="S8" s="628"/>
      <c r="T8" s="628"/>
      <c r="U8" s="628"/>
      <c r="V8" s="628"/>
      <c r="W8" s="628"/>
      <c r="X8" s="628"/>
      <c r="Y8" s="629"/>
      <c r="Z8" s="678" t="s">
        <v>102</v>
      </c>
      <c r="AA8" s="678"/>
      <c r="AB8" s="678"/>
      <c r="AC8" s="678"/>
      <c r="AD8" s="679" t="s">
        <v>102</v>
      </c>
      <c r="AE8" s="679"/>
      <c r="AF8" s="679"/>
      <c r="AG8" s="679"/>
      <c r="AH8" s="679"/>
      <c r="AI8" s="679"/>
      <c r="AJ8" s="679"/>
      <c r="AK8" s="679"/>
      <c r="AL8" s="676" t="s">
        <v>102</v>
      </c>
      <c r="AM8" s="641"/>
      <c r="AN8" s="641"/>
      <c r="AO8" s="656"/>
      <c r="AP8" s="624" t="s">
        <v>192</v>
      </c>
      <c r="AQ8" s="625"/>
      <c r="AR8" s="625"/>
      <c r="AS8" s="625"/>
      <c r="AT8" s="625"/>
      <c r="AU8" s="625"/>
      <c r="AV8" s="625"/>
      <c r="AW8" s="625"/>
      <c r="AX8" s="625"/>
      <c r="AY8" s="625"/>
      <c r="AZ8" s="625"/>
      <c r="BA8" s="625"/>
      <c r="BB8" s="625"/>
      <c r="BC8" s="626"/>
      <c r="BD8" s="627">
        <v>792152</v>
      </c>
      <c r="BE8" s="628"/>
      <c r="BF8" s="628"/>
      <c r="BG8" s="628"/>
      <c r="BH8" s="628"/>
      <c r="BI8" s="628"/>
      <c r="BJ8" s="628"/>
      <c r="BK8" s="629"/>
      <c r="BL8" s="678">
        <v>0.8</v>
      </c>
      <c r="BM8" s="678"/>
      <c r="BN8" s="678"/>
      <c r="BO8" s="678"/>
      <c r="BP8" s="679">
        <v>196600</v>
      </c>
      <c r="BQ8" s="679"/>
      <c r="BR8" s="679"/>
      <c r="BS8" s="679"/>
      <c r="BT8" s="679"/>
      <c r="BU8" s="679"/>
      <c r="BV8" s="679"/>
      <c r="BW8" s="680"/>
      <c r="BY8" s="624" t="s">
        <v>193</v>
      </c>
      <c r="BZ8" s="625"/>
      <c r="CA8" s="625"/>
      <c r="CB8" s="625"/>
      <c r="CC8" s="625"/>
      <c r="CD8" s="625"/>
      <c r="CE8" s="625"/>
      <c r="CF8" s="625"/>
      <c r="CG8" s="625"/>
      <c r="CH8" s="625"/>
      <c r="CI8" s="625"/>
      <c r="CJ8" s="625"/>
      <c r="CK8" s="625"/>
      <c r="CL8" s="626"/>
      <c r="CM8" s="627">
        <v>62746747</v>
      </c>
      <c r="CN8" s="628"/>
      <c r="CO8" s="628"/>
      <c r="CP8" s="628"/>
      <c r="CQ8" s="628"/>
      <c r="CR8" s="628"/>
      <c r="CS8" s="628"/>
      <c r="CT8" s="629"/>
      <c r="CU8" s="678">
        <v>14.7</v>
      </c>
      <c r="CV8" s="678"/>
      <c r="CW8" s="678"/>
      <c r="CX8" s="678"/>
      <c r="CY8" s="615">
        <v>2200497</v>
      </c>
      <c r="CZ8" s="628"/>
      <c r="DA8" s="628"/>
      <c r="DB8" s="628"/>
      <c r="DC8" s="628"/>
      <c r="DD8" s="628"/>
      <c r="DE8" s="628"/>
      <c r="DF8" s="628"/>
      <c r="DG8" s="628"/>
      <c r="DH8" s="628"/>
      <c r="DI8" s="628"/>
      <c r="DJ8" s="628"/>
      <c r="DK8" s="629"/>
      <c r="DL8" s="615">
        <v>54171070</v>
      </c>
      <c r="DM8" s="628"/>
      <c r="DN8" s="628"/>
      <c r="DO8" s="628"/>
      <c r="DP8" s="628"/>
      <c r="DQ8" s="628"/>
      <c r="DR8" s="628"/>
      <c r="DS8" s="628"/>
      <c r="DT8" s="628"/>
      <c r="DU8" s="628"/>
      <c r="DV8" s="628"/>
      <c r="DW8" s="628"/>
      <c r="DX8" s="685"/>
    </row>
    <row r="9" spans="2:138" ht="11.25" customHeight="1">
      <c r="B9" s="624" t="s">
        <v>194</v>
      </c>
      <c r="C9" s="625"/>
      <c r="D9" s="625"/>
      <c r="E9" s="625"/>
      <c r="F9" s="625"/>
      <c r="G9" s="625"/>
      <c r="H9" s="625"/>
      <c r="I9" s="625"/>
      <c r="J9" s="625"/>
      <c r="K9" s="625"/>
      <c r="L9" s="625"/>
      <c r="M9" s="625"/>
      <c r="N9" s="625"/>
      <c r="O9" s="625"/>
      <c r="P9" s="625"/>
      <c r="Q9" s="626"/>
      <c r="R9" s="627" t="s">
        <v>102</v>
      </c>
      <c r="S9" s="628"/>
      <c r="T9" s="628"/>
      <c r="U9" s="628"/>
      <c r="V9" s="628"/>
      <c r="W9" s="628"/>
      <c r="X9" s="628"/>
      <c r="Y9" s="629"/>
      <c r="Z9" s="678" t="s">
        <v>102</v>
      </c>
      <c r="AA9" s="678"/>
      <c r="AB9" s="678"/>
      <c r="AC9" s="678"/>
      <c r="AD9" s="679" t="s">
        <v>102</v>
      </c>
      <c r="AE9" s="679"/>
      <c r="AF9" s="679"/>
      <c r="AG9" s="679"/>
      <c r="AH9" s="679"/>
      <c r="AI9" s="679"/>
      <c r="AJ9" s="679"/>
      <c r="AK9" s="679"/>
      <c r="AL9" s="676" t="s">
        <v>102</v>
      </c>
      <c r="AM9" s="641"/>
      <c r="AN9" s="641"/>
      <c r="AO9" s="656"/>
      <c r="AP9" s="624" t="s">
        <v>195</v>
      </c>
      <c r="AQ9" s="625"/>
      <c r="AR9" s="625"/>
      <c r="AS9" s="625"/>
      <c r="AT9" s="625"/>
      <c r="AU9" s="625"/>
      <c r="AV9" s="625"/>
      <c r="AW9" s="625"/>
      <c r="AX9" s="625"/>
      <c r="AY9" s="625"/>
      <c r="AZ9" s="625"/>
      <c r="BA9" s="625"/>
      <c r="BB9" s="625"/>
      <c r="BC9" s="626"/>
      <c r="BD9" s="627">
        <v>21893819</v>
      </c>
      <c r="BE9" s="628"/>
      <c r="BF9" s="628"/>
      <c r="BG9" s="628"/>
      <c r="BH9" s="628"/>
      <c r="BI9" s="628"/>
      <c r="BJ9" s="628"/>
      <c r="BK9" s="629"/>
      <c r="BL9" s="678">
        <v>22.2</v>
      </c>
      <c r="BM9" s="678"/>
      <c r="BN9" s="678"/>
      <c r="BO9" s="678"/>
      <c r="BP9" s="679" t="s">
        <v>102</v>
      </c>
      <c r="BQ9" s="679"/>
      <c r="BR9" s="679"/>
      <c r="BS9" s="679"/>
      <c r="BT9" s="679"/>
      <c r="BU9" s="679"/>
      <c r="BV9" s="679"/>
      <c r="BW9" s="680"/>
      <c r="BY9" s="624" t="s">
        <v>196</v>
      </c>
      <c r="BZ9" s="625"/>
      <c r="CA9" s="625"/>
      <c r="CB9" s="625"/>
      <c r="CC9" s="625"/>
      <c r="CD9" s="625"/>
      <c r="CE9" s="625"/>
      <c r="CF9" s="625"/>
      <c r="CG9" s="625"/>
      <c r="CH9" s="625"/>
      <c r="CI9" s="625"/>
      <c r="CJ9" s="625"/>
      <c r="CK9" s="625"/>
      <c r="CL9" s="626"/>
      <c r="CM9" s="627">
        <v>17889442</v>
      </c>
      <c r="CN9" s="628"/>
      <c r="CO9" s="628"/>
      <c r="CP9" s="628"/>
      <c r="CQ9" s="628"/>
      <c r="CR9" s="628"/>
      <c r="CS9" s="628"/>
      <c r="CT9" s="629"/>
      <c r="CU9" s="678">
        <v>4.2</v>
      </c>
      <c r="CV9" s="678"/>
      <c r="CW9" s="678"/>
      <c r="CX9" s="678"/>
      <c r="CY9" s="615">
        <v>5801567</v>
      </c>
      <c r="CZ9" s="628"/>
      <c r="DA9" s="628"/>
      <c r="DB9" s="628"/>
      <c r="DC9" s="628"/>
      <c r="DD9" s="628"/>
      <c r="DE9" s="628"/>
      <c r="DF9" s="628"/>
      <c r="DG9" s="628"/>
      <c r="DH9" s="628"/>
      <c r="DI9" s="628"/>
      <c r="DJ9" s="628"/>
      <c r="DK9" s="629"/>
      <c r="DL9" s="615">
        <v>8898058</v>
      </c>
      <c r="DM9" s="628"/>
      <c r="DN9" s="628"/>
      <c r="DO9" s="628"/>
      <c r="DP9" s="628"/>
      <c r="DQ9" s="628"/>
      <c r="DR9" s="628"/>
      <c r="DS9" s="628"/>
      <c r="DT9" s="628"/>
      <c r="DU9" s="628"/>
      <c r="DV9" s="628"/>
      <c r="DW9" s="628"/>
      <c r="DX9" s="685"/>
    </row>
    <row r="10" spans="2:138" ht="11.25" customHeight="1">
      <c r="B10" s="624" t="s">
        <v>197</v>
      </c>
      <c r="C10" s="625"/>
      <c r="D10" s="625"/>
      <c r="E10" s="625"/>
      <c r="F10" s="625"/>
      <c r="G10" s="625"/>
      <c r="H10" s="625"/>
      <c r="I10" s="625"/>
      <c r="J10" s="625"/>
      <c r="K10" s="625"/>
      <c r="L10" s="625"/>
      <c r="M10" s="625"/>
      <c r="N10" s="625"/>
      <c r="O10" s="625"/>
      <c r="P10" s="625"/>
      <c r="Q10" s="626"/>
      <c r="R10" s="627">
        <v>80592</v>
      </c>
      <c r="S10" s="628"/>
      <c r="T10" s="628"/>
      <c r="U10" s="628"/>
      <c r="V10" s="628"/>
      <c r="W10" s="628"/>
      <c r="X10" s="628"/>
      <c r="Y10" s="629"/>
      <c r="Z10" s="678">
        <v>0</v>
      </c>
      <c r="AA10" s="678"/>
      <c r="AB10" s="678"/>
      <c r="AC10" s="678"/>
      <c r="AD10" s="679">
        <v>80592</v>
      </c>
      <c r="AE10" s="679"/>
      <c r="AF10" s="679"/>
      <c r="AG10" s="679"/>
      <c r="AH10" s="679"/>
      <c r="AI10" s="679"/>
      <c r="AJ10" s="679"/>
      <c r="AK10" s="679"/>
      <c r="AL10" s="676">
        <v>0</v>
      </c>
      <c r="AM10" s="641"/>
      <c r="AN10" s="641"/>
      <c r="AO10" s="656"/>
      <c r="AP10" s="624" t="s">
        <v>198</v>
      </c>
      <c r="AQ10" s="625"/>
      <c r="AR10" s="625"/>
      <c r="AS10" s="625"/>
      <c r="AT10" s="625"/>
      <c r="AU10" s="625"/>
      <c r="AV10" s="625"/>
      <c r="AW10" s="625"/>
      <c r="AX10" s="625"/>
      <c r="AY10" s="625"/>
      <c r="AZ10" s="625"/>
      <c r="BA10" s="625"/>
      <c r="BB10" s="625"/>
      <c r="BC10" s="626"/>
      <c r="BD10" s="627">
        <v>980790</v>
      </c>
      <c r="BE10" s="628"/>
      <c r="BF10" s="628"/>
      <c r="BG10" s="628"/>
      <c r="BH10" s="628"/>
      <c r="BI10" s="628"/>
      <c r="BJ10" s="628"/>
      <c r="BK10" s="629"/>
      <c r="BL10" s="678">
        <v>1</v>
      </c>
      <c r="BM10" s="678"/>
      <c r="BN10" s="678"/>
      <c r="BO10" s="678"/>
      <c r="BP10" s="679">
        <v>46986</v>
      </c>
      <c r="BQ10" s="679"/>
      <c r="BR10" s="679"/>
      <c r="BS10" s="679"/>
      <c r="BT10" s="679"/>
      <c r="BU10" s="679"/>
      <c r="BV10" s="679"/>
      <c r="BW10" s="680"/>
      <c r="BY10" s="624" t="s">
        <v>199</v>
      </c>
      <c r="BZ10" s="625"/>
      <c r="CA10" s="625"/>
      <c r="CB10" s="625"/>
      <c r="CC10" s="625"/>
      <c r="CD10" s="625"/>
      <c r="CE10" s="625"/>
      <c r="CF10" s="625"/>
      <c r="CG10" s="625"/>
      <c r="CH10" s="625"/>
      <c r="CI10" s="625"/>
      <c r="CJ10" s="625"/>
      <c r="CK10" s="625"/>
      <c r="CL10" s="626"/>
      <c r="CM10" s="627">
        <v>1213387</v>
      </c>
      <c r="CN10" s="628"/>
      <c r="CO10" s="628"/>
      <c r="CP10" s="628"/>
      <c r="CQ10" s="628"/>
      <c r="CR10" s="628"/>
      <c r="CS10" s="628"/>
      <c r="CT10" s="629"/>
      <c r="CU10" s="678">
        <v>0.3</v>
      </c>
      <c r="CV10" s="678"/>
      <c r="CW10" s="678"/>
      <c r="CX10" s="678"/>
      <c r="CY10" s="615">
        <v>23911</v>
      </c>
      <c r="CZ10" s="628"/>
      <c r="DA10" s="628"/>
      <c r="DB10" s="628"/>
      <c r="DC10" s="628"/>
      <c r="DD10" s="628"/>
      <c r="DE10" s="628"/>
      <c r="DF10" s="628"/>
      <c r="DG10" s="628"/>
      <c r="DH10" s="628"/>
      <c r="DI10" s="628"/>
      <c r="DJ10" s="628"/>
      <c r="DK10" s="629"/>
      <c r="DL10" s="615">
        <v>642853</v>
      </c>
      <c r="DM10" s="628"/>
      <c r="DN10" s="628"/>
      <c r="DO10" s="628"/>
      <c r="DP10" s="628"/>
      <c r="DQ10" s="628"/>
      <c r="DR10" s="628"/>
      <c r="DS10" s="628"/>
      <c r="DT10" s="628"/>
      <c r="DU10" s="628"/>
      <c r="DV10" s="628"/>
      <c r="DW10" s="628"/>
      <c r="DX10" s="685"/>
    </row>
    <row r="11" spans="2:138" ht="11.25" customHeight="1">
      <c r="B11" s="624" t="s">
        <v>200</v>
      </c>
      <c r="C11" s="625"/>
      <c r="D11" s="625"/>
      <c r="E11" s="625"/>
      <c r="F11" s="625"/>
      <c r="G11" s="625"/>
      <c r="H11" s="625"/>
      <c r="I11" s="625"/>
      <c r="J11" s="625"/>
      <c r="K11" s="625"/>
      <c r="L11" s="625"/>
      <c r="M11" s="625"/>
      <c r="N11" s="625"/>
      <c r="O11" s="625"/>
      <c r="P11" s="625"/>
      <c r="Q11" s="626"/>
      <c r="R11" s="627">
        <v>23359</v>
      </c>
      <c r="S11" s="628"/>
      <c r="T11" s="628"/>
      <c r="U11" s="628"/>
      <c r="V11" s="628"/>
      <c r="W11" s="628"/>
      <c r="X11" s="628"/>
      <c r="Y11" s="629"/>
      <c r="Z11" s="678">
        <v>0</v>
      </c>
      <c r="AA11" s="678"/>
      <c r="AB11" s="678"/>
      <c r="AC11" s="678"/>
      <c r="AD11" s="679">
        <v>23359</v>
      </c>
      <c r="AE11" s="679"/>
      <c r="AF11" s="679"/>
      <c r="AG11" s="679"/>
      <c r="AH11" s="679"/>
      <c r="AI11" s="679"/>
      <c r="AJ11" s="679"/>
      <c r="AK11" s="679"/>
      <c r="AL11" s="676">
        <v>0</v>
      </c>
      <c r="AM11" s="641"/>
      <c r="AN11" s="641"/>
      <c r="AO11" s="656"/>
      <c r="AP11" s="624" t="s">
        <v>201</v>
      </c>
      <c r="AQ11" s="625"/>
      <c r="AR11" s="625"/>
      <c r="AS11" s="625"/>
      <c r="AT11" s="625"/>
      <c r="AU11" s="625"/>
      <c r="AV11" s="625"/>
      <c r="AW11" s="625"/>
      <c r="AX11" s="625"/>
      <c r="AY11" s="625"/>
      <c r="AZ11" s="625"/>
      <c r="BA11" s="625"/>
      <c r="BB11" s="625"/>
      <c r="BC11" s="626"/>
      <c r="BD11" s="627">
        <v>1977277</v>
      </c>
      <c r="BE11" s="628"/>
      <c r="BF11" s="628"/>
      <c r="BG11" s="628"/>
      <c r="BH11" s="628"/>
      <c r="BI11" s="628"/>
      <c r="BJ11" s="628"/>
      <c r="BK11" s="629"/>
      <c r="BL11" s="678">
        <v>2</v>
      </c>
      <c r="BM11" s="678"/>
      <c r="BN11" s="678"/>
      <c r="BO11" s="678"/>
      <c r="BP11" s="679">
        <v>386347</v>
      </c>
      <c r="BQ11" s="679"/>
      <c r="BR11" s="679"/>
      <c r="BS11" s="679"/>
      <c r="BT11" s="679"/>
      <c r="BU11" s="679"/>
      <c r="BV11" s="679"/>
      <c r="BW11" s="680"/>
      <c r="BY11" s="624" t="s">
        <v>202</v>
      </c>
      <c r="BZ11" s="625"/>
      <c r="CA11" s="625"/>
      <c r="CB11" s="625"/>
      <c r="CC11" s="625"/>
      <c r="CD11" s="625"/>
      <c r="CE11" s="625"/>
      <c r="CF11" s="625"/>
      <c r="CG11" s="625"/>
      <c r="CH11" s="625"/>
      <c r="CI11" s="625"/>
      <c r="CJ11" s="625"/>
      <c r="CK11" s="625"/>
      <c r="CL11" s="626"/>
      <c r="CM11" s="627">
        <v>31325059</v>
      </c>
      <c r="CN11" s="628"/>
      <c r="CO11" s="628"/>
      <c r="CP11" s="628"/>
      <c r="CQ11" s="628"/>
      <c r="CR11" s="628"/>
      <c r="CS11" s="628"/>
      <c r="CT11" s="629"/>
      <c r="CU11" s="678">
        <v>7.4</v>
      </c>
      <c r="CV11" s="678"/>
      <c r="CW11" s="678"/>
      <c r="CX11" s="678"/>
      <c r="CY11" s="615">
        <v>20256373</v>
      </c>
      <c r="CZ11" s="628"/>
      <c r="DA11" s="628"/>
      <c r="DB11" s="628"/>
      <c r="DC11" s="628"/>
      <c r="DD11" s="628"/>
      <c r="DE11" s="628"/>
      <c r="DF11" s="628"/>
      <c r="DG11" s="628"/>
      <c r="DH11" s="628"/>
      <c r="DI11" s="628"/>
      <c r="DJ11" s="628"/>
      <c r="DK11" s="629"/>
      <c r="DL11" s="615">
        <v>13215632</v>
      </c>
      <c r="DM11" s="628"/>
      <c r="DN11" s="628"/>
      <c r="DO11" s="628"/>
      <c r="DP11" s="628"/>
      <c r="DQ11" s="628"/>
      <c r="DR11" s="628"/>
      <c r="DS11" s="628"/>
      <c r="DT11" s="628"/>
      <c r="DU11" s="628"/>
      <c r="DV11" s="628"/>
      <c r="DW11" s="628"/>
      <c r="DX11" s="685"/>
    </row>
    <row r="12" spans="2:138" ht="11.25" customHeight="1">
      <c r="B12" s="624" t="s">
        <v>203</v>
      </c>
      <c r="C12" s="625"/>
      <c r="D12" s="625"/>
      <c r="E12" s="625"/>
      <c r="F12" s="625"/>
      <c r="G12" s="625"/>
      <c r="H12" s="625"/>
      <c r="I12" s="625"/>
      <c r="J12" s="625"/>
      <c r="K12" s="625"/>
      <c r="L12" s="625"/>
      <c r="M12" s="625"/>
      <c r="N12" s="625"/>
      <c r="O12" s="625"/>
      <c r="P12" s="625"/>
      <c r="Q12" s="626"/>
      <c r="R12" s="627">
        <v>11420587</v>
      </c>
      <c r="S12" s="628"/>
      <c r="T12" s="628"/>
      <c r="U12" s="628"/>
      <c r="V12" s="628"/>
      <c r="W12" s="628"/>
      <c r="X12" s="628"/>
      <c r="Y12" s="629"/>
      <c r="Z12" s="678">
        <v>2.6</v>
      </c>
      <c r="AA12" s="678"/>
      <c r="AB12" s="678"/>
      <c r="AC12" s="678"/>
      <c r="AD12" s="679">
        <v>11420587</v>
      </c>
      <c r="AE12" s="679"/>
      <c r="AF12" s="679"/>
      <c r="AG12" s="679"/>
      <c r="AH12" s="679"/>
      <c r="AI12" s="679"/>
      <c r="AJ12" s="679"/>
      <c r="AK12" s="679"/>
      <c r="AL12" s="676">
        <v>4.8</v>
      </c>
      <c r="AM12" s="641"/>
      <c r="AN12" s="641"/>
      <c r="AO12" s="656"/>
      <c r="AP12" s="624" t="s">
        <v>204</v>
      </c>
      <c r="AQ12" s="625"/>
      <c r="AR12" s="625"/>
      <c r="AS12" s="625"/>
      <c r="AT12" s="625"/>
      <c r="AU12" s="625"/>
      <c r="AV12" s="625"/>
      <c r="AW12" s="625"/>
      <c r="AX12" s="625"/>
      <c r="AY12" s="625"/>
      <c r="AZ12" s="625"/>
      <c r="BA12" s="625"/>
      <c r="BB12" s="625"/>
      <c r="BC12" s="626"/>
      <c r="BD12" s="627">
        <v>214778</v>
      </c>
      <c r="BE12" s="628"/>
      <c r="BF12" s="628"/>
      <c r="BG12" s="628"/>
      <c r="BH12" s="628"/>
      <c r="BI12" s="628"/>
      <c r="BJ12" s="628"/>
      <c r="BK12" s="629"/>
      <c r="BL12" s="678">
        <v>0.2</v>
      </c>
      <c r="BM12" s="678"/>
      <c r="BN12" s="678"/>
      <c r="BO12" s="678"/>
      <c r="BP12" s="679" t="s">
        <v>102</v>
      </c>
      <c r="BQ12" s="679"/>
      <c r="BR12" s="679"/>
      <c r="BS12" s="679"/>
      <c r="BT12" s="679"/>
      <c r="BU12" s="679"/>
      <c r="BV12" s="679"/>
      <c r="BW12" s="680"/>
      <c r="BY12" s="624" t="s">
        <v>205</v>
      </c>
      <c r="BZ12" s="625"/>
      <c r="CA12" s="625"/>
      <c r="CB12" s="625"/>
      <c r="CC12" s="625"/>
      <c r="CD12" s="625"/>
      <c r="CE12" s="625"/>
      <c r="CF12" s="625"/>
      <c r="CG12" s="625"/>
      <c r="CH12" s="625"/>
      <c r="CI12" s="625"/>
      <c r="CJ12" s="625"/>
      <c r="CK12" s="625"/>
      <c r="CL12" s="626"/>
      <c r="CM12" s="627">
        <v>34455390</v>
      </c>
      <c r="CN12" s="628"/>
      <c r="CO12" s="628"/>
      <c r="CP12" s="628"/>
      <c r="CQ12" s="628"/>
      <c r="CR12" s="628"/>
      <c r="CS12" s="628"/>
      <c r="CT12" s="629"/>
      <c r="CU12" s="678">
        <v>8.1</v>
      </c>
      <c r="CV12" s="678"/>
      <c r="CW12" s="678"/>
      <c r="CX12" s="678"/>
      <c r="CY12" s="615">
        <v>1821300</v>
      </c>
      <c r="CZ12" s="628"/>
      <c r="DA12" s="628"/>
      <c r="DB12" s="628"/>
      <c r="DC12" s="628"/>
      <c r="DD12" s="628"/>
      <c r="DE12" s="628"/>
      <c r="DF12" s="628"/>
      <c r="DG12" s="628"/>
      <c r="DH12" s="628"/>
      <c r="DI12" s="628"/>
      <c r="DJ12" s="628"/>
      <c r="DK12" s="629"/>
      <c r="DL12" s="615">
        <v>9137970</v>
      </c>
      <c r="DM12" s="628"/>
      <c r="DN12" s="628"/>
      <c r="DO12" s="628"/>
      <c r="DP12" s="628"/>
      <c r="DQ12" s="628"/>
      <c r="DR12" s="628"/>
      <c r="DS12" s="628"/>
      <c r="DT12" s="628"/>
      <c r="DU12" s="628"/>
      <c r="DV12" s="628"/>
      <c r="DW12" s="628"/>
      <c r="DX12" s="685"/>
    </row>
    <row r="13" spans="2:138" ht="11.25" customHeight="1">
      <c r="B13" s="624" t="s">
        <v>206</v>
      </c>
      <c r="C13" s="625"/>
      <c r="D13" s="625"/>
      <c r="E13" s="625"/>
      <c r="F13" s="625"/>
      <c r="G13" s="625"/>
      <c r="H13" s="625"/>
      <c r="I13" s="625"/>
      <c r="J13" s="625"/>
      <c r="K13" s="625"/>
      <c r="L13" s="625"/>
      <c r="M13" s="625"/>
      <c r="N13" s="625"/>
      <c r="O13" s="625"/>
      <c r="P13" s="625"/>
      <c r="Q13" s="626"/>
      <c r="R13" s="627" t="s">
        <v>102</v>
      </c>
      <c r="S13" s="628"/>
      <c r="T13" s="628"/>
      <c r="U13" s="628"/>
      <c r="V13" s="628"/>
      <c r="W13" s="628"/>
      <c r="X13" s="628"/>
      <c r="Y13" s="629"/>
      <c r="Z13" s="678" t="s">
        <v>102</v>
      </c>
      <c r="AA13" s="678"/>
      <c r="AB13" s="678"/>
      <c r="AC13" s="678"/>
      <c r="AD13" s="679" t="s">
        <v>102</v>
      </c>
      <c r="AE13" s="679"/>
      <c r="AF13" s="679"/>
      <c r="AG13" s="679"/>
      <c r="AH13" s="679"/>
      <c r="AI13" s="679"/>
      <c r="AJ13" s="679"/>
      <c r="AK13" s="679"/>
      <c r="AL13" s="676" t="s">
        <v>102</v>
      </c>
      <c r="AM13" s="641"/>
      <c r="AN13" s="641"/>
      <c r="AO13" s="656"/>
      <c r="AP13" s="624" t="s">
        <v>207</v>
      </c>
      <c r="AQ13" s="625"/>
      <c r="AR13" s="625"/>
      <c r="AS13" s="625"/>
      <c r="AT13" s="625"/>
      <c r="AU13" s="625"/>
      <c r="AV13" s="625"/>
      <c r="AW13" s="625"/>
      <c r="AX13" s="625"/>
      <c r="AY13" s="625"/>
      <c r="AZ13" s="625"/>
      <c r="BA13" s="625"/>
      <c r="BB13" s="625"/>
      <c r="BC13" s="626"/>
      <c r="BD13" s="627">
        <v>337724</v>
      </c>
      <c r="BE13" s="628"/>
      <c r="BF13" s="628"/>
      <c r="BG13" s="628"/>
      <c r="BH13" s="628"/>
      <c r="BI13" s="628"/>
      <c r="BJ13" s="628"/>
      <c r="BK13" s="629"/>
      <c r="BL13" s="678">
        <v>0.3</v>
      </c>
      <c r="BM13" s="678"/>
      <c r="BN13" s="678"/>
      <c r="BO13" s="678"/>
      <c r="BP13" s="679" t="s">
        <v>102</v>
      </c>
      <c r="BQ13" s="679"/>
      <c r="BR13" s="679"/>
      <c r="BS13" s="679"/>
      <c r="BT13" s="679"/>
      <c r="BU13" s="679"/>
      <c r="BV13" s="679"/>
      <c r="BW13" s="680"/>
      <c r="BY13" s="624" t="s">
        <v>208</v>
      </c>
      <c r="BZ13" s="625"/>
      <c r="CA13" s="625"/>
      <c r="CB13" s="625"/>
      <c r="CC13" s="625"/>
      <c r="CD13" s="625"/>
      <c r="CE13" s="625"/>
      <c r="CF13" s="625"/>
      <c r="CG13" s="625"/>
      <c r="CH13" s="625"/>
      <c r="CI13" s="625"/>
      <c r="CJ13" s="625"/>
      <c r="CK13" s="625"/>
      <c r="CL13" s="626"/>
      <c r="CM13" s="627">
        <v>49491564</v>
      </c>
      <c r="CN13" s="628"/>
      <c r="CO13" s="628"/>
      <c r="CP13" s="628"/>
      <c r="CQ13" s="628"/>
      <c r="CR13" s="628"/>
      <c r="CS13" s="628"/>
      <c r="CT13" s="629"/>
      <c r="CU13" s="678">
        <v>11.6</v>
      </c>
      <c r="CV13" s="678"/>
      <c r="CW13" s="678"/>
      <c r="CX13" s="678"/>
      <c r="CY13" s="615">
        <v>43278425</v>
      </c>
      <c r="CZ13" s="628"/>
      <c r="DA13" s="628"/>
      <c r="DB13" s="628"/>
      <c r="DC13" s="628"/>
      <c r="DD13" s="628"/>
      <c r="DE13" s="628"/>
      <c r="DF13" s="628"/>
      <c r="DG13" s="628"/>
      <c r="DH13" s="628"/>
      <c r="DI13" s="628"/>
      <c r="DJ13" s="628"/>
      <c r="DK13" s="629"/>
      <c r="DL13" s="615">
        <v>11422426</v>
      </c>
      <c r="DM13" s="628"/>
      <c r="DN13" s="628"/>
      <c r="DO13" s="628"/>
      <c r="DP13" s="628"/>
      <c r="DQ13" s="628"/>
      <c r="DR13" s="628"/>
      <c r="DS13" s="628"/>
      <c r="DT13" s="628"/>
      <c r="DU13" s="628"/>
      <c r="DV13" s="628"/>
      <c r="DW13" s="628"/>
      <c r="DX13" s="685"/>
    </row>
    <row r="14" spans="2:138" ht="11.25" customHeight="1">
      <c r="B14" s="624" t="s">
        <v>209</v>
      </c>
      <c r="C14" s="625"/>
      <c r="D14" s="625"/>
      <c r="E14" s="625"/>
      <c r="F14" s="625"/>
      <c r="G14" s="625"/>
      <c r="H14" s="625"/>
      <c r="I14" s="625"/>
      <c r="J14" s="625"/>
      <c r="K14" s="625"/>
      <c r="L14" s="625"/>
      <c r="M14" s="625"/>
      <c r="N14" s="625"/>
      <c r="O14" s="625"/>
      <c r="P14" s="625"/>
      <c r="Q14" s="626"/>
      <c r="R14" s="627">
        <v>269694</v>
      </c>
      <c r="S14" s="628"/>
      <c r="T14" s="628"/>
      <c r="U14" s="628"/>
      <c r="V14" s="628"/>
      <c r="W14" s="628"/>
      <c r="X14" s="628"/>
      <c r="Y14" s="629"/>
      <c r="Z14" s="678">
        <v>0.1</v>
      </c>
      <c r="AA14" s="678"/>
      <c r="AB14" s="678"/>
      <c r="AC14" s="678"/>
      <c r="AD14" s="679">
        <v>269694</v>
      </c>
      <c r="AE14" s="679"/>
      <c r="AF14" s="679"/>
      <c r="AG14" s="679"/>
      <c r="AH14" s="679"/>
      <c r="AI14" s="679"/>
      <c r="AJ14" s="679"/>
      <c r="AK14" s="679"/>
      <c r="AL14" s="676">
        <v>0.1</v>
      </c>
      <c r="AM14" s="641"/>
      <c r="AN14" s="641"/>
      <c r="AO14" s="656"/>
      <c r="AP14" s="624" t="s">
        <v>210</v>
      </c>
      <c r="AQ14" s="625"/>
      <c r="AR14" s="625"/>
      <c r="AS14" s="625"/>
      <c r="AT14" s="625"/>
      <c r="AU14" s="625"/>
      <c r="AV14" s="625"/>
      <c r="AW14" s="625"/>
      <c r="AX14" s="625"/>
      <c r="AY14" s="625"/>
      <c r="AZ14" s="625"/>
      <c r="BA14" s="625"/>
      <c r="BB14" s="625"/>
      <c r="BC14" s="626"/>
      <c r="BD14" s="627">
        <v>221961</v>
      </c>
      <c r="BE14" s="628"/>
      <c r="BF14" s="628"/>
      <c r="BG14" s="628"/>
      <c r="BH14" s="628"/>
      <c r="BI14" s="628"/>
      <c r="BJ14" s="628"/>
      <c r="BK14" s="629"/>
      <c r="BL14" s="678">
        <v>0.2</v>
      </c>
      <c r="BM14" s="678"/>
      <c r="BN14" s="678"/>
      <c r="BO14" s="678"/>
      <c r="BP14" s="679" t="s">
        <v>102</v>
      </c>
      <c r="BQ14" s="679"/>
      <c r="BR14" s="679"/>
      <c r="BS14" s="679"/>
      <c r="BT14" s="679"/>
      <c r="BU14" s="679"/>
      <c r="BV14" s="679"/>
      <c r="BW14" s="680"/>
      <c r="BY14" s="624" t="s">
        <v>211</v>
      </c>
      <c r="BZ14" s="625"/>
      <c r="CA14" s="625"/>
      <c r="CB14" s="625"/>
      <c r="CC14" s="625"/>
      <c r="CD14" s="625"/>
      <c r="CE14" s="625"/>
      <c r="CF14" s="625"/>
      <c r="CG14" s="625"/>
      <c r="CH14" s="625"/>
      <c r="CI14" s="625"/>
      <c r="CJ14" s="625"/>
      <c r="CK14" s="625"/>
      <c r="CL14" s="626"/>
      <c r="CM14" s="627">
        <v>21920156</v>
      </c>
      <c r="CN14" s="628"/>
      <c r="CO14" s="628"/>
      <c r="CP14" s="628"/>
      <c r="CQ14" s="628"/>
      <c r="CR14" s="628"/>
      <c r="CS14" s="628"/>
      <c r="CT14" s="629"/>
      <c r="CU14" s="678">
        <v>5.2</v>
      </c>
      <c r="CV14" s="678"/>
      <c r="CW14" s="678"/>
      <c r="CX14" s="678"/>
      <c r="CY14" s="615">
        <v>2520552</v>
      </c>
      <c r="CZ14" s="628"/>
      <c r="DA14" s="628"/>
      <c r="DB14" s="628"/>
      <c r="DC14" s="628"/>
      <c r="DD14" s="628"/>
      <c r="DE14" s="628"/>
      <c r="DF14" s="628"/>
      <c r="DG14" s="628"/>
      <c r="DH14" s="628"/>
      <c r="DI14" s="628"/>
      <c r="DJ14" s="628"/>
      <c r="DK14" s="629"/>
      <c r="DL14" s="615">
        <v>18681359</v>
      </c>
      <c r="DM14" s="628"/>
      <c r="DN14" s="628"/>
      <c r="DO14" s="628"/>
      <c r="DP14" s="628"/>
      <c r="DQ14" s="628"/>
      <c r="DR14" s="628"/>
      <c r="DS14" s="628"/>
      <c r="DT14" s="628"/>
      <c r="DU14" s="628"/>
      <c r="DV14" s="628"/>
      <c r="DW14" s="628"/>
      <c r="DX14" s="685"/>
    </row>
    <row r="15" spans="2:138" ht="11.25" customHeight="1">
      <c r="B15" s="624" t="s">
        <v>212</v>
      </c>
      <c r="C15" s="625"/>
      <c r="D15" s="625"/>
      <c r="E15" s="625"/>
      <c r="F15" s="625"/>
      <c r="G15" s="625"/>
      <c r="H15" s="625"/>
      <c r="I15" s="625"/>
      <c r="J15" s="625"/>
      <c r="K15" s="625"/>
      <c r="L15" s="625"/>
      <c r="M15" s="625"/>
      <c r="N15" s="625"/>
      <c r="O15" s="625"/>
      <c r="P15" s="625"/>
      <c r="Q15" s="626"/>
      <c r="R15" s="627">
        <v>147250694</v>
      </c>
      <c r="S15" s="628"/>
      <c r="T15" s="628"/>
      <c r="U15" s="628"/>
      <c r="V15" s="628"/>
      <c r="W15" s="628"/>
      <c r="X15" s="628"/>
      <c r="Y15" s="629"/>
      <c r="Z15" s="678">
        <v>33.799999999999997</v>
      </c>
      <c r="AA15" s="678"/>
      <c r="AB15" s="678"/>
      <c r="AC15" s="678"/>
      <c r="AD15" s="679">
        <v>144590060</v>
      </c>
      <c r="AE15" s="679"/>
      <c r="AF15" s="679"/>
      <c r="AG15" s="679"/>
      <c r="AH15" s="679"/>
      <c r="AI15" s="679"/>
      <c r="AJ15" s="679"/>
      <c r="AK15" s="679"/>
      <c r="AL15" s="676">
        <v>60.4</v>
      </c>
      <c r="AM15" s="641"/>
      <c r="AN15" s="641"/>
      <c r="AO15" s="656"/>
      <c r="AP15" s="624" t="s">
        <v>213</v>
      </c>
      <c r="AQ15" s="625"/>
      <c r="AR15" s="625"/>
      <c r="AS15" s="625"/>
      <c r="AT15" s="625"/>
      <c r="AU15" s="625"/>
      <c r="AV15" s="625"/>
      <c r="AW15" s="625"/>
      <c r="AX15" s="625"/>
      <c r="AY15" s="625"/>
      <c r="AZ15" s="625"/>
      <c r="BA15" s="625"/>
      <c r="BB15" s="625"/>
      <c r="BC15" s="626"/>
      <c r="BD15" s="627">
        <v>17929492</v>
      </c>
      <c r="BE15" s="628"/>
      <c r="BF15" s="628"/>
      <c r="BG15" s="628"/>
      <c r="BH15" s="628"/>
      <c r="BI15" s="628"/>
      <c r="BJ15" s="628"/>
      <c r="BK15" s="629"/>
      <c r="BL15" s="678">
        <v>18.2</v>
      </c>
      <c r="BM15" s="678"/>
      <c r="BN15" s="678"/>
      <c r="BO15" s="678"/>
      <c r="BP15" s="679" t="s">
        <v>102</v>
      </c>
      <c r="BQ15" s="679"/>
      <c r="BR15" s="679"/>
      <c r="BS15" s="679"/>
      <c r="BT15" s="679"/>
      <c r="BU15" s="679"/>
      <c r="BV15" s="679"/>
      <c r="BW15" s="680"/>
      <c r="BY15" s="624" t="s">
        <v>214</v>
      </c>
      <c r="BZ15" s="625"/>
      <c r="CA15" s="625"/>
      <c r="CB15" s="625"/>
      <c r="CC15" s="625"/>
      <c r="CD15" s="625"/>
      <c r="CE15" s="625"/>
      <c r="CF15" s="625"/>
      <c r="CG15" s="625"/>
      <c r="CH15" s="625"/>
      <c r="CI15" s="625"/>
      <c r="CJ15" s="625"/>
      <c r="CK15" s="625"/>
      <c r="CL15" s="626"/>
      <c r="CM15" s="627" t="s">
        <v>102</v>
      </c>
      <c r="CN15" s="628"/>
      <c r="CO15" s="628"/>
      <c r="CP15" s="628"/>
      <c r="CQ15" s="628"/>
      <c r="CR15" s="628"/>
      <c r="CS15" s="628"/>
      <c r="CT15" s="629"/>
      <c r="CU15" s="678" t="s">
        <v>102</v>
      </c>
      <c r="CV15" s="678"/>
      <c r="CW15" s="678"/>
      <c r="CX15" s="678"/>
      <c r="CY15" s="615" t="s">
        <v>102</v>
      </c>
      <c r="CZ15" s="628"/>
      <c r="DA15" s="628"/>
      <c r="DB15" s="628"/>
      <c r="DC15" s="628"/>
      <c r="DD15" s="628"/>
      <c r="DE15" s="628"/>
      <c r="DF15" s="628"/>
      <c r="DG15" s="628"/>
      <c r="DH15" s="628"/>
      <c r="DI15" s="628"/>
      <c r="DJ15" s="628"/>
      <c r="DK15" s="629"/>
      <c r="DL15" s="615" t="s">
        <v>102</v>
      </c>
      <c r="DM15" s="628"/>
      <c r="DN15" s="628"/>
      <c r="DO15" s="628"/>
      <c r="DP15" s="628"/>
      <c r="DQ15" s="628"/>
      <c r="DR15" s="628"/>
      <c r="DS15" s="628"/>
      <c r="DT15" s="628"/>
      <c r="DU15" s="628"/>
      <c r="DV15" s="628"/>
      <c r="DW15" s="628"/>
      <c r="DX15" s="685"/>
    </row>
    <row r="16" spans="2:138" ht="11.25" customHeight="1">
      <c r="B16" s="624" t="s">
        <v>215</v>
      </c>
      <c r="C16" s="625"/>
      <c r="D16" s="625"/>
      <c r="E16" s="625"/>
      <c r="F16" s="625"/>
      <c r="G16" s="625"/>
      <c r="H16" s="625"/>
      <c r="I16" s="625"/>
      <c r="J16" s="625"/>
      <c r="K16" s="625"/>
      <c r="L16" s="625"/>
      <c r="M16" s="625"/>
      <c r="N16" s="625"/>
      <c r="O16" s="625"/>
      <c r="P16" s="625"/>
      <c r="Q16" s="626"/>
      <c r="R16" s="627">
        <v>144590060</v>
      </c>
      <c r="S16" s="628"/>
      <c r="T16" s="628"/>
      <c r="U16" s="628"/>
      <c r="V16" s="628"/>
      <c r="W16" s="628"/>
      <c r="X16" s="628"/>
      <c r="Y16" s="629"/>
      <c r="Z16" s="676">
        <v>33.200000000000003</v>
      </c>
      <c r="AA16" s="641"/>
      <c r="AB16" s="641"/>
      <c r="AC16" s="677"/>
      <c r="AD16" s="615">
        <v>144590060</v>
      </c>
      <c r="AE16" s="628"/>
      <c r="AF16" s="628"/>
      <c r="AG16" s="628"/>
      <c r="AH16" s="628"/>
      <c r="AI16" s="628"/>
      <c r="AJ16" s="628"/>
      <c r="AK16" s="629"/>
      <c r="AL16" s="676">
        <v>60.4</v>
      </c>
      <c r="AM16" s="641"/>
      <c r="AN16" s="641"/>
      <c r="AO16" s="656"/>
      <c r="AP16" s="624" t="s">
        <v>216</v>
      </c>
      <c r="AQ16" s="625"/>
      <c r="AR16" s="625"/>
      <c r="AS16" s="625"/>
      <c r="AT16" s="625"/>
      <c r="AU16" s="625"/>
      <c r="AV16" s="625"/>
      <c r="AW16" s="625"/>
      <c r="AX16" s="625"/>
      <c r="AY16" s="625"/>
      <c r="AZ16" s="625"/>
      <c r="BA16" s="625"/>
      <c r="BB16" s="625"/>
      <c r="BC16" s="626"/>
      <c r="BD16" s="627">
        <v>870696</v>
      </c>
      <c r="BE16" s="628"/>
      <c r="BF16" s="628"/>
      <c r="BG16" s="628"/>
      <c r="BH16" s="628"/>
      <c r="BI16" s="628"/>
      <c r="BJ16" s="628"/>
      <c r="BK16" s="629"/>
      <c r="BL16" s="678">
        <v>0.9</v>
      </c>
      <c r="BM16" s="678"/>
      <c r="BN16" s="678"/>
      <c r="BO16" s="678"/>
      <c r="BP16" s="679" t="s">
        <v>102</v>
      </c>
      <c r="BQ16" s="679"/>
      <c r="BR16" s="679"/>
      <c r="BS16" s="679"/>
      <c r="BT16" s="679"/>
      <c r="BU16" s="679"/>
      <c r="BV16" s="679"/>
      <c r="BW16" s="680"/>
      <c r="BY16" s="624" t="s">
        <v>217</v>
      </c>
      <c r="BZ16" s="625"/>
      <c r="CA16" s="625"/>
      <c r="CB16" s="625"/>
      <c r="CC16" s="625"/>
      <c r="CD16" s="625"/>
      <c r="CE16" s="625"/>
      <c r="CF16" s="625"/>
      <c r="CG16" s="625"/>
      <c r="CH16" s="625"/>
      <c r="CI16" s="625"/>
      <c r="CJ16" s="625"/>
      <c r="CK16" s="625"/>
      <c r="CL16" s="626"/>
      <c r="CM16" s="627">
        <v>95780433</v>
      </c>
      <c r="CN16" s="628"/>
      <c r="CO16" s="628"/>
      <c r="CP16" s="628"/>
      <c r="CQ16" s="628"/>
      <c r="CR16" s="628"/>
      <c r="CS16" s="628"/>
      <c r="CT16" s="629"/>
      <c r="CU16" s="678">
        <v>22.5</v>
      </c>
      <c r="CV16" s="678"/>
      <c r="CW16" s="678"/>
      <c r="CX16" s="678"/>
      <c r="CY16" s="615">
        <v>3011447</v>
      </c>
      <c r="CZ16" s="628"/>
      <c r="DA16" s="628"/>
      <c r="DB16" s="628"/>
      <c r="DC16" s="628"/>
      <c r="DD16" s="628"/>
      <c r="DE16" s="628"/>
      <c r="DF16" s="628"/>
      <c r="DG16" s="628"/>
      <c r="DH16" s="628"/>
      <c r="DI16" s="628"/>
      <c r="DJ16" s="628"/>
      <c r="DK16" s="629"/>
      <c r="DL16" s="615">
        <v>73436148</v>
      </c>
      <c r="DM16" s="628"/>
      <c r="DN16" s="628"/>
      <c r="DO16" s="628"/>
      <c r="DP16" s="628"/>
      <c r="DQ16" s="628"/>
      <c r="DR16" s="628"/>
      <c r="DS16" s="628"/>
      <c r="DT16" s="628"/>
      <c r="DU16" s="628"/>
      <c r="DV16" s="628"/>
      <c r="DW16" s="628"/>
      <c r="DX16" s="685"/>
    </row>
    <row r="17" spans="2:128" ht="11.25" customHeight="1">
      <c r="B17" s="624" t="s">
        <v>218</v>
      </c>
      <c r="C17" s="625"/>
      <c r="D17" s="625"/>
      <c r="E17" s="625"/>
      <c r="F17" s="625"/>
      <c r="G17" s="625"/>
      <c r="H17" s="625"/>
      <c r="I17" s="625"/>
      <c r="J17" s="625"/>
      <c r="K17" s="625"/>
      <c r="L17" s="625"/>
      <c r="M17" s="625"/>
      <c r="N17" s="625"/>
      <c r="O17" s="625"/>
      <c r="P17" s="625"/>
      <c r="Q17" s="626"/>
      <c r="R17" s="627">
        <v>2650242</v>
      </c>
      <c r="S17" s="628"/>
      <c r="T17" s="628"/>
      <c r="U17" s="628"/>
      <c r="V17" s="628"/>
      <c r="W17" s="628"/>
      <c r="X17" s="628"/>
      <c r="Y17" s="629"/>
      <c r="Z17" s="676">
        <v>0.6</v>
      </c>
      <c r="AA17" s="641"/>
      <c r="AB17" s="641"/>
      <c r="AC17" s="677"/>
      <c r="AD17" s="615" t="s">
        <v>102</v>
      </c>
      <c r="AE17" s="628"/>
      <c r="AF17" s="628"/>
      <c r="AG17" s="628"/>
      <c r="AH17" s="628"/>
      <c r="AI17" s="628"/>
      <c r="AJ17" s="628"/>
      <c r="AK17" s="629"/>
      <c r="AL17" s="676" t="s">
        <v>102</v>
      </c>
      <c r="AM17" s="641"/>
      <c r="AN17" s="641"/>
      <c r="AO17" s="656"/>
      <c r="AP17" s="624" t="s">
        <v>219</v>
      </c>
      <c r="AQ17" s="625"/>
      <c r="AR17" s="625"/>
      <c r="AS17" s="625"/>
      <c r="AT17" s="625"/>
      <c r="AU17" s="625"/>
      <c r="AV17" s="625"/>
      <c r="AW17" s="625"/>
      <c r="AX17" s="625"/>
      <c r="AY17" s="625"/>
      <c r="AZ17" s="625"/>
      <c r="BA17" s="625"/>
      <c r="BB17" s="625"/>
      <c r="BC17" s="626"/>
      <c r="BD17" s="627">
        <v>17058796</v>
      </c>
      <c r="BE17" s="628"/>
      <c r="BF17" s="628"/>
      <c r="BG17" s="628"/>
      <c r="BH17" s="628"/>
      <c r="BI17" s="628"/>
      <c r="BJ17" s="628"/>
      <c r="BK17" s="629"/>
      <c r="BL17" s="678">
        <v>17.3</v>
      </c>
      <c r="BM17" s="678"/>
      <c r="BN17" s="678"/>
      <c r="BO17" s="678"/>
      <c r="BP17" s="679" t="s">
        <v>102</v>
      </c>
      <c r="BQ17" s="679"/>
      <c r="BR17" s="679"/>
      <c r="BS17" s="679"/>
      <c r="BT17" s="679"/>
      <c r="BU17" s="679"/>
      <c r="BV17" s="679"/>
      <c r="BW17" s="680"/>
      <c r="BY17" s="624" t="s">
        <v>220</v>
      </c>
      <c r="BZ17" s="625"/>
      <c r="CA17" s="625"/>
      <c r="CB17" s="625"/>
      <c r="CC17" s="625"/>
      <c r="CD17" s="625"/>
      <c r="CE17" s="625"/>
      <c r="CF17" s="625"/>
      <c r="CG17" s="625"/>
      <c r="CH17" s="625"/>
      <c r="CI17" s="625"/>
      <c r="CJ17" s="625"/>
      <c r="CK17" s="625"/>
      <c r="CL17" s="626"/>
      <c r="CM17" s="627">
        <v>640887</v>
      </c>
      <c r="CN17" s="628"/>
      <c r="CO17" s="628"/>
      <c r="CP17" s="628"/>
      <c r="CQ17" s="628"/>
      <c r="CR17" s="628"/>
      <c r="CS17" s="628"/>
      <c r="CT17" s="629"/>
      <c r="CU17" s="678">
        <v>0.2</v>
      </c>
      <c r="CV17" s="678"/>
      <c r="CW17" s="678"/>
      <c r="CX17" s="678"/>
      <c r="CY17" s="615" t="s">
        <v>102</v>
      </c>
      <c r="CZ17" s="628"/>
      <c r="DA17" s="628"/>
      <c r="DB17" s="628"/>
      <c r="DC17" s="628"/>
      <c r="DD17" s="628"/>
      <c r="DE17" s="628"/>
      <c r="DF17" s="628"/>
      <c r="DG17" s="628"/>
      <c r="DH17" s="628"/>
      <c r="DI17" s="628"/>
      <c r="DJ17" s="628"/>
      <c r="DK17" s="629"/>
      <c r="DL17" s="615">
        <v>42500</v>
      </c>
      <c r="DM17" s="628"/>
      <c r="DN17" s="628"/>
      <c r="DO17" s="628"/>
      <c r="DP17" s="628"/>
      <c r="DQ17" s="628"/>
      <c r="DR17" s="628"/>
      <c r="DS17" s="628"/>
      <c r="DT17" s="628"/>
      <c r="DU17" s="628"/>
      <c r="DV17" s="628"/>
      <c r="DW17" s="628"/>
      <c r="DX17" s="685"/>
    </row>
    <row r="18" spans="2:128" ht="11.25" customHeight="1">
      <c r="B18" s="624" t="s">
        <v>221</v>
      </c>
      <c r="C18" s="625"/>
      <c r="D18" s="625"/>
      <c r="E18" s="625"/>
      <c r="F18" s="625"/>
      <c r="G18" s="625"/>
      <c r="H18" s="625"/>
      <c r="I18" s="625"/>
      <c r="J18" s="625"/>
      <c r="K18" s="625"/>
      <c r="L18" s="625"/>
      <c r="M18" s="625"/>
      <c r="N18" s="625"/>
      <c r="O18" s="625"/>
      <c r="P18" s="625"/>
      <c r="Q18" s="626"/>
      <c r="R18" s="627">
        <v>10392</v>
      </c>
      <c r="S18" s="628"/>
      <c r="T18" s="628"/>
      <c r="U18" s="628"/>
      <c r="V18" s="628"/>
      <c r="W18" s="628"/>
      <c r="X18" s="628"/>
      <c r="Y18" s="629"/>
      <c r="Z18" s="676">
        <v>0</v>
      </c>
      <c r="AA18" s="641"/>
      <c r="AB18" s="641"/>
      <c r="AC18" s="677"/>
      <c r="AD18" s="615" t="s">
        <v>102</v>
      </c>
      <c r="AE18" s="628"/>
      <c r="AF18" s="628"/>
      <c r="AG18" s="628"/>
      <c r="AH18" s="628"/>
      <c r="AI18" s="628"/>
      <c r="AJ18" s="628"/>
      <c r="AK18" s="629"/>
      <c r="AL18" s="676" t="s">
        <v>102</v>
      </c>
      <c r="AM18" s="641"/>
      <c r="AN18" s="641"/>
      <c r="AO18" s="656"/>
      <c r="AP18" s="624" t="s">
        <v>222</v>
      </c>
      <c r="AQ18" s="625"/>
      <c r="AR18" s="625"/>
      <c r="AS18" s="625"/>
      <c r="AT18" s="625"/>
      <c r="AU18" s="625"/>
      <c r="AV18" s="625"/>
      <c r="AW18" s="625"/>
      <c r="AX18" s="625"/>
      <c r="AY18" s="625"/>
      <c r="AZ18" s="625"/>
      <c r="BA18" s="625"/>
      <c r="BB18" s="625"/>
      <c r="BC18" s="626"/>
      <c r="BD18" s="627">
        <v>29050979</v>
      </c>
      <c r="BE18" s="628"/>
      <c r="BF18" s="628"/>
      <c r="BG18" s="628"/>
      <c r="BH18" s="628"/>
      <c r="BI18" s="628"/>
      <c r="BJ18" s="628"/>
      <c r="BK18" s="629"/>
      <c r="BL18" s="678">
        <v>29.5</v>
      </c>
      <c r="BM18" s="678"/>
      <c r="BN18" s="678"/>
      <c r="BO18" s="678"/>
      <c r="BP18" s="679" t="s">
        <v>102</v>
      </c>
      <c r="BQ18" s="679"/>
      <c r="BR18" s="679"/>
      <c r="BS18" s="679"/>
      <c r="BT18" s="679"/>
      <c r="BU18" s="679"/>
      <c r="BV18" s="679"/>
      <c r="BW18" s="680"/>
      <c r="BY18" s="624" t="s">
        <v>223</v>
      </c>
      <c r="BZ18" s="625"/>
      <c r="CA18" s="625"/>
      <c r="CB18" s="625"/>
      <c r="CC18" s="625"/>
      <c r="CD18" s="625"/>
      <c r="CE18" s="625"/>
      <c r="CF18" s="625"/>
      <c r="CG18" s="625"/>
      <c r="CH18" s="625"/>
      <c r="CI18" s="625"/>
      <c r="CJ18" s="625"/>
      <c r="CK18" s="625"/>
      <c r="CL18" s="626"/>
      <c r="CM18" s="627">
        <v>64594649</v>
      </c>
      <c r="CN18" s="628"/>
      <c r="CO18" s="628"/>
      <c r="CP18" s="628"/>
      <c r="CQ18" s="628"/>
      <c r="CR18" s="628"/>
      <c r="CS18" s="628"/>
      <c r="CT18" s="629"/>
      <c r="CU18" s="678">
        <v>15.2</v>
      </c>
      <c r="CV18" s="678"/>
      <c r="CW18" s="678"/>
      <c r="CX18" s="678"/>
      <c r="CY18" s="615" t="s">
        <v>102</v>
      </c>
      <c r="CZ18" s="628"/>
      <c r="DA18" s="628"/>
      <c r="DB18" s="628"/>
      <c r="DC18" s="628"/>
      <c r="DD18" s="628"/>
      <c r="DE18" s="628"/>
      <c r="DF18" s="628"/>
      <c r="DG18" s="628"/>
      <c r="DH18" s="628"/>
      <c r="DI18" s="628"/>
      <c r="DJ18" s="628"/>
      <c r="DK18" s="629"/>
      <c r="DL18" s="615">
        <v>62553196</v>
      </c>
      <c r="DM18" s="628"/>
      <c r="DN18" s="628"/>
      <c r="DO18" s="628"/>
      <c r="DP18" s="628"/>
      <c r="DQ18" s="628"/>
      <c r="DR18" s="628"/>
      <c r="DS18" s="628"/>
      <c r="DT18" s="628"/>
      <c r="DU18" s="628"/>
      <c r="DV18" s="628"/>
      <c r="DW18" s="628"/>
      <c r="DX18" s="685"/>
    </row>
    <row r="19" spans="2:128" ht="11.25" customHeight="1">
      <c r="B19" s="624" t="s">
        <v>224</v>
      </c>
      <c r="C19" s="625"/>
      <c r="D19" s="625"/>
      <c r="E19" s="625"/>
      <c r="F19" s="625"/>
      <c r="G19" s="625"/>
      <c r="H19" s="625"/>
      <c r="I19" s="625"/>
      <c r="J19" s="625"/>
      <c r="K19" s="625"/>
      <c r="L19" s="625"/>
      <c r="M19" s="625"/>
      <c r="N19" s="625"/>
      <c r="O19" s="625"/>
      <c r="P19" s="625"/>
      <c r="Q19" s="626"/>
      <c r="R19" s="627">
        <v>259106163</v>
      </c>
      <c r="S19" s="628"/>
      <c r="T19" s="628"/>
      <c r="U19" s="628"/>
      <c r="V19" s="628"/>
      <c r="W19" s="628"/>
      <c r="X19" s="628"/>
      <c r="Y19" s="629"/>
      <c r="Z19" s="676">
        <v>59.5</v>
      </c>
      <c r="AA19" s="641"/>
      <c r="AB19" s="641"/>
      <c r="AC19" s="677"/>
      <c r="AD19" s="615">
        <v>238368871</v>
      </c>
      <c r="AE19" s="628"/>
      <c r="AF19" s="628"/>
      <c r="AG19" s="628"/>
      <c r="AH19" s="628"/>
      <c r="AI19" s="628"/>
      <c r="AJ19" s="628"/>
      <c r="AK19" s="629"/>
      <c r="AL19" s="676">
        <v>99.6</v>
      </c>
      <c r="AM19" s="641"/>
      <c r="AN19" s="641"/>
      <c r="AO19" s="656"/>
      <c r="AP19" s="624" t="s">
        <v>225</v>
      </c>
      <c r="AQ19" s="625"/>
      <c r="AR19" s="625"/>
      <c r="AS19" s="625"/>
      <c r="AT19" s="625"/>
      <c r="AU19" s="625"/>
      <c r="AV19" s="625"/>
      <c r="AW19" s="625"/>
      <c r="AX19" s="625"/>
      <c r="AY19" s="625"/>
      <c r="AZ19" s="625"/>
      <c r="BA19" s="625"/>
      <c r="BB19" s="625"/>
      <c r="BC19" s="626"/>
      <c r="BD19" s="627">
        <v>1781666</v>
      </c>
      <c r="BE19" s="628"/>
      <c r="BF19" s="628"/>
      <c r="BG19" s="628"/>
      <c r="BH19" s="628"/>
      <c r="BI19" s="628"/>
      <c r="BJ19" s="628"/>
      <c r="BK19" s="629"/>
      <c r="BL19" s="678">
        <v>1.8</v>
      </c>
      <c r="BM19" s="678"/>
      <c r="BN19" s="678"/>
      <c r="BO19" s="678"/>
      <c r="BP19" s="679" t="s">
        <v>102</v>
      </c>
      <c r="BQ19" s="679"/>
      <c r="BR19" s="679"/>
      <c r="BS19" s="679"/>
      <c r="BT19" s="679"/>
      <c r="BU19" s="679"/>
      <c r="BV19" s="679"/>
      <c r="BW19" s="680"/>
      <c r="BY19" s="624" t="s">
        <v>226</v>
      </c>
      <c r="BZ19" s="625"/>
      <c r="CA19" s="625"/>
      <c r="CB19" s="625"/>
      <c r="CC19" s="625"/>
      <c r="CD19" s="625"/>
      <c r="CE19" s="625"/>
      <c r="CF19" s="625"/>
      <c r="CG19" s="625"/>
      <c r="CH19" s="625"/>
      <c r="CI19" s="625"/>
      <c r="CJ19" s="625"/>
      <c r="CK19" s="625"/>
      <c r="CL19" s="626"/>
      <c r="CM19" s="627" t="s">
        <v>102</v>
      </c>
      <c r="CN19" s="628"/>
      <c r="CO19" s="628"/>
      <c r="CP19" s="628"/>
      <c r="CQ19" s="628"/>
      <c r="CR19" s="628"/>
      <c r="CS19" s="628"/>
      <c r="CT19" s="629"/>
      <c r="CU19" s="678" t="s">
        <v>102</v>
      </c>
      <c r="CV19" s="678"/>
      <c r="CW19" s="678"/>
      <c r="CX19" s="678"/>
      <c r="CY19" s="615" t="s">
        <v>102</v>
      </c>
      <c r="CZ19" s="628"/>
      <c r="DA19" s="628"/>
      <c r="DB19" s="628"/>
      <c r="DC19" s="628"/>
      <c r="DD19" s="628"/>
      <c r="DE19" s="628"/>
      <c r="DF19" s="628"/>
      <c r="DG19" s="628"/>
      <c r="DH19" s="628"/>
      <c r="DI19" s="628"/>
      <c r="DJ19" s="628"/>
      <c r="DK19" s="629"/>
      <c r="DL19" s="615" t="s">
        <v>102</v>
      </c>
      <c r="DM19" s="628"/>
      <c r="DN19" s="628"/>
      <c r="DO19" s="628"/>
      <c r="DP19" s="628"/>
      <c r="DQ19" s="628"/>
      <c r="DR19" s="628"/>
      <c r="DS19" s="628"/>
      <c r="DT19" s="628"/>
      <c r="DU19" s="628"/>
      <c r="DV19" s="628"/>
      <c r="DW19" s="628"/>
      <c r="DX19" s="685"/>
    </row>
    <row r="20" spans="2:128" ht="11.25" customHeight="1">
      <c r="B20" s="624" t="s">
        <v>227</v>
      </c>
      <c r="C20" s="625"/>
      <c r="D20" s="625"/>
      <c r="E20" s="625"/>
      <c r="F20" s="625"/>
      <c r="G20" s="625"/>
      <c r="H20" s="625"/>
      <c r="I20" s="625"/>
      <c r="J20" s="625"/>
      <c r="K20" s="625"/>
      <c r="L20" s="625"/>
      <c r="M20" s="625"/>
      <c r="N20" s="625"/>
      <c r="O20" s="625"/>
      <c r="P20" s="625"/>
      <c r="Q20" s="626"/>
      <c r="R20" s="627">
        <v>434580</v>
      </c>
      <c r="S20" s="628"/>
      <c r="T20" s="628"/>
      <c r="U20" s="628"/>
      <c r="V20" s="628"/>
      <c r="W20" s="628"/>
      <c r="X20" s="628"/>
      <c r="Y20" s="629"/>
      <c r="Z20" s="676">
        <v>0.1</v>
      </c>
      <c r="AA20" s="641"/>
      <c r="AB20" s="641"/>
      <c r="AC20" s="677"/>
      <c r="AD20" s="615">
        <v>434580</v>
      </c>
      <c r="AE20" s="628"/>
      <c r="AF20" s="628"/>
      <c r="AG20" s="628"/>
      <c r="AH20" s="628"/>
      <c r="AI20" s="628"/>
      <c r="AJ20" s="628"/>
      <c r="AK20" s="629"/>
      <c r="AL20" s="676">
        <v>0.2</v>
      </c>
      <c r="AM20" s="641"/>
      <c r="AN20" s="641"/>
      <c r="AO20" s="656"/>
      <c r="AP20" s="682" t="s">
        <v>228</v>
      </c>
      <c r="AQ20" s="683"/>
      <c r="AR20" s="683"/>
      <c r="AS20" s="683"/>
      <c r="AT20" s="683"/>
      <c r="AU20" s="683"/>
      <c r="AV20" s="683"/>
      <c r="AW20" s="683"/>
      <c r="AX20" s="683"/>
      <c r="AY20" s="683"/>
      <c r="AZ20" s="683"/>
      <c r="BA20" s="683"/>
      <c r="BB20" s="683"/>
      <c r="BC20" s="684"/>
      <c r="BD20" s="627">
        <v>1046871</v>
      </c>
      <c r="BE20" s="628"/>
      <c r="BF20" s="628"/>
      <c r="BG20" s="628"/>
      <c r="BH20" s="628"/>
      <c r="BI20" s="628"/>
      <c r="BJ20" s="628"/>
      <c r="BK20" s="629"/>
      <c r="BL20" s="678">
        <v>1.1000000000000001</v>
      </c>
      <c r="BM20" s="678"/>
      <c r="BN20" s="678"/>
      <c r="BO20" s="678"/>
      <c r="BP20" s="679" t="s">
        <v>102</v>
      </c>
      <c r="BQ20" s="679"/>
      <c r="BR20" s="679"/>
      <c r="BS20" s="679"/>
      <c r="BT20" s="679"/>
      <c r="BU20" s="679"/>
      <c r="BV20" s="679"/>
      <c r="BW20" s="680"/>
      <c r="BY20" s="682" t="s">
        <v>229</v>
      </c>
      <c r="BZ20" s="683"/>
      <c r="CA20" s="683"/>
      <c r="CB20" s="683"/>
      <c r="CC20" s="683"/>
      <c r="CD20" s="683"/>
      <c r="CE20" s="683"/>
      <c r="CF20" s="683"/>
      <c r="CG20" s="683"/>
      <c r="CH20" s="683"/>
      <c r="CI20" s="683"/>
      <c r="CJ20" s="683"/>
      <c r="CK20" s="683"/>
      <c r="CL20" s="684"/>
      <c r="CM20" s="627" t="s">
        <v>102</v>
      </c>
      <c r="CN20" s="628"/>
      <c r="CO20" s="628"/>
      <c r="CP20" s="628"/>
      <c r="CQ20" s="628"/>
      <c r="CR20" s="628"/>
      <c r="CS20" s="628"/>
      <c r="CT20" s="629"/>
      <c r="CU20" s="678" t="s">
        <v>102</v>
      </c>
      <c r="CV20" s="678"/>
      <c r="CW20" s="678"/>
      <c r="CX20" s="678"/>
      <c r="CY20" s="615" t="s">
        <v>102</v>
      </c>
      <c r="CZ20" s="628"/>
      <c r="DA20" s="628"/>
      <c r="DB20" s="628"/>
      <c r="DC20" s="628"/>
      <c r="DD20" s="628"/>
      <c r="DE20" s="628"/>
      <c r="DF20" s="628"/>
      <c r="DG20" s="628"/>
      <c r="DH20" s="628"/>
      <c r="DI20" s="628"/>
      <c r="DJ20" s="628"/>
      <c r="DK20" s="629"/>
      <c r="DL20" s="615" t="s">
        <v>102</v>
      </c>
      <c r="DM20" s="628"/>
      <c r="DN20" s="628"/>
      <c r="DO20" s="628"/>
      <c r="DP20" s="628"/>
      <c r="DQ20" s="628"/>
      <c r="DR20" s="628"/>
      <c r="DS20" s="628"/>
      <c r="DT20" s="628"/>
      <c r="DU20" s="628"/>
      <c r="DV20" s="628"/>
      <c r="DW20" s="628"/>
      <c r="DX20" s="685"/>
    </row>
    <row r="21" spans="2:128" ht="11.25" customHeight="1">
      <c r="B21" s="624" t="s">
        <v>230</v>
      </c>
      <c r="C21" s="625"/>
      <c r="D21" s="625"/>
      <c r="E21" s="625"/>
      <c r="F21" s="625"/>
      <c r="G21" s="625"/>
      <c r="H21" s="625"/>
      <c r="I21" s="625"/>
      <c r="J21" s="625"/>
      <c r="K21" s="625"/>
      <c r="L21" s="625"/>
      <c r="M21" s="625"/>
      <c r="N21" s="625"/>
      <c r="O21" s="625"/>
      <c r="P21" s="625"/>
      <c r="Q21" s="626"/>
      <c r="R21" s="627">
        <v>2376875</v>
      </c>
      <c r="S21" s="628"/>
      <c r="T21" s="628"/>
      <c r="U21" s="628"/>
      <c r="V21" s="628"/>
      <c r="W21" s="628"/>
      <c r="X21" s="628"/>
      <c r="Y21" s="629"/>
      <c r="Z21" s="676">
        <v>0.5</v>
      </c>
      <c r="AA21" s="641"/>
      <c r="AB21" s="641"/>
      <c r="AC21" s="677"/>
      <c r="AD21" s="615" t="s">
        <v>102</v>
      </c>
      <c r="AE21" s="628"/>
      <c r="AF21" s="628"/>
      <c r="AG21" s="628"/>
      <c r="AH21" s="628"/>
      <c r="AI21" s="628"/>
      <c r="AJ21" s="628"/>
      <c r="AK21" s="629"/>
      <c r="AL21" s="676" t="s">
        <v>102</v>
      </c>
      <c r="AM21" s="641"/>
      <c r="AN21" s="641"/>
      <c r="AO21" s="656"/>
      <c r="AP21" s="682" t="s">
        <v>231</v>
      </c>
      <c r="AQ21" s="683"/>
      <c r="AR21" s="683"/>
      <c r="AS21" s="683"/>
      <c r="AT21" s="683"/>
      <c r="AU21" s="683"/>
      <c r="AV21" s="683"/>
      <c r="AW21" s="683"/>
      <c r="AX21" s="683"/>
      <c r="AY21" s="683"/>
      <c r="AZ21" s="683"/>
      <c r="BA21" s="683"/>
      <c r="BB21" s="683"/>
      <c r="BC21" s="684"/>
      <c r="BD21" s="627">
        <v>281934</v>
      </c>
      <c r="BE21" s="628"/>
      <c r="BF21" s="628"/>
      <c r="BG21" s="628"/>
      <c r="BH21" s="628"/>
      <c r="BI21" s="628"/>
      <c r="BJ21" s="628"/>
      <c r="BK21" s="629"/>
      <c r="BL21" s="678">
        <v>0.3</v>
      </c>
      <c r="BM21" s="678"/>
      <c r="BN21" s="678"/>
      <c r="BO21" s="678"/>
      <c r="BP21" s="679" t="s">
        <v>102</v>
      </c>
      <c r="BQ21" s="679"/>
      <c r="BR21" s="679"/>
      <c r="BS21" s="679"/>
      <c r="BT21" s="679"/>
      <c r="BU21" s="679"/>
      <c r="BV21" s="679"/>
      <c r="BW21" s="680"/>
      <c r="BY21" s="682" t="s">
        <v>232</v>
      </c>
      <c r="BZ21" s="683"/>
      <c r="CA21" s="683"/>
      <c r="CB21" s="683"/>
      <c r="CC21" s="683"/>
      <c r="CD21" s="683"/>
      <c r="CE21" s="683"/>
      <c r="CF21" s="683"/>
      <c r="CG21" s="683"/>
      <c r="CH21" s="683"/>
      <c r="CI21" s="683"/>
      <c r="CJ21" s="683"/>
      <c r="CK21" s="683"/>
      <c r="CL21" s="684"/>
      <c r="CM21" s="627">
        <v>101049</v>
      </c>
      <c r="CN21" s="628"/>
      <c r="CO21" s="628"/>
      <c r="CP21" s="628"/>
      <c r="CQ21" s="628"/>
      <c r="CR21" s="628"/>
      <c r="CS21" s="628"/>
      <c r="CT21" s="629"/>
      <c r="CU21" s="678">
        <v>0</v>
      </c>
      <c r="CV21" s="678"/>
      <c r="CW21" s="678"/>
      <c r="CX21" s="678"/>
      <c r="CY21" s="615" t="s">
        <v>102</v>
      </c>
      <c r="CZ21" s="628"/>
      <c r="DA21" s="628"/>
      <c r="DB21" s="628"/>
      <c r="DC21" s="628"/>
      <c r="DD21" s="628"/>
      <c r="DE21" s="628"/>
      <c r="DF21" s="628"/>
      <c r="DG21" s="628"/>
      <c r="DH21" s="628"/>
      <c r="DI21" s="628"/>
      <c r="DJ21" s="628"/>
      <c r="DK21" s="629"/>
      <c r="DL21" s="615">
        <v>101049</v>
      </c>
      <c r="DM21" s="628"/>
      <c r="DN21" s="628"/>
      <c r="DO21" s="628"/>
      <c r="DP21" s="628"/>
      <c r="DQ21" s="628"/>
      <c r="DR21" s="628"/>
      <c r="DS21" s="628"/>
      <c r="DT21" s="628"/>
      <c r="DU21" s="628"/>
      <c r="DV21" s="628"/>
      <c r="DW21" s="628"/>
      <c r="DX21" s="685"/>
    </row>
    <row r="22" spans="2:128" ht="11.25" customHeight="1">
      <c r="B22" s="624" t="s">
        <v>233</v>
      </c>
      <c r="C22" s="625"/>
      <c r="D22" s="625"/>
      <c r="E22" s="625"/>
      <c r="F22" s="625"/>
      <c r="G22" s="625"/>
      <c r="H22" s="625"/>
      <c r="I22" s="625"/>
      <c r="J22" s="625"/>
      <c r="K22" s="625"/>
      <c r="L22" s="625"/>
      <c r="M22" s="625"/>
      <c r="N22" s="625"/>
      <c r="O22" s="625"/>
      <c r="P22" s="625"/>
      <c r="Q22" s="626"/>
      <c r="R22" s="627">
        <v>4821159</v>
      </c>
      <c r="S22" s="628"/>
      <c r="T22" s="628"/>
      <c r="U22" s="628"/>
      <c r="V22" s="628"/>
      <c r="W22" s="628"/>
      <c r="X22" s="628"/>
      <c r="Y22" s="629"/>
      <c r="Z22" s="676">
        <v>1.1000000000000001</v>
      </c>
      <c r="AA22" s="641"/>
      <c r="AB22" s="641"/>
      <c r="AC22" s="677"/>
      <c r="AD22" s="615">
        <v>333298</v>
      </c>
      <c r="AE22" s="628"/>
      <c r="AF22" s="628"/>
      <c r="AG22" s="628"/>
      <c r="AH22" s="628"/>
      <c r="AI22" s="628"/>
      <c r="AJ22" s="628"/>
      <c r="AK22" s="629"/>
      <c r="AL22" s="676">
        <v>0.1</v>
      </c>
      <c r="AM22" s="641"/>
      <c r="AN22" s="641"/>
      <c r="AO22" s="656"/>
      <c r="AP22" s="682" t="s">
        <v>234</v>
      </c>
      <c r="AQ22" s="683"/>
      <c r="AR22" s="683"/>
      <c r="AS22" s="683"/>
      <c r="AT22" s="683"/>
      <c r="AU22" s="683"/>
      <c r="AV22" s="683"/>
      <c r="AW22" s="683"/>
      <c r="AX22" s="683"/>
      <c r="AY22" s="683"/>
      <c r="AZ22" s="683"/>
      <c r="BA22" s="683"/>
      <c r="BB22" s="683"/>
      <c r="BC22" s="684"/>
      <c r="BD22" s="627">
        <v>745798</v>
      </c>
      <c r="BE22" s="628"/>
      <c r="BF22" s="628"/>
      <c r="BG22" s="628"/>
      <c r="BH22" s="628"/>
      <c r="BI22" s="628"/>
      <c r="BJ22" s="628"/>
      <c r="BK22" s="629"/>
      <c r="BL22" s="678">
        <v>0.8</v>
      </c>
      <c r="BM22" s="678"/>
      <c r="BN22" s="678"/>
      <c r="BO22" s="678"/>
      <c r="BP22" s="679" t="s">
        <v>102</v>
      </c>
      <c r="BQ22" s="679"/>
      <c r="BR22" s="679"/>
      <c r="BS22" s="679"/>
      <c r="BT22" s="679"/>
      <c r="BU22" s="679"/>
      <c r="BV22" s="679"/>
      <c r="BW22" s="680"/>
      <c r="BY22" s="682" t="s">
        <v>235</v>
      </c>
      <c r="BZ22" s="683"/>
      <c r="CA22" s="683"/>
      <c r="CB22" s="683"/>
      <c r="CC22" s="683"/>
      <c r="CD22" s="683"/>
      <c r="CE22" s="683"/>
      <c r="CF22" s="683"/>
      <c r="CG22" s="683"/>
      <c r="CH22" s="683"/>
      <c r="CI22" s="683"/>
      <c r="CJ22" s="683"/>
      <c r="CK22" s="683"/>
      <c r="CL22" s="684"/>
      <c r="CM22" s="627">
        <v>200322</v>
      </c>
      <c r="CN22" s="628"/>
      <c r="CO22" s="628"/>
      <c r="CP22" s="628"/>
      <c r="CQ22" s="628"/>
      <c r="CR22" s="628"/>
      <c r="CS22" s="628"/>
      <c r="CT22" s="629"/>
      <c r="CU22" s="678">
        <v>0</v>
      </c>
      <c r="CV22" s="678"/>
      <c r="CW22" s="678"/>
      <c r="CX22" s="678"/>
      <c r="CY22" s="615" t="s">
        <v>102</v>
      </c>
      <c r="CZ22" s="628"/>
      <c r="DA22" s="628"/>
      <c r="DB22" s="628"/>
      <c r="DC22" s="628"/>
      <c r="DD22" s="628"/>
      <c r="DE22" s="628"/>
      <c r="DF22" s="628"/>
      <c r="DG22" s="628"/>
      <c r="DH22" s="628"/>
      <c r="DI22" s="628"/>
      <c r="DJ22" s="628"/>
      <c r="DK22" s="629"/>
      <c r="DL22" s="615">
        <v>200322</v>
      </c>
      <c r="DM22" s="628"/>
      <c r="DN22" s="628"/>
      <c r="DO22" s="628"/>
      <c r="DP22" s="628"/>
      <c r="DQ22" s="628"/>
      <c r="DR22" s="628"/>
      <c r="DS22" s="628"/>
      <c r="DT22" s="628"/>
      <c r="DU22" s="628"/>
      <c r="DV22" s="628"/>
      <c r="DW22" s="628"/>
      <c r="DX22" s="685"/>
    </row>
    <row r="23" spans="2:128" ht="11.25" customHeight="1">
      <c r="B23" s="624" t="s">
        <v>236</v>
      </c>
      <c r="C23" s="625"/>
      <c r="D23" s="625"/>
      <c r="E23" s="625"/>
      <c r="F23" s="625"/>
      <c r="G23" s="625"/>
      <c r="H23" s="625"/>
      <c r="I23" s="625"/>
      <c r="J23" s="625"/>
      <c r="K23" s="625"/>
      <c r="L23" s="625"/>
      <c r="M23" s="625"/>
      <c r="N23" s="625"/>
      <c r="O23" s="625"/>
      <c r="P23" s="625"/>
      <c r="Q23" s="626"/>
      <c r="R23" s="627">
        <v>1555281</v>
      </c>
      <c r="S23" s="628"/>
      <c r="T23" s="628"/>
      <c r="U23" s="628"/>
      <c r="V23" s="628"/>
      <c r="W23" s="628"/>
      <c r="X23" s="628"/>
      <c r="Y23" s="629"/>
      <c r="Z23" s="676">
        <v>0.4</v>
      </c>
      <c r="AA23" s="641"/>
      <c r="AB23" s="641"/>
      <c r="AC23" s="677"/>
      <c r="AD23" s="615" t="s">
        <v>102</v>
      </c>
      <c r="AE23" s="628"/>
      <c r="AF23" s="628"/>
      <c r="AG23" s="628"/>
      <c r="AH23" s="628"/>
      <c r="AI23" s="628"/>
      <c r="AJ23" s="628"/>
      <c r="AK23" s="629"/>
      <c r="AL23" s="676" t="s">
        <v>102</v>
      </c>
      <c r="AM23" s="641"/>
      <c r="AN23" s="641"/>
      <c r="AO23" s="656"/>
      <c r="AP23" s="682" t="s">
        <v>237</v>
      </c>
      <c r="AQ23" s="683"/>
      <c r="AR23" s="683"/>
      <c r="AS23" s="683"/>
      <c r="AT23" s="683"/>
      <c r="AU23" s="683"/>
      <c r="AV23" s="683"/>
      <c r="AW23" s="683"/>
      <c r="AX23" s="683"/>
      <c r="AY23" s="683"/>
      <c r="AZ23" s="683"/>
      <c r="BA23" s="683"/>
      <c r="BB23" s="683"/>
      <c r="BC23" s="684"/>
      <c r="BD23" s="627">
        <v>9195384</v>
      </c>
      <c r="BE23" s="628"/>
      <c r="BF23" s="628"/>
      <c r="BG23" s="628"/>
      <c r="BH23" s="628"/>
      <c r="BI23" s="628"/>
      <c r="BJ23" s="628"/>
      <c r="BK23" s="629"/>
      <c r="BL23" s="678">
        <v>9.3000000000000007</v>
      </c>
      <c r="BM23" s="678"/>
      <c r="BN23" s="678"/>
      <c r="BO23" s="678"/>
      <c r="BP23" s="679" t="s">
        <v>102</v>
      </c>
      <c r="BQ23" s="679"/>
      <c r="BR23" s="679"/>
      <c r="BS23" s="679"/>
      <c r="BT23" s="679"/>
      <c r="BU23" s="679"/>
      <c r="BV23" s="679"/>
      <c r="BW23" s="680"/>
      <c r="BY23" s="682" t="s">
        <v>238</v>
      </c>
      <c r="BZ23" s="683"/>
      <c r="CA23" s="683"/>
      <c r="CB23" s="683"/>
      <c r="CC23" s="683"/>
      <c r="CD23" s="683"/>
      <c r="CE23" s="683"/>
      <c r="CF23" s="683"/>
      <c r="CG23" s="683"/>
      <c r="CH23" s="683"/>
      <c r="CI23" s="683"/>
      <c r="CJ23" s="683"/>
      <c r="CK23" s="683"/>
      <c r="CL23" s="684"/>
      <c r="CM23" s="627">
        <v>131794</v>
      </c>
      <c r="CN23" s="628"/>
      <c r="CO23" s="628"/>
      <c r="CP23" s="628"/>
      <c r="CQ23" s="628"/>
      <c r="CR23" s="628"/>
      <c r="CS23" s="628"/>
      <c r="CT23" s="629"/>
      <c r="CU23" s="678">
        <v>0</v>
      </c>
      <c r="CV23" s="678"/>
      <c r="CW23" s="678"/>
      <c r="CX23" s="678"/>
      <c r="CY23" s="615" t="s">
        <v>102</v>
      </c>
      <c r="CZ23" s="628"/>
      <c r="DA23" s="628"/>
      <c r="DB23" s="628"/>
      <c r="DC23" s="628"/>
      <c r="DD23" s="628"/>
      <c r="DE23" s="628"/>
      <c r="DF23" s="628"/>
      <c r="DG23" s="628"/>
      <c r="DH23" s="628"/>
      <c r="DI23" s="628"/>
      <c r="DJ23" s="628"/>
      <c r="DK23" s="629"/>
      <c r="DL23" s="615">
        <v>131794</v>
      </c>
      <c r="DM23" s="628"/>
      <c r="DN23" s="628"/>
      <c r="DO23" s="628"/>
      <c r="DP23" s="628"/>
      <c r="DQ23" s="628"/>
      <c r="DR23" s="628"/>
      <c r="DS23" s="628"/>
      <c r="DT23" s="628"/>
      <c r="DU23" s="628"/>
      <c r="DV23" s="628"/>
      <c r="DW23" s="628"/>
      <c r="DX23" s="685"/>
    </row>
    <row r="24" spans="2:128" ht="11.25" customHeight="1">
      <c r="B24" s="624" t="s">
        <v>239</v>
      </c>
      <c r="C24" s="625"/>
      <c r="D24" s="625"/>
      <c r="E24" s="625"/>
      <c r="F24" s="625"/>
      <c r="G24" s="625"/>
      <c r="H24" s="625"/>
      <c r="I24" s="625"/>
      <c r="J24" s="625"/>
      <c r="K24" s="625"/>
      <c r="L24" s="625"/>
      <c r="M24" s="625"/>
      <c r="N24" s="625"/>
      <c r="O24" s="625"/>
      <c r="P24" s="625"/>
      <c r="Q24" s="626"/>
      <c r="R24" s="627">
        <v>56931993</v>
      </c>
      <c r="S24" s="628"/>
      <c r="T24" s="628"/>
      <c r="U24" s="628"/>
      <c r="V24" s="628"/>
      <c r="W24" s="628"/>
      <c r="X24" s="628"/>
      <c r="Y24" s="629"/>
      <c r="Z24" s="676">
        <v>13.1</v>
      </c>
      <c r="AA24" s="641"/>
      <c r="AB24" s="641"/>
      <c r="AC24" s="677"/>
      <c r="AD24" s="615" t="s">
        <v>102</v>
      </c>
      <c r="AE24" s="628"/>
      <c r="AF24" s="628"/>
      <c r="AG24" s="628"/>
      <c r="AH24" s="628"/>
      <c r="AI24" s="628"/>
      <c r="AJ24" s="628"/>
      <c r="AK24" s="629"/>
      <c r="AL24" s="676" t="s">
        <v>102</v>
      </c>
      <c r="AM24" s="641"/>
      <c r="AN24" s="641"/>
      <c r="AO24" s="656"/>
      <c r="AP24" s="682" t="s">
        <v>240</v>
      </c>
      <c r="AQ24" s="683"/>
      <c r="AR24" s="683"/>
      <c r="AS24" s="683"/>
      <c r="AT24" s="683"/>
      <c r="AU24" s="683"/>
      <c r="AV24" s="683"/>
      <c r="AW24" s="683"/>
      <c r="AX24" s="683"/>
      <c r="AY24" s="683"/>
      <c r="AZ24" s="683"/>
      <c r="BA24" s="683"/>
      <c r="BB24" s="683"/>
      <c r="BC24" s="684"/>
      <c r="BD24" s="627">
        <v>10167843</v>
      </c>
      <c r="BE24" s="628"/>
      <c r="BF24" s="628"/>
      <c r="BG24" s="628"/>
      <c r="BH24" s="628"/>
      <c r="BI24" s="628"/>
      <c r="BJ24" s="628"/>
      <c r="BK24" s="629"/>
      <c r="BL24" s="678">
        <v>10.3</v>
      </c>
      <c r="BM24" s="678"/>
      <c r="BN24" s="678"/>
      <c r="BO24" s="678"/>
      <c r="BP24" s="679" t="s">
        <v>102</v>
      </c>
      <c r="BQ24" s="679"/>
      <c r="BR24" s="679"/>
      <c r="BS24" s="679"/>
      <c r="BT24" s="679"/>
      <c r="BU24" s="679"/>
      <c r="BV24" s="679"/>
      <c r="BW24" s="680"/>
      <c r="BY24" s="682" t="s">
        <v>241</v>
      </c>
      <c r="BZ24" s="683"/>
      <c r="CA24" s="683"/>
      <c r="CB24" s="683"/>
      <c r="CC24" s="683"/>
      <c r="CD24" s="683"/>
      <c r="CE24" s="683"/>
      <c r="CF24" s="683"/>
      <c r="CG24" s="683"/>
      <c r="CH24" s="683"/>
      <c r="CI24" s="683"/>
      <c r="CJ24" s="683"/>
      <c r="CK24" s="683"/>
      <c r="CL24" s="684"/>
      <c r="CM24" s="627">
        <v>14341925</v>
      </c>
      <c r="CN24" s="628"/>
      <c r="CO24" s="628"/>
      <c r="CP24" s="628"/>
      <c r="CQ24" s="628"/>
      <c r="CR24" s="628"/>
      <c r="CS24" s="628"/>
      <c r="CT24" s="629"/>
      <c r="CU24" s="678">
        <v>3.4</v>
      </c>
      <c r="CV24" s="678"/>
      <c r="CW24" s="678"/>
      <c r="CX24" s="678"/>
      <c r="CY24" s="615" t="s">
        <v>102</v>
      </c>
      <c r="CZ24" s="628"/>
      <c r="DA24" s="628"/>
      <c r="DB24" s="628"/>
      <c r="DC24" s="628"/>
      <c r="DD24" s="628"/>
      <c r="DE24" s="628"/>
      <c r="DF24" s="628"/>
      <c r="DG24" s="628"/>
      <c r="DH24" s="628"/>
      <c r="DI24" s="628"/>
      <c r="DJ24" s="628"/>
      <c r="DK24" s="629"/>
      <c r="DL24" s="615">
        <v>14341925</v>
      </c>
      <c r="DM24" s="628"/>
      <c r="DN24" s="628"/>
      <c r="DO24" s="628"/>
      <c r="DP24" s="628"/>
      <c r="DQ24" s="628"/>
      <c r="DR24" s="628"/>
      <c r="DS24" s="628"/>
      <c r="DT24" s="628"/>
      <c r="DU24" s="628"/>
      <c r="DV24" s="628"/>
      <c r="DW24" s="628"/>
      <c r="DX24" s="685"/>
    </row>
    <row r="25" spans="2:128" ht="11.25" customHeight="1">
      <c r="B25" s="624" t="s">
        <v>242</v>
      </c>
      <c r="C25" s="625"/>
      <c r="D25" s="625"/>
      <c r="E25" s="625"/>
      <c r="F25" s="625"/>
      <c r="G25" s="625"/>
      <c r="H25" s="625"/>
      <c r="I25" s="625"/>
      <c r="J25" s="625"/>
      <c r="K25" s="625"/>
      <c r="L25" s="625"/>
      <c r="M25" s="625"/>
      <c r="N25" s="625"/>
      <c r="O25" s="625"/>
      <c r="P25" s="625"/>
      <c r="Q25" s="626"/>
      <c r="R25" s="627" t="s">
        <v>102</v>
      </c>
      <c r="S25" s="628"/>
      <c r="T25" s="628"/>
      <c r="U25" s="628"/>
      <c r="V25" s="628"/>
      <c r="W25" s="628"/>
      <c r="X25" s="628"/>
      <c r="Y25" s="629"/>
      <c r="Z25" s="676" t="s">
        <v>102</v>
      </c>
      <c r="AA25" s="641"/>
      <c r="AB25" s="641"/>
      <c r="AC25" s="677"/>
      <c r="AD25" s="615" t="s">
        <v>102</v>
      </c>
      <c r="AE25" s="628"/>
      <c r="AF25" s="628"/>
      <c r="AG25" s="628"/>
      <c r="AH25" s="628"/>
      <c r="AI25" s="628"/>
      <c r="AJ25" s="628"/>
      <c r="AK25" s="629"/>
      <c r="AL25" s="676" t="s">
        <v>102</v>
      </c>
      <c r="AM25" s="641"/>
      <c r="AN25" s="641"/>
      <c r="AO25" s="656"/>
      <c r="AP25" s="682" t="s">
        <v>243</v>
      </c>
      <c r="AQ25" s="683"/>
      <c r="AR25" s="683"/>
      <c r="AS25" s="683"/>
      <c r="AT25" s="683"/>
      <c r="AU25" s="683"/>
      <c r="AV25" s="683"/>
      <c r="AW25" s="683"/>
      <c r="AX25" s="683"/>
      <c r="AY25" s="683"/>
      <c r="AZ25" s="683"/>
      <c r="BA25" s="683"/>
      <c r="BB25" s="683"/>
      <c r="BC25" s="684"/>
      <c r="BD25" s="627">
        <v>232</v>
      </c>
      <c r="BE25" s="628"/>
      <c r="BF25" s="628"/>
      <c r="BG25" s="628"/>
      <c r="BH25" s="628"/>
      <c r="BI25" s="628"/>
      <c r="BJ25" s="628"/>
      <c r="BK25" s="629"/>
      <c r="BL25" s="678">
        <v>0</v>
      </c>
      <c r="BM25" s="678"/>
      <c r="BN25" s="678"/>
      <c r="BO25" s="678"/>
      <c r="BP25" s="679" t="s">
        <v>102</v>
      </c>
      <c r="BQ25" s="679"/>
      <c r="BR25" s="679"/>
      <c r="BS25" s="679"/>
      <c r="BT25" s="679"/>
      <c r="BU25" s="679"/>
      <c r="BV25" s="679"/>
      <c r="BW25" s="680"/>
      <c r="BY25" s="682" t="s">
        <v>244</v>
      </c>
      <c r="BZ25" s="683"/>
      <c r="CA25" s="683"/>
      <c r="CB25" s="683"/>
      <c r="CC25" s="683"/>
      <c r="CD25" s="683"/>
      <c r="CE25" s="683"/>
      <c r="CF25" s="683"/>
      <c r="CG25" s="683"/>
      <c r="CH25" s="683"/>
      <c r="CI25" s="683"/>
      <c r="CJ25" s="683"/>
      <c r="CK25" s="683"/>
      <c r="CL25" s="684"/>
      <c r="CM25" s="627">
        <v>197609</v>
      </c>
      <c r="CN25" s="628"/>
      <c r="CO25" s="628"/>
      <c r="CP25" s="628"/>
      <c r="CQ25" s="628"/>
      <c r="CR25" s="628"/>
      <c r="CS25" s="628"/>
      <c r="CT25" s="629"/>
      <c r="CU25" s="678">
        <v>0</v>
      </c>
      <c r="CV25" s="678"/>
      <c r="CW25" s="678"/>
      <c r="CX25" s="678"/>
      <c r="CY25" s="615" t="s">
        <v>102</v>
      </c>
      <c r="CZ25" s="628"/>
      <c r="DA25" s="628"/>
      <c r="DB25" s="628"/>
      <c r="DC25" s="628"/>
      <c r="DD25" s="628"/>
      <c r="DE25" s="628"/>
      <c r="DF25" s="628"/>
      <c r="DG25" s="628"/>
      <c r="DH25" s="628"/>
      <c r="DI25" s="628"/>
      <c r="DJ25" s="628"/>
      <c r="DK25" s="629"/>
      <c r="DL25" s="615">
        <v>197609</v>
      </c>
      <c r="DM25" s="628"/>
      <c r="DN25" s="628"/>
      <c r="DO25" s="628"/>
      <c r="DP25" s="628"/>
      <c r="DQ25" s="628"/>
      <c r="DR25" s="628"/>
      <c r="DS25" s="628"/>
      <c r="DT25" s="628"/>
      <c r="DU25" s="628"/>
      <c r="DV25" s="628"/>
      <c r="DW25" s="628"/>
      <c r="DX25" s="685"/>
    </row>
    <row r="26" spans="2:128" ht="11.25" customHeight="1">
      <c r="B26" s="624" t="s">
        <v>245</v>
      </c>
      <c r="C26" s="625"/>
      <c r="D26" s="625"/>
      <c r="E26" s="625"/>
      <c r="F26" s="625"/>
      <c r="G26" s="625"/>
      <c r="H26" s="625"/>
      <c r="I26" s="625"/>
      <c r="J26" s="625"/>
      <c r="K26" s="625"/>
      <c r="L26" s="625"/>
      <c r="M26" s="625"/>
      <c r="N26" s="625"/>
      <c r="O26" s="625"/>
      <c r="P26" s="625"/>
      <c r="Q26" s="626"/>
      <c r="R26" s="627">
        <v>1293600</v>
      </c>
      <c r="S26" s="628"/>
      <c r="T26" s="628"/>
      <c r="U26" s="628"/>
      <c r="V26" s="628"/>
      <c r="W26" s="628"/>
      <c r="X26" s="628"/>
      <c r="Y26" s="629"/>
      <c r="Z26" s="676">
        <v>0.3</v>
      </c>
      <c r="AA26" s="641"/>
      <c r="AB26" s="641"/>
      <c r="AC26" s="677"/>
      <c r="AD26" s="615">
        <v>34752</v>
      </c>
      <c r="AE26" s="628"/>
      <c r="AF26" s="628"/>
      <c r="AG26" s="628"/>
      <c r="AH26" s="628"/>
      <c r="AI26" s="628"/>
      <c r="AJ26" s="628"/>
      <c r="AK26" s="629"/>
      <c r="AL26" s="676">
        <v>0</v>
      </c>
      <c r="AM26" s="641"/>
      <c r="AN26" s="641"/>
      <c r="AO26" s="656"/>
      <c r="AP26" s="682" t="s">
        <v>246</v>
      </c>
      <c r="AQ26" s="683"/>
      <c r="AR26" s="683"/>
      <c r="AS26" s="683"/>
      <c r="AT26" s="683"/>
      <c r="AU26" s="683"/>
      <c r="AV26" s="683"/>
      <c r="AW26" s="683"/>
      <c r="AX26" s="683"/>
      <c r="AY26" s="683"/>
      <c r="AZ26" s="683"/>
      <c r="BA26" s="683"/>
      <c r="BB26" s="683"/>
      <c r="BC26" s="684"/>
      <c r="BD26" s="627" t="s">
        <v>102</v>
      </c>
      <c r="BE26" s="628"/>
      <c r="BF26" s="628"/>
      <c r="BG26" s="628"/>
      <c r="BH26" s="628"/>
      <c r="BI26" s="628"/>
      <c r="BJ26" s="628"/>
      <c r="BK26" s="629"/>
      <c r="BL26" s="678" t="s">
        <v>102</v>
      </c>
      <c r="BM26" s="678"/>
      <c r="BN26" s="678"/>
      <c r="BO26" s="678"/>
      <c r="BP26" s="679" t="s">
        <v>102</v>
      </c>
      <c r="BQ26" s="679"/>
      <c r="BR26" s="679"/>
      <c r="BS26" s="679"/>
      <c r="BT26" s="679"/>
      <c r="BU26" s="679"/>
      <c r="BV26" s="679"/>
      <c r="BW26" s="680"/>
      <c r="BY26" s="682" t="s">
        <v>247</v>
      </c>
      <c r="BZ26" s="683"/>
      <c r="CA26" s="683"/>
      <c r="CB26" s="683"/>
      <c r="CC26" s="683"/>
      <c r="CD26" s="683"/>
      <c r="CE26" s="683"/>
      <c r="CF26" s="683"/>
      <c r="CG26" s="683"/>
      <c r="CH26" s="683"/>
      <c r="CI26" s="683"/>
      <c r="CJ26" s="683"/>
      <c r="CK26" s="683"/>
      <c r="CL26" s="684"/>
      <c r="CM26" s="627" t="s">
        <v>102</v>
      </c>
      <c r="CN26" s="628"/>
      <c r="CO26" s="628"/>
      <c r="CP26" s="628"/>
      <c r="CQ26" s="628"/>
      <c r="CR26" s="628"/>
      <c r="CS26" s="628"/>
      <c r="CT26" s="629"/>
      <c r="CU26" s="678" t="s">
        <v>102</v>
      </c>
      <c r="CV26" s="678"/>
      <c r="CW26" s="678"/>
      <c r="CX26" s="678"/>
      <c r="CY26" s="615" t="s">
        <v>102</v>
      </c>
      <c r="CZ26" s="628"/>
      <c r="DA26" s="628"/>
      <c r="DB26" s="628"/>
      <c r="DC26" s="628"/>
      <c r="DD26" s="628"/>
      <c r="DE26" s="628"/>
      <c r="DF26" s="628"/>
      <c r="DG26" s="628"/>
      <c r="DH26" s="628"/>
      <c r="DI26" s="628"/>
      <c r="DJ26" s="628"/>
      <c r="DK26" s="629"/>
      <c r="DL26" s="615" t="s">
        <v>102</v>
      </c>
      <c r="DM26" s="628"/>
      <c r="DN26" s="628"/>
      <c r="DO26" s="628"/>
      <c r="DP26" s="628"/>
      <c r="DQ26" s="628"/>
      <c r="DR26" s="628"/>
      <c r="DS26" s="628"/>
      <c r="DT26" s="628"/>
      <c r="DU26" s="628"/>
      <c r="DV26" s="628"/>
      <c r="DW26" s="628"/>
      <c r="DX26" s="685"/>
    </row>
    <row r="27" spans="2:128" ht="11.25" customHeight="1">
      <c r="B27" s="624" t="s">
        <v>248</v>
      </c>
      <c r="C27" s="625"/>
      <c r="D27" s="625"/>
      <c r="E27" s="625"/>
      <c r="F27" s="625"/>
      <c r="G27" s="625"/>
      <c r="H27" s="625"/>
      <c r="I27" s="625"/>
      <c r="J27" s="625"/>
      <c r="K27" s="625"/>
      <c r="L27" s="625"/>
      <c r="M27" s="625"/>
      <c r="N27" s="625"/>
      <c r="O27" s="625"/>
      <c r="P27" s="625"/>
      <c r="Q27" s="626"/>
      <c r="R27" s="627">
        <v>709165</v>
      </c>
      <c r="S27" s="628"/>
      <c r="T27" s="628"/>
      <c r="U27" s="628"/>
      <c r="V27" s="628"/>
      <c r="W27" s="628"/>
      <c r="X27" s="628"/>
      <c r="Y27" s="629"/>
      <c r="Z27" s="676">
        <v>0.2</v>
      </c>
      <c r="AA27" s="641"/>
      <c r="AB27" s="641"/>
      <c r="AC27" s="677"/>
      <c r="AD27" s="615" t="s">
        <v>102</v>
      </c>
      <c r="AE27" s="628"/>
      <c r="AF27" s="628"/>
      <c r="AG27" s="628"/>
      <c r="AH27" s="628"/>
      <c r="AI27" s="628"/>
      <c r="AJ27" s="628"/>
      <c r="AK27" s="629"/>
      <c r="AL27" s="676" t="s">
        <v>102</v>
      </c>
      <c r="AM27" s="641"/>
      <c r="AN27" s="641"/>
      <c r="AO27" s="656"/>
      <c r="AP27" s="682" t="s">
        <v>249</v>
      </c>
      <c r="AQ27" s="683"/>
      <c r="AR27" s="683"/>
      <c r="AS27" s="683"/>
      <c r="AT27" s="683"/>
      <c r="AU27" s="683"/>
      <c r="AV27" s="683"/>
      <c r="AW27" s="683"/>
      <c r="AX27" s="683"/>
      <c r="AY27" s="683"/>
      <c r="AZ27" s="683"/>
      <c r="BA27" s="683"/>
      <c r="BB27" s="683"/>
      <c r="BC27" s="684"/>
      <c r="BD27" s="627">
        <v>1866864</v>
      </c>
      <c r="BE27" s="628"/>
      <c r="BF27" s="628"/>
      <c r="BG27" s="628"/>
      <c r="BH27" s="628"/>
      <c r="BI27" s="628"/>
      <c r="BJ27" s="628"/>
      <c r="BK27" s="629"/>
      <c r="BL27" s="678">
        <v>1.9</v>
      </c>
      <c r="BM27" s="678"/>
      <c r="BN27" s="678"/>
      <c r="BO27" s="678"/>
      <c r="BP27" s="679" t="s">
        <v>102</v>
      </c>
      <c r="BQ27" s="679"/>
      <c r="BR27" s="679"/>
      <c r="BS27" s="679"/>
      <c r="BT27" s="679"/>
      <c r="BU27" s="679"/>
      <c r="BV27" s="679"/>
      <c r="BW27" s="680"/>
      <c r="BY27" s="682" t="s">
        <v>250</v>
      </c>
      <c r="BZ27" s="683"/>
      <c r="CA27" s="683"/>
      <c r="CB27" s="683"/>
      <c r="CC27" s="683"/>
      <c r="CD27" s="683"/>
      <c r="CE27" s="683"/>
      <c r="CF27" s="683"/>
      <c r="CG27" s="683"/>
      <c r="CH27" s="683"/>
      <c r="CI27" s="683"/>
      <c r="CJ27" s="683"/>
      <c r="CK27" s="683"/>
      <c r="CL27" s="684"/>
      <c r="CM27" s="627">
        <v>522956</v>
      </c>
      <c r="CN27" s="628"/>
      <c r="CO27" s="628"/>
      <c r="CP27" s="628"/>
      <c r="CQ27" s="628"/>
      <c r="CR27" s="628"/>
      <c r="CS27" s="628"/>
      <c r="CT27" s="629"/>
      <c r="CU27" s="678">
        <v>0.1</v>
      </c>
      <c r="CV27" s="678"/>
      <c r="CW27" s="678"/>
      <c r="CX27" s="678"/>
      <c r="CY27" s="615" t="s">
        <v>102</v>
      </c>
      <c r="CZ27" s="628"/>
      <c r="DA27" s="628"/>
      <c r="DB27" s="628"/>
      <c r="DC27" s="628"/>
      <c r="DD27" s="628"/>
      <c r="DE27" s="628"/>
      <c r="DF27" s="628"/>
      <c r="DG27" s="628"/>
      <c r="DH27" s="628"/>
      <c r="DI27" s="628"/>
      <c r="DJ27" s="628"/>
      <c r="DK27" s="629"/>
      <c r="DL27" s="615">
        <v>522956</v>
      </c>
      <c r="DM27" s="628"/>
      <c r="DN27" s="628"/>
      <c r="DO27" s="628"/>
      <c r="DP27" s="628"/>
      <c r="DQ27" s="628"/>
      <c r="DR27" s="628"/>
      <c r="DS27" s="628"/>
      <c r="DT27" s="628"/>
      <c r="DU27" s="628"/>
      <c r="DV27" s="628"/>
      <c r="DW27" s="628"/>
      <c r="DX27" s="685"/>
    </row>
    <row r="28" spans="2:128" ht="11.25" customHeight="1">
      <c r="B28" s="624" t="s">
        <v>251</v>
      </c>
      <c r="C28" s="625"/>
      <c r="D28" s="625"/>
      <c r="E28" s="625"/>
      <c r="F28" s="625"/>
      <c r="G28" s="625"/>
      <c r="H28" s="625"/>
      <c r="I28" s="625"/>
      <c r="J28" s="625"/>
      <c r="K28" s="625"/>
      <c r="L28" s="625"/>
      <c r="M28" s="625"/>
      <c r="N28" s="625"/>
      <c r="O28" s="625"/>
      <c r="P28" s="625"/>
      <c r="Q28" s="626"/>
      <c r="R28" s="627">
        <v>6015443</v>
      </c>
      <c r="S28" s="628"/>
      <c r="T28" s="628"/>
      <c r="U28" s="628"/>
      <c r="V28" s="628"/>
      <c r="W28" s="628"/>
      <c r="X28" s="628"/>
      <c r="Y28" s="629"/>
      <c r="Z28" s="676">
        <v>1.4</v>
      </c>
      <c r="AA28" s="641"/>
      <c r="AB28" s="641"/>
      <c r="AC28" s="677"/>
      <c r="AD28" s="615" t="s">
        <v>102</v>
      </c>
      <c r="AE28" s="628"/>
      <c r="AF28" s="628"/>
      <c r="AG28" s="628"/>
      <c r="AH28" s="628"/>
      <c r="AI28" s="628"/>
      <c r="AJ28" s="628"/>
      <c r="AK28" s="629"/>
      <c r="AL28" s="676" t="s">
        <v>102</v>
      </c>
      <c r="AM28" s="641"/>
      <c r="AN28" s="641"/>
      <c r="AO28" s="656"/>
      <c r="AP28" s="682" t="s">
        <v>252</v>
      </c>
      <c r="AQ28" s="683"/>
      <c r="AR28" s="683"/>
      <c r="AS28" s="683"/>
      <c r="AT28" s="683"/>
      <c r="AU28" s="683"/>
      <c r="AV28" s="683"/>
      <c r="AW28" s="683"/>
      <c r="AX28" s="683"/>
      <c r="AY28" s="683"/>
      <c r="AZ28" s="683"/>
      <c r="BA28" s="683"/>
      <c r="BB28" s="683"/>
      <c r="BC28" s="684"/>
      <c r="BD28" s="627">
        <v>93238</v>
      </c>
      <c r="BE28" s="628"/>
      <c r="BF28" s="628"/>
      <c r="BG28" s="628"/>
      <c r="BH28" s="628"/>
      <c r="BI28" s="628"/>
      <c r="BJ28" s="628"/>
      <c r="BK28" s="629"/>
      <c r="BL28" s="678">
        <v>0.1</v>
      </c>
      <c r="BM28" s="678"/>
      <c r="BN28" s="678"/>
      <c r="BO28" s="678"/>
      <c r="BP28" s="679" t="s">
        <v>102</v>
      </c>
      <c r="BQ28" s="679"/>
      <c r="BR28" s="679"/>
      <c r="BS28" s="679"/>
      <c r="BT28" s="679"/>
      <c r="BU28" s="679"/>
      <c r="BV28" s="679"/>
      <c r="BW28" s="680"/>
      <c r="BY28" s="682" t="s">
        <v>253</v>
      </c>
      <c r="BZ28" s="683"/>
      <c r="CA28" s="683"/>
      <c r="CB28" s="683"/>
      <c r="CC28" s="683"/>
      <c r="CD28" s="683"/>
      <c r="CE28" s="683"/>
      <c r="CF28" s="683"/>
      <c r="CG28" s="683"/>
      <c r="CH28" s="683"/>
      <c r="CI28" s="683"/>
      <c r="CJ28" s="683"/>
      <c r="CK28" s="683"/>
      <c r="CL28" s="684"/>
      <c r="CM28" s="627" t="s">
        <v>102</v>
      </c>
      <c r="CN28" s="628"/>
      <c r="CO28" s="628"/>
      <c r="CP28" s="628"/>
      <c r="CQ28" s="628"/>
      <c r="CR28" s="628"/>
      <c r="CS28" s="628"/>
      <c r="CT28" s="629"/>
      <c r="CU28" s="678" t="s">
        <v>102</v>
      </c>
      <c r="CV28" s="678"/>
      <c r="CW28" s="678"/>
      <c r="CX28" s="678"/>
      <c r="CY28" s="615" t="s">
        <v>102</v>
      </c>
      <c r="CZ28" s="628"/>
      <c r="DA28" s="628"/>
      <c r="DB28" s="628"/>
      <c r="DC28" s="628"/>
      <c r="DD28" s="628"/>
      <c r="DE28" s="628"/>
      <c r="DF28" s="628"/>
      <c r="DG28" s="628"/>
      <c r="DH28" s="628"/>
      <c r="DI28" s="628"/>
      <c r="DJ28" s="628"/>
      <c r="DK28" s="629"/>
      <c r="DL28" s="615" t="s">
        <v>102</v>
      </c>
      <c r="DM28" s="628"/>
      <c r="DN28" s="628"/>
      <c r="DO28" s="628"/>
      <c r="DP28" s="628"/>
      <c r="DQ28" s="628"/>
      <c r="DR28" s="628"/>
      <c r="DS28" s="628"/>
      <c r="DT28" s="628"/>
      <c r="DU28" s="628"/>
      <c r="DV28" s="628"/>
      <c r="DW28" s="628"/>
      <c r="DX28" s="685"/>
    </row>
    <row r="29" spans="2:128" ht="11.25" customHeight="1">
      <c r="B29" s="624" t="s">
        <v>254</v>
      </c>
      <c r="C29" s="625"/>
      <c r="D29" s="625"/>
      <c r="E29" s="625"/>
      <c r="F29" s="625"/>
      <c r="G29" s="625"/>
      <c r="H29" s="625"/>
      <c r="I29" s="625"/>
      <c r="J29" s="625"/>
      <c r="K29" s="625"/>
      <c r="L29" s="625"/>
      <c r="M29" s="625"/>
      <c r="N29" s="625"/>
      <c r="O29" s="625"/>
      <c r="P29" s="625"/>
      <c r="Q29" s="626"/>
      <c r="R29" s="627">
        <v>14272629</v>
      </c>
      <c r="S29" s="628"/>
      <c r="T29" s="628"/>
      <c r="U29" s="628"/>
      <c r="V29" s="628"/>
      <c r="W29" s="628"/>
      <c r="X29" s="628"/>
      <c r="Y29" s="629"/>
      <c r="Z29" s="676">
        <v>3.3</v>
      </c>
      <c r="AA29" s="641"/>
      <c r="AB29" s="641"/>
      <c r="AC29" s="677"/>
      <c r="AD29" s="615" t="s">
        <v>102</v>
      </c>
      <c r="AE29" s="628"/>
      <c r="AF29" s="628"/>
      <c r="AG29" s="628"/>
      <c r="AH29" s="628"/>
      <c r="AI29" s="628"/>
      <c r="AJ29" s="628"/>
      <c r="AK29" s="629"/>
      <c r="AL29" s="676" t="s">
        <v>102</v>
      </c>
      <c r="AM29" s="641"/>
      <c r="AN29" s="641"/>
      <c r="AO29" s="656"/>
      <c r="AP29" s="682" t="s">
        <v>255</v>
      </c>
      <c r="AQ29" s="683"/>
      <c r="AR29" s="683"/>
      <c r="AS29" s="683"/>
      <c r="AT29" s="683"/>
      <c r="AU29" s="683"/>
      <c r="AV29" s="683"/>
      <c r="AW29" s="683"/>
      <c r="AX29" s="683"/>
      <c r="AY29" s="683"/>
      <c r="AZ29" s="683"/>
      <c r="BA29" s="683"/>
      <c r="BB29" s="683"/>
      <c r="BC29" s="684"/>
      <c r="BD29" s="627">
        <v>9032</v>
      </c>
      <c r="BE29" s="628"/>
      <c r="BF29" s="628"/>
      <c r="BG29" s="628"/>
      <c r="BH29" s="628"/>
      <c r="BI29" s="628"/>
      <c r="BJ29" s="628"/>
      <c r="BK29" s="629"/>
      <c r="BL29" s="678">
        <v>0</v>
      </c>
      <c r="BM29" s="678"/>
      <c r="BN29" s="678"/>
      <c r="BO29" s="678"/>
      <c r="BP29" s="679" t="s">
        <v>102</v>
      </c>
      <c r="BQ29" s="679"/>
      <c r="BR29" s="679"/>
      <c r="BS29" s="679"/>
      <c r="BT29" s="679"/>
      <c r="BU29" s="679"/>
      <c r="BV29" s="679"/>
      <c r="BW29" s="680"/>
      <c r="BY29" s="682" t="s">
        <v>256</v>
      </c>
      <c r="BZ29" s="686"/>
      <c r="CA29" s="686"/>
      <c r="CB29" s="686"/>
      <c r="CC29" s="686"/>
      <c r="CD29" s="686"/>
      <c r="CE29" s="686"/>
      <c r="CF29" s="686"/>
      <c r="CG29" s="686"/>
      <c r="CH29" s="686"/>
      <c r="CI29" s="686"/>
      <c r="CJ29" s="686"/>
      <c r="CK29" s="686"/>
      <c r="CL29" s="684"/>
      <c r="CM29" s="627" t="s">
        <v>102</v>
      </c>
      <c r="CN29" s="628"/>
      <c r="CO29" s="628"/>
      <c r="CP29" s="628"/>
      <c r="CQ29" s="628"/>
      <c r="CR29" s="628"/>
      <c r="CS29" s="628"/>
      <c r="CT29" s="629"/>
      <c r="CU29" s="678" t="s">
        <v>102</v>
      </c>
      <c r="CV29" s="678"/>
      <c r="CW29" s="678"/>
      <c r="CX29" s="678"/>
      <c r="CY29" s="615" t="s">
        <v>102</v>
      </c>
      <c r="CZ29" s="628"/>
      <c r="DA29" s="628"/>
      <c r="DB29" s="628"/>
      <c r="DC29" s="628"/>
      <c r="DD29" s="628"/>
      <c r="DE29" s="628"/>
      <c r="DF29" s="628"/>
      <c r="DG29" s="628"/>
      <c r="DH29" s="628"/>
      <c r="DI29" s="628"/>
      <c r="DJ29" s="628"/>
      <c r="DK29" s="629"/>
      <c r="DL29" s="615" t="s">
        <v>102</v>
      </c>
      <c r="DM29" s="628"/>
      <c r="DN29" s="628"/>
      <c r="DO29" s="628"/>
      <c r="DP29" s="628"/>
      <c r="DQ29" s="628"/>
      <c r="DR29" s="628"/>
      <c r="DS29" s="628"/>
      <c r="DT29" s="628"/>
      <c r="DU29" s="628"/>
      <c r="DV29" s="628"/>
      <c r="DW29" s="628"/>
      <c r="DX29" s="685"/>
    </row>
    <row r="30" spans="2:128" ht="11.25" customHeight="1">
      <c r="B30" s="624" t="s">
        <v>257</v>
      </c>
      <c r="C30" s="625"/>
      <c r="D30" s="625"/>
      <c r="E30" s="625"/>
      <c r="F30" s="625"/>
      <c r="G30" s="625"/>
      <c r="H30" s="625"/>
      <c r="I30" s="625"/>
      <c r="J30" s="625"/>
      <c r="K30" s="625"/>
      <c r="L30" s="625"/>
      <c r="M30" s="625"/>
      <c r="N30" s="625"/>
      <c r="O30" s="625"/>
      <c r="P30" s="625"/>
      <c r="Q30" s="626"/>
      <c r="R30" s="627">
        <v>33817035</v>
      </c>
      <c r="S30" s="628"/>
      <c r="T30" s="628"/>
      <c r="U30" s="628"/>
      <c r="V30" s="628"/>
      <c r="W30" s="628"/>
      <c r="X30" s="628"/>
      <c r="Y30" s="629"/>
      <c r="Z30" s="676">
        <v>7.8</v>
      </c>
      <c r="AA30" s="641"/>
      <c r="AB30" s="641"/>
      <c r="AC30" s="677"/>
      <c r="AD30" s="615">
        <v>103524</v>
      </c>
      <c r="AE30" s="628"/>
      <c r="AF30" s="628"/>
      <c r="AG30" s="628"/>
      <c r="AH30" s="628"/>
      <c r="AI30" s="628"/>
      <c r="AJ30" s="628"/>
      <c r="AK30" s="629"/>
      <c r="AL30" s="676">
        <v>0</v>
      </c>
      <c r="AM30" s="641"/>
      <c r="AN30" s="641"/>
      <c r="AO30" s="656"/>
      <c r="AP30" s="682" t="s">
        <v>258</v>
      </c>
      <c r="AQ30" s="683"/>
      <c r="AR30" s="683"/>
      <c r="AS30" s="683"/>
      <c r="AT30" s="683"/>
      <c r="AU30" s="683"/>
      <c r="AV30" s="683"/>
      <c r="AW30" s="683"/>
      <c r="AX30" s="683"/>
      <c r="AY30" s="683"/>
      <c r="AZ30" s="683"/>
      <c r="BA30" s="683"/>
      <c r="BB30" s="683"/>
      <c r="BC30" s="684"/>
      <c r="BD30" s="627">
        <v>9032</v>
      </c>
      <c r="BE30" s="628"/>
      <c r="BF30" s="628"/>
      <c r="BG30" s="628"/>
      <c r="BH30" s="628"/>
      <c r="BI30" s="628"/>
      <c r="BJ30" s="628"/>
      <c r="BK30" s="629"/>
      <c r="BL30" s="678">
        <v>0</v>
      </c>
      <c r="BM30" s="678"/>
      <c r="BN30" s="678"/>
      <c r="BO30" s="678"/>
      <c r="BP30" s="679" t="s">
        <v>102</v>
      </c>
      <c r="BQ30" s="679"/>
      <c r="BR30" s="679"/>
      <c r="BS30" s="679"/>
      <c r="BT30" s="679"/>
      <c r="BU30" s="679"/>
      <c r="BV30" s="679"/>
      <c r="BW30" s="680"/>
      <c r="BY30" s="624" t="s">
        <v>259</v>
      </c>
      <c r="BZ30" s="625"/>
      <c r="CA30" s="625"/>
      <c r="CB30" s="625"/>
      <c r="CC30" s="625"/>
      <c r="CD30" s="625"/>
      <c r="CE30" s="625"/>
      <c r="CF30" s="625"/>
      <c r="CG30" s="625"/>
      <c r="CH30" s="625"/>
      <c r="CI30" s="625"/>
      <c r="CJ30" s="625"/>
      <c r="CK30" s="625"/>
      <c r="CL30" s="626"/>
      <c r="CM30" s="627">
        <v>425523444</v>
      </c>
      <c r="CN30" s="628"/>
      <c r="CO30" s="628"/>
      <c r="CP30" s="628"/>
      <c r="CQ30" s="628"/>
      <c r="CR30" s="628"/>
      <c r="CS30" s="628"/>
      <c r="CT30" s="629"/>
      <c r="CU30" s="678">
        <v>100</v>
      </c>
      <c r="CV30" s="678"/>
      <c r="CW30" s="678"/>
      <c r="CX30" s="678"/>
      <c r="CY30" s="615">
        <v>86029051</v>
      </c>
      <c r="CZ30" s="628"/>
      <c r="DA30" s="628"/>
      <c r="DB30" s="628"/>
      <c r="DC30" s="628"/>
      <c r="DD30" s="628"/>
      <c r="DE30" s="628"/>
      <c r="DF30" s="628"/>
      <c r="DG30" s="628"/>
      <c r="DH30" s="628"/>
      <c r="DI30" s="628"/>
      <c r="DJ30" s="628"/>
      <c r="DK30" s="629"/>
      <c r="DL30" s="615">
        <v>289769506</v>
      </c>
      <c r="DM30" s="628"/>
      <c r="DN30" s="628"/>
      <c r="DO30" s="628"/>
      <c r="DP30" s="628"/>
      <c r="DQ30" s="628"/>
      <c r="DR30" s="628"/>
      <c r="DS30" s="628"/>
      <c r="DT30" s="628"/>
      <c r="DU30" s="628"/>
      <c r="DV30" s="628"/>
      <c r="DW30" s="628"/>
      <c r="DX30" s="685"/>
    </row>
    <row r="31" spans="2:128" ht="11.25" customHeight="1">
      <c r="B31" s="624" t="s">
        <v>260</v>
      </c>
      <c r="C31" s="625"/>
      <c r="D31" s="625"/>
      <c r="E31" s="625"/>
      <c r="F31" s="625"/>
      <c r="G31" s="625"/>
      <c r="H31" s="625"/>
      <c r="I31" s="625"/>
      <c r="J31" s="625"/>
      <c r="K31" s="625"/>
      <c r="L31" s="625"/>
      <c r="M31" s="625"/>
      <c r="N31" s="625"/>
      <c r="O31" s="625"/>
      <c r="P31" s="625"/>
      <c r="Q31" s="626"/>
      <c r="R31" s="627">
        <v>54096192</v>
      </c>
      <c r="S31" s="628"/>
      <c r="T31" s="628"/>
      <c r="U31" s="628"/>
      <c r="V31" s="628"/>
      <c r="W31" s="628"/>
      <c r="X31" s="628"/>
      <c r="Y31" s="629"/>
      <c r="Z31" s="676">
        <v>12.4</v>
      </c>
      <c r="AA31" s="641"/>
      <c r="AB31" s="641"/>
      <c r="AC31" s="677"/>
      <c r="AD31" s="615" t="s">
        <v>102</v>
      </c>
      <c r="AE31" s="628"/>
      <c r="AF31" s="628"/>
      <c r="AG31" s="628"/>
      <c r="AH31" s="628"/>
      <c r="AI31" s="628"/>
      <c r="AJ31" s="628"/>
      <c r="AK31" s="629"/>
      <c r="AL31" s="676" t="s">
        <v>102</v>
      </c>
      <c r="AM31" s="641"/>
      <c r="AN31" s="641"/>
      <c r="AO31" s="656"/>
      <c r="AP31" s="682" t="s">
        <v>261</v>
      </c>
      <c r="AQ31" s="683"/>
      <c r="AR31" s="683"/>
      <c r="AS31" s="683"/>
      <c r="AT31" s="683"/>
      <c r="AU31" s="683"/>
      <c r="AV31" s="683"/>
      <c r="AW31" s="683"/>
      <c r="AX31" s="683"/>
      <c r="AY31" s="683"/>
      <c r="AZ31" s="683"/>
      <c r="BA31" s="683"/>
      <c r="BB31" s="683"/>
      <c r="BC31" s="684"/>
      <c r="BD31" s="627">
        <v>84206</v>
      </c>
      <c r="BE31" s="628"/>
      <c r="BF31" s="628"/>
      <c r="BG31" s="628"/>
      <c r="BH31" s="628"/>
      <c r="BI31" s="628"/>
      <c r="BJ31" s="628"/>
      <c r="BK31" s="629"/>
      <c r="BL31" s="678">
        <v>0.1</v>
      </c>
      <c r="BM31" s="678"/>
      <c r="BN31" s="678"/>
      <c r="BO31" s="678"/>
      <c r="BP31" s="679" t="s">
        <v>102</v>
      </c>
      <c r="BQ31" s="679"/>
      <c r="BR31" s="679"/>
      <c r="BS31" s="679"/>
      <c r="BT31" s="679"/>
      <c r="BU31" s="679"/>
      <c r="BV31" s="679"/>
      <c r="BW31" s="680"/>
      <c r="BY31" s="597"/>
      <c r="BZ31" s="598"/>
      <c r="CA31" s="598"/>
      <c r="CB31" s="598"/>
      <c r="CC31" s="598"/>
      <c r="CD31" s="598"/>
      <c r="CE31" s="598"/>
      <c r="CF31" s="598"/>
      <c r="CG31" s="598"/>
      <c r="CH31" s="598"/>
      <c r="CI31" s="598"/>
      <c r="CJ31" s="598"/>
      <c r="CK31" s="598"/>
      <c r="CL31" s="599"/>
      <c r="CM31" s="627"/>
      <c r="CN31" s="628"/>
      <c r="CO31" s="628"/>
      <c r="CP31" s="628"/>
      <c r="CQ31" s="628"/>
      <c r="CR31" s="628"/>
      <c r="CS31" s="628"/>
      <c r="CT31" s="629"/>
      <c r="CU31" s="678"/>
      <c r="CV31" s="678"/>
      <c r="CW31" s="678"/>
      <c r="CX31" s="678"/>
      <c r="CY31" s="615"/>
      <c r="CZ31" s="628"/>
      <c r="DA31" s="628"/>
      <c r="DB31" s="628"/>
      <c r="DC31" s="628"/>
      <c r="DD31" s="628"/>
      <c r="DE31" s="628"/>
      <c r="DF31" s="628"/>
      <c r="DG31" s="628"/>
      <c r="DH31" s="628"/>
      <c r="DI31" s="628"/>
      <c r="DJ31" s="628"/>
      <c r="DK31" s="629"/>
      <c r="DL31" s="615"/>
      <c r="DM31" s="628"/>
      <c r="DN31" s="628"/>
      <c r="DO31" s="628"/>
      <c r="DP31" s="628"/>
      <c r="DQ31" s="628"/>
      <c r="DR31" s="628"/>
      <c r="DS31" s="628"/>
      <c r="DT31" s="628"/>
      <c r="DU31" s="628"/>
      <c r="DV31" s="628"/>
      <c r="DW31" s="628"/>
      <c r="DX31" s="685"/>
    </row>
    <row r="32" spans="2:128" ht="11.25" customHeight="1">
      <c r="B32" s="624" t="s">
        <v>262</v>
      </c>
      <c r="C32" s="625"/>
      <c r="D32" s="625"/>
      <c r="E32" s="625"/>
      <c r="F32" s="625"/>
      <c r="G32" s="625"/>
      <c r="H32" s="625"/>
      <c r="I32" s="625"/>
      <c r="J32" s="625"/>
      <c r="K32" s="625"/>
      <c r="L32" s="625"/>
      <c r="M32" s="625"/>
      <c r="N32" s="625"/>
      <c r="O32" s="625"/>
      <c r="P32" s="625"/>
      <c r="Q32" s="626"/>
      <c r="R32" s="627" t="s">
        <v>102</v>
      </c>
      <c r="S32" s="628"/>
      <c r="T32" s="628"/>
      <c r="U32" s="628"/>
      <c r="V32" s="628"/>
      <c r="W32" s="628"/>
      <c r="X32" s="628"/>
      <c r="Y32" s="629"/>
      <c r="Z32" s="676" t="s">
        <v>102</v>
      </c>
      <c r="AA32" s="641"/>
      <c r="AB32" s="641"/>
      <c r="AC32" s="677"/>
      <c r="AD32" s="615" t="s">
        <v>102</v>
      </c>
      <c r="AE32" s="628"/>
      <c r="AF32" s="628"/>
      <c r="AG32" s="628"/>
      <c r="AH32" s="628"/>
      <c r="AI32" s="628"/>
      <c r="AJ32" s="628"/>
      <c r="AK32" s="629"/>
      <c r="AL32" s="676" t="s">
        <v>102</v>
      </c>
      <c r="AM32" s="641"/>
      <c r="AN32" s="641"/>
      <c r="AO32" s="656"/>
      <c r="AP32" s="682" t="s">
        <v>263</v>
      </c>
      <c r="AQ32" s="683"/>
      <c r="AR32" s="683"/>
      <c r="AS32" s="683"/>
      <c r="AT32" s="683"/>
      <c r="AU32" s="683"/>
      <c r="AV32" s="683"/>
      <c r="AW32" s="683"/>
      <c r="AX32" s="683"/>
      <c r="AY32" s="683"/>
      <c r="AZ32" s="683"/>
      <c r="BA32" s="683"/>
      <c r="BB32" s="683"/>
      <c r="BC32" s="684"/>
      <c r="BD32" s="627">
        <v>561</v>
      </c>
      <c r="BE32" s="628"/>
      <c r="BF32" s="628"/>
      <c r="BG32" s="628"/>
      <c r="BH32" s="628"/>
      <c r="BI32" s="628"/>
      <c r="BJ32" s="628"/>
      <c r="BK32" s="629"/>
      <c r="BL32" s="678">
        <v>0</v>
      </c>
      <c r="BM32" s="678"/>
      <c r="BN32" s="678"/>
      <c r="BO32" s="678"/>
      <c r="BP32" s="679" t="s">
        <v>102</v>
      </c>
      <c r="BQ32" s="679"/>
      <c r="BR32" s="679"/>
      <c r="BS32" s="679"/>
      <c r="BT32" s="679"/>
      <c r="BU32" s="679"/>
      <c r="BV32" s="679"/>
      <c r="BW32" s="680"/>
      <c r="BY32" s="660" t="s">
        <v>264</v>
      </c>
      <c r="BZ32" s="661"/>
      <c r="CA32" s="661"/>
      <c r="CB32" s="661"/>
      <c r="CC32" s="661"/>
      <c r="CD32" s="661"/>
      <c r="CE32" s="661"/>
      <c r="CF32" s="661"/>
      <c r="CG32" s="661"/>
      <c r="CH32" s="661"/>
      <c r="CI32" s="661"/>
      <c r="CJ32" s="661"/>
      <c r="CK32" s="661"/>
      <c r="CL32" s="661"/>
      <c r="CM32" s="661"/>
      <c r="CN32" s="661"/>
      <c r="CO32" s="661"/>
      <c r="CP32" s="661"/>
      <c r="CQ32" s="661"/>
      <c r="CR32" s="661"/>
      <c r="CS32" s="661"/>
      <c r="CT32" s="661"/>
      <c r="CU32" s="661"/>
      <c r="CV32" s="661"/>
      <c r="CW32" s="661"/>
      <c r="CX32" s="661"/>
      <c r="CY32" s="661"/>
      <c r="CZ32" s="661"/>
      <c r="DA32" s="661"/>
      <c r="DB32" s="661"/>
      <c r="DC32" s="661"/>
      <c r="DD32" s="661"/>
      <c r="DE32" s="661"/>
      <c r="DF32" s="661"/>
      <c r="DG32" s="661"/>
      <c r="DH32" s="661"/>
      <c r="DI32" s="661"/>
      <c r="DJ32" s="661"/>
      <c r="DK32" s="661"/>
      <c r="DL32" s="661"/>
      <c r="DM32" s="661"/>
      <c r="DN32" s="661"/>
      <c r="DO32" s="661"/>
      <c r="DP32" s="661"/>
      <c r="DQ32" s="661"/>
      <c r="DR32" s="661"/>
      <c r="DS32" s="661"/>
      <c r="DT32" s="661"/>
      <c r="DU32" s="661"/>
      <c r="DV32" s="661"/>
      <c r="DW32" s="661"/>
      <c r="DX32" s="662"/>
    </row>
    <row r="33" spans="2:128" ht="11.25" customHeight="1">
      <c r="B33" s="624" t="s">
        <v>265</v>
      </c>
      <c r="C33" s="625"/>
      <c r="D33" s="625"/>
      <c r="E33" s="625"/>
      <c r="F33" s="625"/>
      <c r="G33" s="625"/>
      <c r="H33" s="625"/>
      <c r="I33" s="625"/>
      <c r="J33" s="625"/>
      <c r="K33" s="625"/>
      <c r="L33" s="625"/>
      <c r="M33" s="625"/>
      <c r="N33" s="625"/>
      <c r="O33" s="625"/>
      <c r="P33" s="625"/>
      <c r="Q33" s="626"/>
      <c r="R33" s="627">
        <v>19955700</v>
      </c>
      <c r="S33" s="628"/>
      <c r="T33" s="628"/>
      <c r="U33" s="628"/>
      <c r="V33" s="628"/>
      <c r="W33" s="628"/>
      <c r="X33" s="628"/>
      <c r="Y33" s="629"/>
      <c r="Z33" s="676">
        <v>4.5999999999999996</v>
      </c>
      <c r="AA33" s="641"/>
      <c r="AB33" s="641"/>
      <c r="AC33" s="677"/>
      <c r="AD33" s="615" t="s">
        <v>102</v>
      </c>
      <c r="AE33" s="628"/>
      <c r="AF33" s="628"/>
      <c r="AG33" s="628"/>
      <c r="AH33" s="628"/>
      <c r="AI33" s="628"/>
      <c r="AJ33" s="628"/>
      <c r="AK33" s="629"/>
      <c r="AL33" s="676" t="s">
        <v>102</v>
      </c>
      <c r="AM33" s="641"/>
      <c r="AN33" s="641"/>
      <c r="AO33" s="656"/>
      <c r="AP33" s="624" t="s">
        <v>138</v>
      </c>
      <c r="AQ33" s="625"/>
      <c r="AR33" s="625"/>
      <c r="AS33" s="625"/>
      <c r="AT33" s="625"/>
      <c r="AU33" s="625"/>
      <c r="AV33" s="625"/>
      <c r="AW33" s="625"/>
      <c r="AX33" s="625"/>
      <c r="AY33" s="625"/>
      <c r="AZ33" s="625"/>
      <c r="BA33" s="625"/>
      <c r="BB33" s="625"/>
      <c r="BC33" s="626"/>
      <c r="BD33" s="627">
        <v>98579363</v>
      </c>
      <c r="BE33" s="628"/>
      <c r="BF33" s="628"/>
      <c r="BG33" s="628"/>
      <c r="BH33" s="628"/>
      <c r="BI33" s="628"/>
      <c r="BJ33" s="628"/>
      <c r="BK33" s="629"/>
      <c r="BL33" s="678">
        <v>100</v>
      </c>
      <c r="BM33" s="678"/>
      <c r="BN33" s="678"/>
      <c r="BO33" s="678"/>
      <c r="BP33" s="679">
        <v>629933</v>
      </c>
      <c r="BQ33" s="679"/>
      <c r="BR33" s="679"/>
      <c r="BS33" s="679"/>
      <c r="BT33" s="679"/>
      <c r="BU33" s="679"/>
      <c r="BV33" s="679"/>
      <c r="BW33" s="680"/>
      <c r="BY33" s="660" t="s">
        <v>175</v>
      </c>
      <c r="BZ33" s="661"/>
      <c r="CA33" s="661"/>
      <c r="CB33" s="661"/>
      <c r="CC33" s="661"/>
      <c r="CD33" s="661"/>
      <c r="CE33" s="661"/>
      <c r="CF33" s="661"/>
      <c r="CG33" s="661"/>
      <c r="CH33" s="661"/>
      <c r="CI33" s="661"/>
      <c r="CJ33" s="661"/>
      <c r="CK33" s="661"/>
      <c r="CL33" s="662"/>
      <c r="CM33" s="660" t="s">
        <v>266</v>
      </c>
      <c r="CN33" s="661"/>
      <c r="CO33" s="661"/>
      <c r="CP33" s="661"/>
      <c r="CQ33" s="661"/>
      <c r="CR33" s="661"/>
      <c r="CS33" s="661"/>
      <c r="CT33" s="662"/>
      <c r="CU33" s="660" t="s">
        <v>267</v>
      </c>
      <c r="CV33" s="661"/>
      <c r="CW33" s="661"/>
      <c r="CX33" s="662"/>
      <c r="CY33" s="660" t="s">
        <v>268</v>
      </c>
      <c r="CZ33" s="661"/>
      <c r="DA33" s="661"/>
      <c r="DB33" s="661"/>
      <c r="DC33" s="661"/>
      <c r="DD33" s="661"/>
      <c r="DE33" s="661"/>
      <c r="DF33" s="662"/>
      <c r="DG33" s="670" t="s">
        <v>269</v>
      </c>
      <c r="DH33" s="671"/>
      <c r="DI33" s="671"/>
      <c r="DJ33" s="671"/>
      <c r="DK33" s="671"/>
      <c r="DL33" s="671"/>
      <c r="DM33" s="671"/>
      <c r="DN33" s="671"/>
      <c r="DO33" s="671"/>
      <c r="DP33" s="671"/>
      <c r="DQ33" s="672"/>
      <c r="DR33" s="660" t="s">
        <v>270</v>
      </c>
      <c r="DS33" s="661"/>
      <c r="DT33" s="661"/>
      <c r="DU33" s="661"/>
      <c r="DV33" s="661"/>
      <c r="DW33" s="661"/>
      <c r="DX33" s="662"/>
    </row>
    <row r="34" spans="2:128" ht="11.25" customHeight="1">
      <c r="B34" s="597" t="s">
        <v>271</v>
      </c>
      <c r="C34" s="598"/>
      <c r="D34" s="598"/>
      <c r="E34" s="598"/>
      <c r="F34" s="598"/>
      <c r="G34" s="598"/>
      <c r="H34" s="598"/>
      <c r="I34" s="598"/>
      <c r="J34" s="598"/>
      <c r="K34" s="598"/>
      <c r="L34" s="598"/>
      <c r="M34" s="598"/>
      <c r="N34" s="598"/>
      <c r="O34" s="598"/>
      <c r="P34" s="598"/>
      <c r="Q34" s="599"/>
      <c r="R34" s="627">
        <v>435430115</v>
      </c>
      <c r="S34" s="628"/>
      <c r="T34" s="628"/>
      <c r="U34" s="628"/>
      <c r="V34" s="628"/>
      <c r="W34" s="628"/>
      <c r="X34" s="628"/>
      <c r="Y34" s="629"/>
      <c r="Z34" s="678">
        <v>100</v>
      </c>
      <c r="AA34" s="678"/>
      <c r="AB34" s="678"/>
      <c r="AC34" s="678"/>
      <c r="AD34" s="679">
        <v>239275025</v>
      </c>
      <c r="AE34" s="679"/>
      <c r="AF34" s="679"/>
      <c r="AG34" s="679"/>
      <c r="AH34" s="679"/>
      <c r="AI34" s="679"/>
      <c r="AJ34" s="679"/>
      <c r="AK34" s="679"/>
      <c r="AL34" s="676">
        <v>100</v>
      </c>
      <c r="AM34" s="641"/>
      <c r="AN34" s="641"/>
      <c r="AO34" s="656"/>
      <c r="AP34" s="597"/>
      <c r="AQ34" s="598"/>
      <c r="AR34" s="598"/>
      <c r="AS34" s="598"/>
      <c r="AT34" s="598"/>
      <c r="AU34" s="598"/>
      <c r="AV34" s="598"/>
      <c r="AW34" s="598"/>
      <c r="AX34" s="598"/>
      <c r="AY34" s="598"/>
      <c r="AZ34" s="598"/>
      <c r="BA34" s="598"/>
      <c r="BB34" s="598"/>
      <c r="BC34" s="599"/>
      <c r="BD34" s="627"/>
      <c r="BE34" s="628"/>
      <c r="BF34" s="628"/>
      <c r="BG34" s="628"/>
      <c r="BH34" s="628"/>
      <c r="BI34" s="628"/>
      <c r="BJ34" s="628"/>
      <c r="BK34" s="629"/>
      <c r="BL34" s="678"/>
      <c r="BM34" s="678"/>
      <c r="BN34" s="678"/>
      <c r="BO34" s="678"/>
      <c r="BP34" s="679"/>
      <c r="BQ34" s="679"/>
      <c r="BR34" s="679"/>
      <c r="BS34" s="679"/>
      <c r="BT34" s="679"/>
      <c r="BU34" s="679"/>
      <c r="BV34" s="679"/>
      <c r="BW34" s="680"/>
      <c r="BY34" s="652" t="s">
        <v>272</v>
      </c>
      <c r="BZ34" s="653"/>
      <c r="CA34" s="653"/>
      <c r="CB34" s="653"/>
      <c r="CC34" s="653"/>
      <c r="CD34" s="653"/>
      <c r="CE34" s="653"/>
      <c r="CF34" s="653"/>
      <c r="CG34" s="653"/>
      <c r="CH34" s="653"/>
      <c r="CI34" s="653"/>
      <c r="CJ34" s="653"/>
      <c r="CK34" s="653"/>
      <c r="CL34" s="654"/>
      <c r="CM34" s="681">
        <v>198090110</v>
      </c>
      <c r="CN34" s="664"/>
      <c r="CO34" s="664"/>
      <c r="CP34" s="664"/>
      <c r="CQ34" s="664"/>
      <c r="CR34" s="664"/>
      <c r="CS34" s="664"/>
      <c r="CT34" s="665"/>
      <c r="CU34" s="666">
        <v>46.6</v>
      </c>
      <c r="CV34" s="667"/>
      <c r="CW34" s="667"/>
      <c r="CX34" s="669"/>
      <c r="CY34" s="663">
        <v>174460444</v>
      </c>
      <c r="CZ34" s="664"/>
      <c r="DA34" s="664"/>
      <c r="DB34" s="664"/>
      <c r="DC34" s="664"/>
      <c r="DD34" s="664"/>
      <c r="DE34" s="664"/>
      <c r="DF34" s="665"/>
      <c r="DG34" s="663">
        <v>171943779</v>
      </c>
      <c r="DH34" s="664"/>
      <c r="DI34" s="664"/>
      <c r="DJ34" s="664"/>
      <c r="DK34" s="664"/>
      <c r="DL34" s="664"/>
      <c r="DM34" s="664"/>
      <c r="DN34" s="664"/>
      <c r="DO34" s="664"/>
      <c r="DP34" s="664"/>
      <c r="DQ34" s="665"/>
      <c r="DR34" s="666">
        <v>66.3</v>
      </c>
      <c r="DS34" s="667"/>
      <c r="DT34" s="667"/>
      <c r="DU34" s="667"/>
      <c r="DV34" s="667"/>
      <c r="DW34" s="667"/>
      <c r="DX34" s="668"/>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24" t="s">
        <v>273</v>
      </c>
      <c r="BZ35" s="625"/>
      <c r="CA35" s="625"/>
      <c r="CB35" s="625"/>
      <c r="CC35" s="625"/>
      <c r="CD35" s="625"/>
      <c r="CE35" s="625"/>
      <c r="CF35" s="625"/>
      <c r="CG35" s="625"/>
      <c r="CH35" s="625"/>
      <c r="CI35" s="625"/>
      <c r="CJ35" s="625"/>
      <c r="CK35" s="625"/>
      <c r="CL35" s="626"/>
      <c r="CM35" s="627">
        <v>123255004</v>
      </c>
      <c r="CN35" s="616"/>
      <c r="CO35" s="616"/>
      <c r="CP35" s="616"/>
      <c r="CQ35" s="616"/>
      <c r="CR35" s="616"/>
      <c r="CS35" s="616"/>
      <c r="CT35" s="617"/>
      <c r="CU35" s="630">
        <v>29</v>
      </c>
      <c r="CV35" s="631"/>
      <c r="CW35" s="631"/>
      <c r="CX35" s="632"/>
      <c r="CY35" s="615">
        <v>106519840</v>
      </c>
      <c r="CZ35" s="616"/>
      <c r="DA35" s="616"/>
      <c r="DB35" s="616"/>
      <c r="DC35" s="616"/>
      <c r="DD35" s="616"/>
      <c r="DE35" s="616"/>
      <c r="DF35" s="617"/>
      <c r="DG35" s="615">
        <v>104003175</v>
      </c>
      <c r="DH35" s="616"/>
      <c r="DI35" s="616"/>
      <c r="DJ35" s="616"/>
      <c r="DK35" s="616"/>
      <c r="DL35" s="616"/>
      <c r="DM35" s="616"/>
      <c r="DN35" s="616"/>
      <c r="DO35" s="616"/>
      <c r="DP35" s="616"/>
      <c r="DQ35" s="617"/>
      <c r="DR35" s="630">
        <v>40.1</v>
      </c>
      <c r="DS35" s="631"/>
      <c r="DT35" s="631"/>
      <c r="DU35" s="631"/>
      <c r="DV35" s="631"/>
      <c r="DW35" s="631"/>
      <c r="DX35" s="640"/>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24" t="s">
        <v>274</v>
      </c>
      <c r="BZ36" s="625"/>
      <c r="CA36" s="625"/>
      <c r="CB36" s="625"/>
      <c r="CC36" s="625"/>
      <c r="CD36" s="625"/>
      <c r="CE36" s="625"/>
      <c r="CF36" s="625"/>
      <c r="CG36" s="625"/>
      <c r="CH36" s="625"/>
      <c r="CI36" s="625"/>
      <c r="CJ36" s="625"/>
      <c r="CK36" s="625"/>
      <c r="CL36" s="626"/>
      <c r="CM36" s="627">
        <v>89563200</v>
      </c>
      <c r="CN36" s="628"/>
      <c r="CO36" s="628"/>
      <c r="CP36" s="628"/>
      <c r="CQ36" s="628"/>
      <c r="CR36" s="628"/>
      <c r="CS36" s="628"/>
      <c r="CT36" s="629"/>
      <c r="CU36" s="630">
        <v>21</v>
      </c>
      <c r="CV36" s="631"/>
      <c r="CW36" s="631"/>
      <c r="CX36" s="632"/>
      <c r="CY36" s="615">
        <v>74051947</v>
      </c>
      <c r="CZ36" s="616"/>
      <c r="DA36" s="616"/>
      <c r="DB36" s="616"/>
      <c r="DC36" s="616"/>
      <c r="DD36" s="616"/>
      <c r="DE36" s="616"/>
      <c r="DF36" s="617"/>
      <c r="DG36" s="615">
        <v>74051947</v>
      </c>
      <c r="DH36" s="616"/>
      <c r="DI36" s="616"/>
      <c r="DJ36" s="616"/>
      <c r="DK36" s="616"/>
      <c r="DL36" s="616"/>
      <c r="DM36" s="616"/>
      <c r="DN36" s="616"/>
      <c r="DO36" s="616"/>
      <c r="DP36" s="616"/>
      <c r="DQ36" s="617"/>
      <c r="DR36" s="630">
        <v>28.6</v>
      </c>
      <c r="DS36" s="631"/>
      <c r="DT36" s="631"/>
      <c r="DU36" s="631"/>
      <c r="DV36" s="631"/>
      <c r="DW36" s="631"/>
      <c r="DX36" s="640"/>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60" t="s">
        <v>275</v>
      </c>
      <c r="AQ37" s="661"/>
      <c r="AR37" s="661"/>
      <c r="AS37" s="661"/>
      <c r="AT37" s="661"/>
      <c r="AU37" s="661"/>
      <c r="AV37" s="661"/>
      <c r="AW37" s="661"/>
      <c r="AX37" s="661"/>
      <c r="AY37" s="661"/>
      <c r="AZ37" s="661"/>
      <c r="BA37" s="661"/>
      <c r="BB37" s="661"/>
      <c r="BC37" s="662"/>
      <c r="BD37" s="660" t="s">
        <v>276</v>
      </c>
      <c r="BE37" s="661"/>
      <c r="BF37" s="661"/>
      <c r="BG37" s="661"/>
      <c r="BH37" s="661"/>
      <c r="BI37" s="661"/>
      <c r="BJ37" s="661"/>
      <c r="BK37" s="661"/>
      <c r="BL37" s="661"/>
      <c r="BM37" s="662"/>
      <c r="BN37" s="660" t="s">
        <v>277</v>
      </c>
      <c r="BO37" s="661"/>
      <c r="BP37" s="661"/>
      <c r="BQ37" s="661"/>
      <c r="BR37" s="661"/>
      <c r="BS37" s="661"/>
      <c r="BT37" s="661"/>
      <c r="BU37" s="661"/>
      <c r="BV37" s="661"/>
      <c r="BW37" s="662"/>
      <c r="BY37" s="624" t="s">
        <v>278</v>
      </c>
      <c r="BZ37" s="625"/>
      <c r="CA37" s="625"/>
      <c r="CB37" s="625"/>
      <c r="CC37" s="625"/>
      <c r="CD37" s="625"/>
      <c r="CE37" s="625"/>
      <c r="CF37" s="625"/>
      <c r="CG37" s="625"/>
      <c r="CH37" s="625"/>
      <c r="CI37" s="625"/>
      <c r="CJ37" s="625"/>
      <c r="CK37" s="625"/>
      <c r="CL37" s="626"/>
      <c r="CM37" s="627">
        <v>10241883</v>
      </c>
      <c r="CN37" s="616"/>
      <c r="CO37" s="616"/>
      <c r="CP37" s="616"/>
      <c r="CQ37" s="616"/>
      <c r="CR37" s="616"/>
      <c r="CS37" s="616"/>
      <c r="CT37" s="617"/>
      <c r="CU37" s="630">
        <v>2.4</v>
      </c>
      <c r="CV37" s="631"/>
      <c r="CW37" s="631"/>
      <c r="CX37" s="632"/>
      <c r="CY37" s="615">
        <v>5388834</v>
      </c>
      <c r="CZ37" s="616"/>
      <c r="DA37" s="616"/>
      <c r="DB37" s="616"/>
      <c r="DC37" s="616"/>
      <c r="DD37" s="616"/>
      <c r="DE37" s="616"/>
      <c r="DF37" s="617"/>
      <c r="DG37" s="615">
        <v>5388834</v>
      </c>
      <c r="DH37" s="616"/>
      <c r="DI37" s="616"/>
      <c r="DJ37" s="616"/>
      <c r="DK37" s="616"/>
      <c r="DL37" s="616"/>
      <c r="DM37" s="616"/>
      <c r="DN37" s="616"/>
      <c r="DO37" s="616"/>
      <c r="DP37" s="616"/>
      <c r="DQ37" s="617"/>
      <c r="DR37" s="630">
        <v>2.1</v>
      </c>
      <c r="DS37" s="631"/>
      <c r="DT37" s="631"/>
      <c r="DU37" s="631"/>
      <c r="DV37" s="631"/>
      <c r="DW37" s="631"/>
      <c r="DX37" s="640"/>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43" t="s">
        <v>279</v>
      </c>
      <c r="AQ38" s="644"/>
      <c r="AR38" s="644"/>
      <c r="AS38" s="644"/>
      <c r="AT38" s="649" t="s">
        <v>280</v>
      </c>
      <c r="AU38" s="180"/>
      <c r="AV38" s="180"/>
      <c r="AW38" s="180"/>
      <c r="AX38" s="652" t="s">
        <v>138</v>
      </c>
      <c r="AY38" s="653"/>
      <c r="AZ38" s="653"/>
      <c r="BA38" s="653"/>
      <c r="BB38" s="653"/>
      <c r="BC38" s="654"/>
      <c r="BD38" s="673">
        <v>99.4</v>
      </c>
      <c r="BE38" s="674"/>
      <c r="BF38" s="674"/>
      <c r="BG38" s="674"/>
      <c r="BH38" s="674"/>
      <c r="BI38" s="674">
        <v>98.8</v>
      </c>
      <c r="BJ38" s="674"/>
      <c r="BK38" s="674"/>
      <c r="BL38" s="674"/>
      <c r="BM38" s="675"/>
      <c r="BN38" s="673">
        <v>99.3</v>
      </c>
      <c r="BO38" s="674"/>
      <c r="BP38" s="674"/>
      <c r="BQ38" s="674"/>
      <c r="BR38" s="674"/>
      <c r="BS38" s="674">
        <v>98.6</v>
      </c>
      <c r="BT38" s="674"/>
      <c r="BU38" s="674"/>
      <c r="BV38" s="674"/>
      <c r="BW38" s="675"/>
      <c r="BY38" s="624" t="s">
        <v>281</v>
      </c>
      <c r="BZ38" s="625"/>
      <c r="CA38" s="625"/>
      <c r="CB38" s="625"/>
      <c r="CC38" s="625"/>
      <c r="CD38" s="625"/>
      <c r="CE38" s="625"/>
      <c r="CF38" s="625"/>
      <c r="CG38" s="625"/>
      <c r="CH38" s="625"/>
      <c r="CI38" s="625"/>
      <c r="CJ38" s="625"/>
      <c r="CK38" s="625"/>
      <c r="CL38" s="626"/>
      <c r="CM38" s="627">
        <v>64593223</v>
      </c>
      <c r="CN38" s="628"/>
      <c r="CO38" s="628"/>
      <c r="CP38" s="628"/>
      <c r="CQ38" s="628"/>
      <c r="CR38" s="628"/>
      <c r="CS38" s="628"/>
      <c r="CT38" s="629"/>
      <c r="CU38" s="630">
        <v>15.2</v>
      </c>
      <c r="CV38" s="631"/>
      <c r="CW38" s="631"/>
      <c r="CX38" s="632"/>
      <c r="CY38" s="615">
        <v>62551770</v>
      </c>
      <c r="CZ38" s="616"/>
      <c r="DA38" s="616"/>
      <c r="DB38" s="616"/>
      <c r="DC38" s="616"/>
      <c r="DD38" s="616"/>
      <c r="DE38" s="616"/>
      <c r="DF38" s="617"/>
      <c r="DG38" s="615">
        <v>62551770</v>
      </c>
      <c r="DH38" s="616"/>
      <c r="DI38" s="616"/>
      <c r="DJ38" s="616"/>
      <c r="DK38" s="616"/>
      <c r="DL38" s="616"/>
      <c r="DM38" s="616"/>
      <c r="DN38" s="616"/>
      <c r="DO38" s="616"/>
      <c r="DP38" s="616"/>
      <c r="DQ38" s="617"/>
      <c r="DR38" s="630">
        <v>24.1</v>
      </c>
      <c r="DS38" s="631"/>
      <c r="DT38" s="631"/>
      <c r="DU38" s="631"/>
      <c r="DV38" s="631"/>
      <c r="DW38" s="631"/>
      <c r="DX38" s="640"/>
    </row>
    <row r="39" spans="2:128" ht="11.25" customHeight="1">
      <c r="AP39" s="645"/>
      <c r="AQ39" s="646"/>
      <c r="AR39" s="646"/>
      <c r="AS39" s="646"/>
      <c r="AT39" s="650"/>
      <c r="AU39" s="169" t="s">
        <v>282</v>
      </c>
      <c r="AV39" s="169"/>
      <c r="AW39" s="169"/>
      <c r="AX39" s="624" t="s">
        <v>283</v>
      </c>
      <c r="AY39" s="625"/>
      <c r="AZ39" s="625"/>
      <c r="BA39" s="625"/>
      <c r="BB39" s="625"/>
      <c r="BC39" s="626"/>
      <c r="BD39" s="655">
        <v>99</v>
      </c>
      <c r="BE39" s="641"/>
      <c r="BF39" s="641"/>
      <c r="BG39" s="641"/>
      <c r="BH39" s="641"/>
      <c r="BI39" s="641">
        <v>97.1</v>
      </c>
      <c r="BJ39" s="641"/>
      <c r="BK39" s="641"/>
      <c r="BL39" s="641"/>
      <c r="BM39" s="656"/>
      <c r="BN39" s="655">
        <v>99</v>
      </c>
      <c r="BO39" s="641"/>
      <c r="BP39" s="641"/>
      <c r="BQ39" s="641"/>
      <c r="BR39" s="641"/>
      <c r="BS39" s="641">
        <v>96.8</v>
      </c>
      <c r="BT39" s="641"/>
      <c r="BU39" s="641"/>
      <c r="BV39" s="641"/>
      <c r="BW39" s="656"/>
      <c r="BY39" s="633" t="s">
        <v>284</v>
      </c>
      <c r="BZ39" s="634"/>
      <c r="CA39" s="624" t="s">
        <v>285</v>
      </c>
      <c r="CB39" s="625"/>
      <c r="CC39" s="625"/>
      <c r="CD39" s="625"/>
      <c r="CE39" s="625"/>
      <c r="CF39" s="625"/>
      <c r="CG39" s="625"/>
      <c r="CH39" s="625"/>
      <c r="CI39" s="625"/>
      <c r="CJ39" s="625"/>
      <c r="CK39" s="625"/>
      <c r="CL39" s="626"/>
      <c r="CM39" s="627">
        <v>64588794</v>
      </c>
      <c r="CN39" s="616"/>
      <c r="CO39" s="616"/>
      <c r="CP39" s="616"/>
      <c r="CQ39" s="616"/>
      <c r="CR39" s="616"/>
      <c r="CS39" s="616"/>
      <c r="CT39" s="617"/>
      <c r="CU39" s="630">
        <v>15.2</v>
      </c>
      <c r="CV39" s="631"/>
      <c r="CW39" s="631"/>
      <c r="CX39" s="632"/>
      <c r="CY39" s="615">
        <v>62547341</v>
      </c>
      <c r="CZ39" s="616"/>
      <c r="DA39" s="616"/>
      <c r="DB39" s="616"/>
      <c r="DC39" s="616"/>
      <c r="DD39" s="616"/>
      <c r="DE39" s="616"/>
      <c r="DF39" s="617"/>
      <c r="DG39" s="615">
        <v>62547341</v>
      </c>
      <c r="DH39" s="616"/>
      <c r="DI39" s="616"/>
      <c r="DJ39" s="616"/>
      <c r="DK39" s="616"/>
      <c r="DL39" s="616"/>
      <c r="DM39" s="616"/>
      <c r="DN39" s="616"/>
      <c r="DO39" s="616"/>
      <c r="DP39" s="616"/>
      <c r="DQ39" s="617"/>
      <c r="DR39" s="630">
        <v>24.1</v>
      </c>
      <c r="DS39" s="631"/>
      <c r="DT39" s="631"/>
      <c r="DU39" s="631"/>
      <c r="DV39" s="631"/>
      <c r="DW39" s="631"/>
      <c r="DX39" s="640"/>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47"/>
      <c r="AQ40" s="648"/>
      <c r="AR40" s="648"/>
      <c r="AS40" s="648"/>
      <c r="AT40" s="651"/>
      <c r="AU40" s="182"/>
      <c r="AV40" s="182"/>
      <c r="AW40" s="182"/>
      <c r="AX40" s="597" t="s">
        <v>286</v>
      </c>
      <c r="AY40" s="598"/>
      <c r="AZ40" s="598"/>
      <c r="BA40" s="598"/>
      <c r="BB40" s="598"/>
      <c r="BC40" s="599"/>
      <c r="BD40" s="657">
        <v>99.9</v>
      </c>
      <c r="BE40" s="658"/>
      <c r="BF40" s="658"/>
      <c r="BG40" s="658"/>
      <c r="BH40" s="658"/>
      <c r="BI40" s="658">
        <v>99.7</v>
      </c>
      <c r="BJ40" s="658"/>
      <c r="BK40" s="658"/>
      <c r="BL40" s="658"/>
      <c r="BM40" s="659"/>
      <c r="BN40" s="657">
        <v>99.9</v>
      </c>
      <c r="BO40" s="658"/>
      <c r="BP40" s="658"/>
      <c r="BQ40" s="658"/>
      <c r="BR40" s="658"/>
      <c r="BS40" s="658">
        <v>99.8</v>
      </c>
      <c r="BT40" s="658"/>
      <c r="BU40" s="658"/>
      <c r="BV40" s="658"/>
      <c r="BW40" s="659"/>
      <c r="BY40" s="635"/>
      <c r="BZ40" s="636"/>
      <c r="CA40" s="624" t="s">
        <v>287</v>
      </c>
      <c r="CB40" s="625"/>
      <c r="CC40" s="625"/>
      <c r="CD40" s="625"/>
      <c r="CE40" s="625"/>
      <c r="CF40" s="625"/>
      <c r="CG40" s="625"/>
      <c r="CH40" s="625"/>
      <c r="CI40" s="625"/>
      <c r="CJ40" s="625"/>
      <c r="CK40" s="625"/>
      <c r="CL40" s="626"/>
      <c r="CM40" s="627">
        <v>59866892</v>
      </c>
      <c r="CN40" s="628"/>
      <c r="CO40" s="628"/>
      <c r="CP40" s="628"/>
      <c r="CQ40" s="628"/>
      <c r="CR40" s="628"/>
      <c r="CS40" s="628"/>
      <c r="CT40" s="629"/>
      <c r="CU40" s="630">
        <v>14.1</v>
      </c>
      <c r="CV40" s="631"/>
      <c r="CW40" s="631"/>
      <c r="CX40" s="632"/>
      <c r="CY40" s="615">
        <v>58043834</v>
      </c>
      <c r="CZ40" s="616"/>
      <c r="DA40" s="616"/>
      <c r="DB40" s="616"/>
      <c r="DC40" s="616"/>
      <c r="DD40" s="616"/>
      <c r="DE40" s="616"/>
      <c r="DF40" s="617"/>
      <c r="DG40" s="615">
        <v>58043834</v>
      </c>
      <c r="DH40" s="616"/>
      <c r="DI40" s="616"/>
      <c r="DJ40" s="616"/>
      <c r="DK40" s="616"/>
      <c r="DL40" s="616"/>
      <c r="DM40" s="616"/>
      <c r="DN40" s="616"/>
      <c r="DO40" s="616"/>
      <c r="DP40" s="616"/>
      <c r="DQ40" s="617"/>
      <c r="DR40" s="630">
        <v>22.4</v>
      </c>
      <c r="DS40" s="631"/>
      <c r="DT40" s="631"/>
      <c r="DU40" s="631"/>
      <c r="DV40" s="631"/>
      <c r="DW40" s="631"/>
      <c r="DX40" s="640"/>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35"/>
      <c r="BZ41" s="636"/>
      <c r="CA41" s="624" t="s">
        <v>288</v>
      </c>
      <c r="CB41" s="625"/>
      <c r="CC41" s="625"/>
      <c r="CD41" s="625"/>
      <c r="CE41" s="625"/>
      <c r="CF41" s="625"/>
      <c r="CG41" s="625"/>
      <c r="CH41" s="625"/>
      <c r="CI41" s="625"/>
      <c r="CJ41" s="625"/>
      <c r="CK41" s="625"/>
      <c r="CL41" s="626"/>
      <c r="CM41" s="627">
        <v>4721902</v>
      </c>
      <c r="CN41" s="616"/>
      <c r="CO41" s="616"/>
      <c r="CP41" s="616"/>
      <c r="CQ41" s="616"/>
      <c r="CR41" s="616"/>
      <c r="CS41" s="616"/>
      <c r="CT41" s="617"/>
      <c r="CU41" s="630">
        <v>1.1000000000000001</v>
      </c>
      <c r="CV41" s="631"/>
      <c r="CW41" s="631"/>
      <c r="CX41" s="632"/>
      <c r="CY41" s="615">
        <v>4503507</v>
      </c>
      <c r="CZ41" s="616"/>
      <c r="DA41" s="616"/>
      <c r="DB41" s="616"/>
      <c r="DC41" s="616"/>
      <c r="DD41" s="616"/>
      <c r="DE41" s="616"/>
      <c r="DF41" s="617"/>
      <c r="DG41" s="615">
        <v>4503507</v>
      </c>
      <c r="DH41" s="616"/>
      <c r="DI41" s="616"/>
      <c r="DJ41" s="616"/>
      <c r="DK41" s="616"/>
      <c r="DL41" s="616"/>
      <c r="DM41" s="616"/>
      <c r="DN41" s="616"/>
      <c r="DO41" s="616"/>
      <c r="DP41" s="616"/>
      <c r="DQ41" s="617"/>
      <c r="DR41" s="630">
        <v>1.7</v>
      </c>
      <c r="DS41" s="631"/>
      <c r="DT41" s="631"/>
      <c r="DU41" s="631"/>
      <c r="DV41" s="631"/>
      <c r="DW41" s="631"/>
      <c r="DX41" s="640"/>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39"/>
      <c r="AQ42" s="639"/>
      <c r="AR42" s="639"/>
      <c r="AS42" s="639"/>
      <c r="AT42" s="639"/>
      <c r="AU42" s="639"/>
      <c r="AV42" s="639"/>
      <c r="AW42" s="639"/>
      <c r="AX42" s="639"/>
      <c r="AY42" s="639"/>
      <c r="AZ42" s="639"/>
      <c r="BA42" s="639"/>
      <c r="BB42" s="639"/>
      <c r="BC42" s="639"/>
      <c r="BD42" s="639"/>
      <c r="BE42" s="639"/>
      <c r="BF42" s="639"/>
      <c r="BG42" s="639"/>
      <c r="BH42" s="639"/>
      <c r="BI42" s="639"/>
      <c r="BJ42" s="639"/>
      <c r="BK42" s="639"/>
      <c r="BL42" s="639"/>
      <c r="BM42" s="639"/>
      <c r="BN42" s="639"/>
      <c r="BO42" s="639"/>
      <c r="BP42" s="639"/>
      <c r="BQ42" s="639"/>
      <c r="BR42" s="639"/>
      <c r="BS42" s="639"/>
      <c r="BT42" s="639"/>
      <c r="BU42" s="639"/>
      <c r="BV42" s="639"/>
      <c r="BW42" s="639"/>
      <c r="BY42" s="637"/>
      <c r="BZ42" s="638"/>
      <c r="CA42" s="624" t="s">
        <v>289</v>
      </c>
      <c r="CB42" s="625"/>
      <c r="CC42" s="625"/>
      <c r="CD42" s="625"/>
      <c r="CE42" s="625"/>
      <c r="CF42" s="625"/>
      <c r="CG42" s="625"/>
      <c r="CH42" s="625"/>
      <c r="CI42" s="625"/>
      <c r="CJ42" s="625"/>
      <c r="CK42" s="625"/>
      <c r="CL42" s="626"/>
      <c r="CM42" s="627">
        <v>4429</v>
      </c>
      <c r="CN42" s="628"/>
      <c r="CO42" s="628"/>
      <c r="CP42" s="628"/>
      <c r="CQ42" s="628"/>
      <c r="CR42" s="628"/>
      <c r="CS42" s="628"/>
      <c r="CT42" s="629"/>
      <c r="CU42" s="630">
        <v>0</v>
      </c>
      <c r="CV42" s="631"/>
      <c r="CW42" s="631"/>
      <c r="CX42" s="632"/>
      <c r="CY42" s="615">
        <v>4429</v>
      </c>
      <c r="CZ42" s="616"/>
      <c r="DA42" s="616"/>
      <c r="DB42" s="616"/>
      <c r="DC42" s="616"/>
      <c r="DD42" s="616"/>
      <c r="DE42" s="616"/>
      <c r="DF42" s="617"/>
      <c r="DG42" s="615">
        <v>4429</v>
      </c>
      <c r="DH42" s="616"/>
      <c r="DI42" s="616"/>
      <c r="DJ42" s="616"/>
      <c r="DK42" s="616"/>
      <c r="DL42" s="616"/>
      <c r="DM42" s="616"/>
      <c r="DN42" s="616"/>
      <c r="DO42" s="616"/>
      <c r="DP42" s="616"/>
      <c r="DQ42" s="617"/>
      <c r="DR42" s="630">
        <v>0</v>
      </c>
      <c r="DS42" s="631"/>
      <c r="DT42" s="631"/>
      <c r="DU42" s="631"/>
      <c r="DV42" s="631"/>
      <c r="DW42" s="631"/>
      <c r="DX42" s="640"/>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42"/>
      <c r="AQ43" s="642"/>
      <c r="AR43" s="642"/>
      <c r="AS43" s="642"/>
      <c r="AT43" s="175"/>
      <c r="AU43" s="175"/>
      <c r="AV43" s="175"/>
      <c r="AW43" s="175"/>
      <c r="AX43" s="175"/>
      <c r="AY43" s="175"/>
      <c r="AZ43" s="175"/>
      <c r="BA43" s="175"/>
      <c r="BB43" s="175"/>
      <c r="BC43" s="175"/>
      <c r="BD43" s="641"/>
      <c r="BE43" s="641"/>
      <c r="BF43" s="641"/>
      <c r="BG43" s="641"/>
      <c r="BH43" s="641"/>
      <c r="BI43" s="641"/>
      <c r="BJ43" s="641"/>
      <c r="BK43" s="641"/>
      <c r="BL43" s="641"/>
      <c r="BM43" s="641"/>
      <c r="BN43" s="641"/>
      <c r="BO43" s="641"/>
      <c r="BP43" s="641"/>
      <c r="BQ43" s="641"/>
      <c r="BR43" s="641"/>
      <c r="BS43" s="641"/>
      <c r="BT43" s="641"/>
      <c r="BU43" s="641"/>
      <c r="BV43" s="641"/>
      <c r="BW43" s="641"/>
      <c r="BY43" s="624" t="s">
        <v>290</v>
      </c>
      <c r="BZ43" s="625"/>
      <c r="CA43" s="625"/>
      <c r="CB43" s="625"/>
      <c r="CC43" s="625"/>
      <c r="CD43" s="625"/>
      <c r="CE43" s="625"/>
      <c r="CF43" s="625"/>
      <c r="CG43" s="625"/>
      <c r="CH43" s="625"/>
      <c r="CI43" s="625"/>
      <c r="CJ43" s="625"/>
      <c r="CK43" s="625"/>
      <c r="CL43" s="626"/>
      <c r="CM43" s="627">
        <v>140763396</v>
      </c>
      <c r="CN43" s="616"/>
      <c r="CO43" s="616"/>
      <c r="CP43" s="616"/>
      <c r="CQ43" s="616"/>
      <c r="CR43" s="616"/>
      <c r="CS43" s="616"/>
      <c r="CT43" s="617"/>
      <c r="CU43" s="630">
        <v>33.1</v>
      </c>
      <c r="CV43" s="631"/>
      <c r="CW43" s="631"/>
      <c r="CX43" s="632"/>
      <c r="CY43" s="615">
        <v>98629341</v>
      </c>
      <c r="CZ43" s="616"/>
      <c r="DA43" s="616"/>
      <c r="DB43" s="616"/>
      <c r="DC43" s="616"/>
      <c r="DD43" s="616"/>
      <c r="DE43" s="616"/>
      <c r="DF43" s="617"/>
      <c r="DG43" s="615">
        <v>70280686</v>
      </c>
      <c r="DH43" s="616"/>
      <c r="DI43" s="616"/>
      <c r="DJ43" s="616"/>
      <c r="DK43" s="616"/>
      <c r="DL43" s="616"/>
      <c r="DM43" s="616"/>
      <c r="DN43" s="616"/>
      <c r="DO43" s="616"/>
      <c r="DP43" s="616"/>
      <c r="DQ43" s="617"/>
      <c r="DR43" s="630">
        <v>27.1</v>
      </c>
      <c r="DS43" s="631"/>
      <c r="DT43" s="631"/>
      <c r="DU43" s="631"/>
      <c r="DV43" s="631"/>
      <c r="DW43" s="631"/>
      <c r="DX43" s="640"/>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42"/>
      <c r="AQ44" s="642"/>
      <c r="AR44" s="642"/>
      <c r="AS44" s="642"/>
      <c r="AT44" s="175"/>
      <c r="AU44" s="175"/>
      <c r="AV44" s="175"/>
      <c r="AW44" s="175"/>
      <c r="AX44" s="175"/>
      <c r="AY44" s="175"/>
      <c r="AZ44" s="175"/>
      <c r="BA44" s="175"/>
      <c r="BB44" s="175"/>
      <c r="BC44" s="175"/>
      <c r="BD44" s="641"/>
      <c r="BE44" s="641"/>
      <c r="BF44" s="641"/>
      <c r="BG44" s="641"/>
      <c r="BH44" s="641"/>
      <c r="BI44" s="641"/>
      <c r="BJ44" s="641"/>
      <c r="BK44" s="641"/>
      <c r="BL44" s="641"/>
      <c r="BM44" s="641"/>
      <c r="BN44" s="641"/>
      <c r="BO44" s="641"/>
      <c r="BP44" s="641"/>
      <c r="BQ44" s="641"/>
      <c r="BR44" s="641"/>
      <c r="BS44" s="641"/>
      <c r="BT44" s="641"/>
      <c r="BU44" s="641"/>
      <c r="BV44" s="641"/>
      <c r="BW44" s="641"/>
      <c r="BY44" s="624" t="s">
        <v>291</v>
      </c>
      <c r="BZ44" s="625"/>
      <c r="CA44" s="625"/>
      <c r="CB44" s="625"/>
      <c r="CC44" s="625"/>
      <c r="CD44" s="625"/>
      <c r="CE44" s="625"/>
      <c r="CF44" s="625"/>
      <c r="CG44" s="625"/>
      <c r="CH44" s="625"/>
      <c r="CI44" s="625"/>
      <c r="CJ44" s="625"/>
      <c r="CK44" s="625"/>
      <c r="CL44" s="626"/>
      <c r="CM44" s="627">
        <v>17238670</v>
      </c>
      <c r="CN44" s="628"/>
      <c r="CO44" s="628"/>
      <c r="CP44" s="628"/>
      <c r="CQ44" s="628"/>
      <c r="CR44" s="628"/>
      <c r="CS44" s="628"/>
      <c r="CT44" s="629"/>
      <c r="CU44" s="630">
        <v>4.0999999999999996</v>
      </c>
      <c r="CV44" s="631"/>
      <c r="CW44" s="631"/>
      <c r="CX44" s="632"/>
      <c r="CY44" s="615">
        <v>13173473</v>
      </c>
      <c r="CZ44" s="616"/>
      <c r="DA44" s="616"/>
      <c r="DB44" s="616"/>
      <c r="DC44" s="616"/>
      <c r="DD44" s="616"/>
      <c r="DE44" s="616"/>
      <c r="DF44" s="617"/>
      <c r="DG44" s="615">
        <v>9770932</v>
      </c>
      <c r="DH44" s="616"/>
      <c r="DI44" s="616"/>
      <c r="DJ44" s="616"/>
      <c r="DK44" s="616"/>
      <c r="DL44" s="616"/>
      <c r="DM44" s="616"/>
      <c r="DN44" s="616"/>
      <c r="DO44" s="616"/>
      <c r="DP44" s="616"/>
      <c r="DQ44" s="617"/>
      <c r="DR44" s="630">
        <v>3.8</v>
      </c>
      <c r="DS44" s="631"/>
      <c r="DT44" s="631"/>
      <c r="DU44" s="631"/>
      <c r="DV44" s="631"/>
      <c r="DW44" s="631"/>
      <c r="DX44" s="640"/>
    </row>
    <row r="45" spans="2:128" ht="11.25" customHeight="1">
      <c r="B45" s="169" t="s">
        <v>292</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24" t="s">
        <v>293</v>
      </c>
      <c r="BZ45" s="625"/>
      <c r="CA45" s="625"/>
      <c r="CB45" s="625"/>
      <c r="CC45" s="625"/>
      <c r="CD45" s="625"/>
      <c r="CE45" s="625"/>
      <c r="CF45" s="625"/>
      <c r="CG45" s="625"/>
      <c r="CH45" s="625"/>
      <c r="CI45" s="625"/>
      <c r="CJ45" s="625"/>
      <c r="CK45" s="625"/>
      <c r="CL45" s="626"/>
      <c r="CM45" s="627">
        <v>1789135</v>
      </c>
      <c r="CN45" s="616"/>
      <c r="CO45" s="616"/>
      <c r="CP45" s="616"/>
      <c r="CQ45" s="616"/>
      <c r="CR45" s="616"/>
      <c r="CS45" s="616"/>
      <c r="CT45" s="617"/>
      <c r="CU45" s="630">
        <v>0.4</v>
      </c>
      <c r="CV45" s="631"/>
      <c r="CW45" s="631"/>
      <c r="CX45" s="632"/>
      <c r="CY45" s="615">
        <v>971347</v>
      </c>
      <c r="CZ45" s="616"/>
      <c r="DA45" s="616"/>
      <c r="DB45" s="616"/>
      <c r="DC45" s="616"/>
      <c r="DD45" s="616"/>
      <c r="DE45" s="616"/>
      <c r="DF45" s="617"/>
      <c r="DG45" s="615">
        <v>971347</v>
      </c>
      <c r="DH45" s="616"/>
      <c r="DI45" s="616"/>
      <c r="DJ45" s="616"/>
      <c r="DK45" s="616"/>
      <c r="DL45" s="616"/>
      <c r="DM45" s="616"/>
      <c r="DN45" s="616"/>
      <c r="DO45" s="616"/>
      <c r="DP45" s="616"/>
      <c r="DQ45" s="617"/>
      <c r="DR45" s="630">
        <v>0.4</v>
      </c>
      <c r="DS45" s="631"/>
      <c r="DT45" s="631"/>
      <c r="DU45" s="631"/>
      <c r="DV45" s="631"/>
      <c r="DW45" s="631"/>
      <c r="DX45" s="640"/>
    </row>
    <row r="46" spans="2:128" ht="11.25" customHeight="1">
      <c r="B46" s="183" t="s">
        <v>294</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24" t="s">
        <v>295</v>
      </c>
      <c r="BZ46" s="625"/>
      <c r="CA46" s="625"/>
      <c r="CB46" s="625"/>
      <c r="CC46" s="625"/>
      <c r="CD46" s="625"/>
      <c r="CE46" s="625"/>
      <c r="CF46" s="625"/>
      <c r="CG46" s="625"/>
      <c r="CH46" s="625"/>
      <c r="CI46" s="625"/>
      <c r="CJ46" s="625"/>
      <c r="CK46" s="625"/>
      <c r="CL46" s="626"/>
      <c r="CM46" s="627">
        <v>89339571</v>
      </c>
      <c r="CN46" s="628"/>
      <c r="CO46" s="628"/>
      <c r="CP46" s="628"/>
      <c r="CQ46" s="628"/>
      <c r="CR46" s="628"/>
      <c r="CS46" s="628"/>
      <c r="CT46" s="629"/>
      <c r="CU46" s="630">
        <v>21</v>
      </c>
      <c r="CV46" s="631"/>
      <c r="CW46" s="631"/>
      <c r="CX46" s="632"/>
      <c r="CY46" s="615">
        <v>79539286</v>
      </c>
      <c r="CZ46" s="616"/>
      <c r="DA46" s="616"/>
      <c r="DB46" s="616"/>
      <c r="DC46" s="616"/>
      <c r="DD46" s="616"/>
      <c r="DE46" s="616"/>
      <c r="DF46" s="617"/>
      <c r="DG46" s="615">
        <v>59491711</v>
      </c>
      <c r="DH46" s="616"/>
      <c r="DI46" s="616"/>
      <c r="DJ46" s="616"/>
      <c r="DK46" s="616"/>
      <c r="DL46" s="616"/>
      <c r="DM46" s="616"/>
      <c r="DN46" s="616"/>
      <c r="DO46" s="616"/>
      <c r="DP46" s="616"/>
      <c r="DQ46" s="617"/>
      <c r="DR46" s="630">
        <v>22.9</v>
      </c>
      <c r="DS46" s="631"/>
      <c r="DT46" s="631"/>
      <c r="DU46" s="631"/>
      <c r="DV46" s="631"/>
      <c r="DW46" s="631"/>
      <c r="DX46" s="640"/>
    </row>
    <row r="47" spans="2:128" ht="11.25" customHeight="1">
      <c r="B47" s="184" t="s">
        <v>296</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24" t="s">
        <v>297</v>
      </c>
      <c r="BZ47" s="625"/>
      <c r="CA47" s="625"/>
      <c r="CB47" s="625"/>
      <c r="CC47" s="625"/>
      <c r="CD47" s="625"/>
      <c r="CE47" s="625"/>
      <c r="CF47" s="625"/>
      <c r="CG47" s="625"/>
      <c r="CH47" s="625"/>
      <c r="CI47" s="625"/>
      <c r="CJ47" s="625"/>
      <c r="CK47" s="625"/>
      <c r="CL47" s="626"/>
      <c r="CM47" s="627">
        <v>58346</v>
      </c>
      <c r="CN47" s="616"/>
      <c r="CO47" s="616"/>
      <c r="CP47" s="616"/>
      <c r="CQ47" s="616"/>
      <c r="CR47" s="616"/>
      <c r="CS47" s="616"/>
      <c r="CT47" s="617"/>
      <c r="CU47" s="630">
        <v>0</v>
      </c>
      <c r="CV47" s="631"/>
      <c r="CW47" s="631"/>
      <c r="CX47" s="632"/>
      <c r="CY47" s="615">
        <v>37506</v>
      </c>
      <c r="CZ47" s="616"/>
      <c r="DA47" s="616"/>
      <c r="DB47" s="616"/>
      <c r="DC47" s="616"/>
      <c r="DD47" s="616"/>
      <c r="DE47" s="616"/>
      <c r="DF47" s="617"/>
      <c r="DG47" s="615" t="s">
        <v>102</v>
      </c>
      <c r="DH47" s="616"/>
      <c r="DI47" s="616"/>
      <c r="DJ47" s="616"/>
      <c r="DK47" s="616"/>
      <c r="DL47" s="616"/>
      <c r="DM47" s="616"/>
      <c r="DN47" s="616"/>
      <c r="DO47" s="616"/>
      <c r="DP47" s="616"/>
      <c r="DQ47" s="617"/>
      <c r="DR47" s="630" t="s">
        <v>102</v>
      </c>
      <c r="DS47" s="631"/>
      <c r="DT47" s="631"/>
      <c r="DU47" s="631"/>
      <c r="DV47" s="631"/>
      <c r="DW47" s="631"/>
      <c r="DX47" s="640"/>
    </row>
    <row r="48" spans="2:128" ht="11.25" customHeight="1">
      <c r="AP48" s="642"/>
      <c r="AQ48" s="642"/>
      <c r="AR48" s="642"/>
      <c r="AS48" s="642"/>
      <c r="AT48" s="175"/>
      <c r="AU48" s="175"/>
      <c r="AV48" s="175"/>
      <c r="AW48" s="175"/>
      <c r="AX48" s="175"/>
      <c r="AY48" s="175"/>
      <c r="AZ48" s="175"/>
      <c r="BA48" s="175"/>
      <c r="BB48" s="175"/>
      <c r="BC48" s="175"/>
      <c r="BD48" s="641"/>
      <c r="BE48" s="641"/>
      <c r="BF48" s="641"/>
      <c r="BG48" s="641"/>
      <c r="BH48" s="641"/>
      <c r="BI48" s="641"/>
      <c r="BJ48" s="641"/>
      <c r="BK48" s="641"/>
      <c r="BL48" s="641"/>
      <c r="BM48" s="641"/>
      <c r="BN48" s="641"/>
      <c r="BO48" s="641"/>
      <c r="BP48" s="641"/>
      <c r="BQ48" s="641"/>
      <c r="BR48" s="641"/>
      <c r="BS48" s="641"/>
      <c r="BT48" s="641"/>
      <c r="BU48" s="641"/>
      <c r="BV48" s="641"/>
      <c r="BW48" s="641"/>
      <c r="BY48" s="624" t="s">
        <v>298</v>
      </c>
      <c r="BZ48" s="625"/>
      <c r="CA48" s="625"/>
      <c r="CB48" s="625"/>
      <c r="CC48" s="625"/>
      <c r="CD48" s="625"/>
      <c r="CE48" s="625"/>
      <c r="CF48" s="625"/>
      <c r="CG48" s="625"/>
      <c r="CH48" s="625"/>
      <c r="CI48" s="625"/>
      <c r="CJ48" s="625"/>
      <c r="CK48" s="625"/>
      <c r="CL48" s="626"/>
      <c r="CM48" s="627">
        <v>6661420</v>
      </c>
      <c r="CN48" s="628"/>
      <c r="CO48" s="628"/>
      <c r="CP48" s="628"/>
      <c r="CQ48" s="628"/>
      <c r="CR48" s="628"/>
      <c r="CS48" s="628"/>
      <c r="CT48" s="629"/>
      <c r="CU48" s="630">
        <v>1.6</v>
      </c>
      <c r="CV48" s="631"/>
      <c r="CW48" s="631"/>
      <c r="CX48" s="632"/>
      <c r="CY48" s="615">
        <v>4843052</v>
      </c>
      <c r="CZ48" s="616"/>
      <c r="DA48" s="616"/>
      <c r="DB48" s="616"/>
      <c r="DC48" s="616"/>
      <c r="DD48" s="616"/>
      <c r="DE48" s="616"/>
      <c r="DF48" s="617"/>
      <c r="DG48" s="615" t="s">
        <v>102</v>
      </c>
      <c r="DH48" s="616"/>
      <c r="DI48" s="616"/>
      <c r="DJ48" s="616"/>
      <c r="DK48" s="616"/>
      <c r="DL48" s="616"/>
      <c r="DM48" s="616"/>
      <c r="DN48" s="616"/>
      <c r="DO48" s="616"/>
      <c r="DP48" s="616"/>
      <c r="DQ48" s="617"/>
      <c r="DR48" s="630" t="s">
        <v>102</v>
      </c>
      <c r="DS48" s="631"/>
      <c r="DT48" s="631"/>
      <c r="DU48" s="631"/>
      <c r="DV48" s="631"/>
      <c r="DW48" s="631"/>
      <c r="DX48" s="640"/>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42"/>
      <c r="AQ49" s="642"/>
      <c r="AR49" s="642"/>
      <c r="AS49" s="642"/>
      <c r="AT49" s="175"/>
      <c r="AU49" s="175"/>
      <c r="AV49" s="175"/>
      <c r="AW49" s="175"/>
      <c r="AX49" s="175"/>
      <c r="AY49" s="175"/>
      <c r="AZ49" s="175"/>
      <c r="BA49" s="175"/>
      <c r="BB49" s="175"/>
      <c r="BC49" s="175"/>
      <c r="BD49" s="641"/>
      <c r="BE49" s="641"/>
      <c r="BF49" s="641"/>
      <c r="BG49" s="641"/>
      <c r="BH49" s="641"/>
      <c r="BI49" s="641"/>
      <c r="BJ49" s="641"/>
      <c r="BK49" s="641"/>
      <c r="BL49" s="641"/>
      <c r="BM49" s="641"/>
      <c r="BN49" s="641"/>
      <c r="BO49" s="641"/>
      <c r="BP49" s="641"/>
      <c r="BQ49" s="641"/>
      <c r="BR49" s="641"/>
      <c r="BS49" s="641"/>
      <c r="BT49" s="641"/>
      <c r="BU49" s="641"/>
      <c r="BV49" s="641"/>
      <c r="BW49" s="641"/>
      <c r="BY49" s="624" t="s">
        <v>299</v>
      </c>
      <c r="BZ49" s="625"/>
      <c r="CA49" s="625"/>
      <c r="CB49" s="625"/>
      <c r="CC49" s="625"/>
      <c r="CD49" s="625"/>
      <c r="CE49" s="625"/>
      <c r="CF49" s="625"/>
      <c r="CG49" s="625"/>
      <c r="CH49" s="625"/>
      <c r="CI49" s="625"/>
      <c r="CJ49" s="625"/>
      <c r="CK49" s="625"/>
      <c r="CL49" s="626"/>
      <c r="CM49" s="627" t="s">
        <v>102</v>
      </c>
      <c r="CN49" s="616"/>
      <c r="CO49" s="616"/>
      <c r="CP49" s="616"/>
      <c r="CQ49" s="616"/>
      <c r="CR49" s="616"/>
      <c r="CS49" s="616"/>
      <c r="CT49" s="617"/>
      <c r="CU49" s="630" t="s">
        <v>102</v>
      </c>
      <c r="CV49" s="631"/>
      <c r="CW49" s="631"/>
      <c r="CX49" s="632"/>
      <c r="CY49" s="615" t="s">
        <v>102</v>
      </c>
      <c r="CZ49" s="616"/>
      <c r="DA49" s="616"/>
      <c r="DB49" s="616"/>
      <c r="DC49" s="616"/>
      <c r="DD49" s="616"/>
      <c r="DE49" s="616"/>
      <c r="DF49" s="617"/>
      <c r="DG49" s="615" t="s">
        <v>102</v>
      </c>
      <c r="DH49" s="616"/>
      <c r="DI49" s="616"/>
      <c r="DJ49" s="616"/>
      <c r="DK49" s="616"/>
      <c r="DL49" s="616"/>
      <c r="DM49" s="616"/>
      <c r="DN49" s="616"/>
      <c r="DO49" s="616"/>
      <c r="DP49" s="616"/>
      <c r="DQ49" s="617"/>
      <c r="DR49" s="630" t="s">
        <v>102</v>
      </c>
      <c r="DS49" s="631"/>
      <c r="DT49" s="631"/>
      <c r="DU49" s="631"/>
      <c r="DV49" s="631"/>
      <c r="DW49" s="631"/>
      <c r="DX49" s="640"/>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42"/>
      <c r="AQ50" s="642"/>
      <c r="AR50" s="642"/>
      <c r="AS50" s="642"/>
      <c r="AT50" s="175"/>
      <c r="AU50" s="175"/>
      <c r="AV50" s="175"/>
      <c r="AW50" s="175"/>
      <c r="AX50" s="175"/>
      <c r="AY50" s="175"/>
      <c r="AZ50" s="175"/>
      <c r="BA50" s="175"/>
      <c r="BB50" s="175"/>
      <c r="BC50" s="175"/>
      <c r="BD50" s="641"/>
      <c r="BE50" s="641"/>
      <c r="BF50" s="641"/>
      <c r="BG50" s="641"/>
      <c r="BH50" s="641"/>
      <c r="BI50" s="641"/>
      <c r="BJ50" s="641"/>
      <c r="BK50" s="641"/>
      <c r="BL50" s="641"/>
      <c r="BM50" s="641"/>
      <c r="BN50" s="641"/>
      <c r="BO50" s="641"/>
      <c r="BP50" s="641"/>
      <c r="BQ50" s="641"/>
      <c r="BR50" s="641"/>
      <c r="BS50" s="641"/>
      <c r="BT50" s="641"/>
      <c r="BU50" s="641"/>
      <c r="BV50" s="641"/>
      <c r="BW50" s="641"/>
      <c r="BY50" s="624" t="s">
        <v>300</v>
      </c>
      <c r="BZ50" s="625"/>
      <c r="CA50" s="625"/>
      <c r="CB50" s="625"/>
      <c r="CC50" s="625"/>
      <c r="CD50" s="625"/>
      <c r="CE50" s="625"/>
      <c r="CF50" s="625"/>
      <c r="CG50" s="625"/>
      <c r="CH50" s="625"/>
      <c r="CI50" s="625"/>
      <c r="CJ50" s="625"/>
      <c r="CK50" s="625"/>
      <c r="CL50" s="626"/>
      <c r="CM50" s="627">
        <v>25676254</v>
      </c>
      <c r="CN50" s="628"/>
      <c r="CO50" s="628"/>
      <c r="CP50" s="628"/>
      <c r="CQ50" s="628"/>
      <c r="CR50" s="628"/>
      <c r="CS50" s="628"/>
      <c r="CT50" s="629"/>
      <c r="CU50" s="630">
        <v>6</v>
      </c>
      <c r="CV50" s="631"/>
      <c r="CW50" s="631"/>
      <c r="CX50" s="632"/>
      <c r="CY50" s="615">
        <v>64677</v>
      </c>
      <c r="CZ50" s="616"/>
      <c r="DA50" s="616"/>
      <c r="DB50" s="616"/>
      <c r="DC50" s="616"/>
      <c r="DD50" s="616"/>
      <c r="DE50" s="616"/>
      <c r="DF50" s="617"/>
      <c r="DG50" s="615">
        <v>46696</v>
      </c>
      <c r="DH50" s="616"/>
      <c r="DI50" s="616"/>
      <c r="DJ50" s="616"/>
      <c r="DK50" s="616"/>
      <c r="DL50" s="616"/>
      <c r="DM50" s="616"/>
      <c r="DN50" s="616"/>
      <c r="DO50" s="616"/>
      <c r="DP50" s="616"/>
      <c r="DQ50" s="617"/>
      <c r="DR50" s="630">
        <v>0</v>
      </c>
      <c r="DS50" s="631"/>
      <c r="DT50" s="631"/>
      <c r="DU50" s="631"/>
      <c r="DV50" s="631"/>
      <c r="DW50" s="631"/>
      <c r="DX50" s="640"/>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24" t="s">
        <v>301</v>
      </c>
      <c r="BZ51" s="625"/>
      <c r="CA51" s="625"/>
      <c r="CB51" s="625"/>
      <c r="CC51" s="625"/>
      <c r="CD51" s="625"/>
      <c r="CE51" s="625"/>
      <c r="CF51" s="625"/>
      <c r="CG51" s="625"/>
      <c r="CH51" s="625"/>
      <c r="CI51" s="625"/>
      <c r="CJ51" s="625"/>
      <c r="CK51" s="625"/>
      <c r="CL51" s="626"/>
      <c r="CM51" s="627" t="s">
        <v>102</v>
      </c>
      <c r="CN51" s="616"/>
      <c r="CO51" s="616"/>
      <c r="CP51" s="616"/>
      <c r="CQ51" s="616"/>
      <c r="CR51" s="616"/>
      <c r="CS51" s="616"/>
      <c r="CT51" s="617"/>
      <c r="CU51" s="630" t="s">
        <v>102</v>
      </c>
      <c r="CV51" s="631"/>
      <c r="CW51" s="631"/>
      <c r="CX51" s="632"/>
      <c r="CY51" s="615" t="s">
        <v>102</v>
      </c>
      <c r="CZ51" s="616"/>
      <c r="DA51" s="616"/>
      <c r="DB51" s="616"/>
      <c r="DC51" s="616"/>
      <c r="DD51" s="616"/>
      <c r="DE51" s="616"/>
      <c r="DF51" s="617"/>
      <c r="DG51" s="615" t="s">
        <v>102</v>
      </c>
      <c r="DH51" s="616"/>
      <c r="DI51" s="616"/>
      <c r="DJ51" s="616"/>
      <c r="DK51" s="616"/>
      <c r="DL51" s="616"/>
      <c r="DM51" s="616"/>
      <c r="DN51" s="616"/>
      <c r="DO51" s="616"/>
      <c r="DP51" s="616"/>
      <c r="DQ51" s="617"/>
      <c r="DR51" s="630" t="s">
        <v>102</v>
      </c>
      <c r="DS51" s="631"/>
      <c r="DT51" s="631"/>
      <c r="DU51" s="631"/>
      <c r="DV51" s="631"/>
      <c r="DW51" s="631"/>
      <c r="DX51" s="640"/>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Y52" s="624" t="s">
        <v>302</v>
      </c>
      <c r="BZ52" s="625"/>
      <c r="CA52" s="625"/>
      <c r="CB52" s="625"/>
      <c r="CC52" s="625"/>
      <c r="CD52" s="625"/>
      <c r="CE52" s="625"/>
      <c r="CF52" s="625"/>
      <c r="CG52" s="625"/>
      <c r="CH52" s="625"/>
      <c r="CI52" s="625"/>
      <c r="CJ52" s="625"/>
      <c r="CK52" s="625"/>
      <c r="CL52" s="626"/>
      <c r="CM52" s="627">
        <v>86669938</v>
      </c>
      <c r="CN52" s="628"/>
      <c r="CO52" s="628"/>
      <c r="CP52" s="628"/>
      <c r="CQ52" s="628"/>
      <c r="CR52" s="628"/>
      <c r="CS52" s="628"/>
      <c r="CT52" s="629"/>
      <c r="CU52" s="630">
        <v>20.399999999999999</v>
      </c>
      <c r="CV52" s="631"/>
      <c r="CW52" s="631"/>
      <c r="CX52" s="632"/>
      <c r="CY52" s="615">
        <v>16679721</v>
      </c>
      <c r="CZ52" s="616"/>
      <c r="DA52" s="616"/>
      <c r="DB52" s="616"/>
      <c r="DC52" s="616"/>
      <c r="DD52" s="616"/>
      <c r="DE52" s="616"/>
      <c r="DF52" s="617"/>
      <c r="DG52" s="618"/>
      <c r="DH52" s="619"/>
      <c r="DI52" s="619"/>
      <c r="DJ52" s="619"/>
      <c r="DK52" s="619"/>
      <c r="DL52" s="619"/>
      <c r="DM52" s="619"/>
      <c r="DN52" s="619"/>
      <c r="DO52" s="619"/>
      <c r="DP52" s="619"/>
      <c r="DQ52" s="620"/>
      <c r="DR52" s="621"/>
      <c r="DS52" s="622"/>
      <c r="DT52" s="622"/>
      <c r="DU52" s="622"/>
      <c r="DV52" s="622"/>
      <c r="DW52" s="622"/>
      <c r="DX52" s="623"/>
    </row>
    <row r="53" spans="2:128" ht="11.25" customHeight="1">
      <c r="B53" s="184"/>
      <c r="AP53" s="179"/>
      <c r="AQ53" s="175"/>
      <c r="AR53" s="175"/>
      <c r="AS53" s="175"/>
      <c r="AT53" s="175"/>
      <c r="AU53" s="175"/>
      <c r="AV53" s="175"/>
      <c r="AW53" s="175"/>
      <c r="AX53" s="175"/>
      <c r="AY53" s="175"/>
      <c r="AZ53" s="628"/>
      <c r="BA53" s="628"/>
      <c r="BB53" s="628"/>
      <c r="BC53" s="628"/>
      <c r="BD53" s="175"/>
      <c r="BE53" s="175"/>
      <c r="BF53" s="175"/>
      <c r="BG53" s="175"/>
      <c r="BH53" s="175"/>
      <c r="BI53" s="175"/>
      <c r="BJ53" s="175"/>
      <c r="BK53" s="175"/>
      <c r="BL53" s="175"/>
      <c r="BM53" s="175"/>
      <c r="BN53" s="175"/>
      <c r="BO53" s="175"/>
      <c r="BP53" s="175"/>
      <c r="BQ53" s="175"/>
      <c r="BR53" s="175"/>
      <c r="BS53" s="628"/>
      <c r="BT53" s="628"/>
      <c r="BU53" s="628"/>
      <c r="BV53" s="628"/>
      <c r="BW53" s="628"/>
      <c r="BY53" s="624" t="s">
        <v>303</v>
      </c>
      <c r="BZ53" s="625"/>
      <c r="CA53" s="625"/>
      <c r="CB53" s="625"/>
      <c r="CC53" s="625"/>
      <c r="CD53" s="625"/>
      <c r="CE53" s="625"/>
      <c r="CF53" s="625"/>
      <c r="CG53" s="625"/>
      <c r="CH53" s="625"/>
      <c r="CI53" s="625"/>
      <c r="CJ53" s="625"/>
      <c r="CK53" s="625"/>
      <c r="CL53" s="626"/>
      <c r="CM53" s="627">
        <v>1181673</v>
      </c>
      <c r="CN53" s="628"/>
      <c r="CO53" s="628"/>
      <c r="CP53" s="628"/>
      <c r="CQ53" s="628"/>
      <c r="CR53" s="628"/>
      <c r="CS53" s="628"/>
      <c r="CT53" s="629"/>
      <c r="CU53" s="630">
        <v>0.3</v>
      </c>
      <c r="CV53" s="631"/>
      <c r="CW53" s="631"/>
      <c r="CX53" s="632"/>
      <c r="CY53" s="615">
        <v>298965</v>
      </c>
      <c r="CZ53" s="616"/>
      <c r="DA53" s="616"/>
      <c r="DB53" s="616"/>
      <c r="DC53" s="616"/>
      <c r="DD53" s="616"/>
      <c r="DE53" s="616"/>
      <c r="DF53" s="617"/>
      <c r="DG53" s="618"/>
      <c r="DH53" s="619"/>
      <c r="DI53" s="619"/>
      <c r="DJ53" s="619"/>
      <c r="DK53" s="619"/>
      <c r="DL53" s="619"/>
      <c r="DM53" s="619"/>
      <c r="DN53" s="619"/>
      <c r="DO53" s="619"/>
      <c r="DP53" s="619"/>
      <c r="DQ53" s="620"/>
      <c r="DR53" s="621"/>
      <c r="DS53" s="622"/>
      <c r="DT53" s="622"/>
      <c r="DU53" s="622"/>
      <c r="DV53" s="622"/>
      <c r="DW53" s="622"/>
      <c r="DX53" s="623"/>
    </row>
    <row r="54" spans="2:128" ht="11.25" customHeight="1">
      <c r="AP54" s="175"/>
      <c r="AQ54" s="179"/>
      <c r="AR54" s="179"/>
      <c r="AS54" s="179"/>
      <c r="AT54" s="179"/>
      <c r="AU54" s="179"/>
      <c r="AV54" s="179"/>
      <c r="AW54" s="179"/>
      <c r="AX54" s="179"/>
      <c r="AY54" s="175"/>
      <c r="AZ54" s="628"/>
      <c r="BA54" s="628"/>
      <c r="BB54" s="628"/>
      <c r="BC54" s="628"/>
      <c r="BD54" s="175"/>
      <c r="BE54" s="175"/>
      <c r="BF54" s="175"/>
      <c r="BG54" s="175"/>
      <c r="BH54" s="175"/>
      <c r="BI54" s="175"/>
      <c r="BJ54" s="175"/>
      <c r="BK54" s="175"/>
      <c r="BL54" s="175"/>
      <c r="BM54" s="175"/>
      <c r="BN54" s="175"/>
      <c r="BO54" s="175"/>
      <c r="BP54" s="175"/>
      <c r="BQ54" s="175"/>
      <c r="BR54" s="175"/>
      <c r="BS54" s="628"/>
      <c r="BT54" s="628"/>
      <c r="BU54" s="628"/>
      <c r="BV54" s="628"/>
      <c r="BW54" s="628"/>
      <c r="BY54" s="633" t="s">
        <v>284</v>
      </c>
      <c r="BZ54" s="634"/>
      <c r="CA54" s="624" t="s">
        <v>304</v>
      </c>
      <c r="CB54" s="625"/>
      <c r="CC54" s="625"/>
      <c r="CD54" s="625"/>
      <c r="CE54" s="625"/>
      <c r="CF54" s="625"/>
      <c r="CG54" s="625"/>
      <c r="CH54" s="625"/>
      <c r="CI54" s="625"/>
      <c r="CJ54" s="625"/>
      <c r="CK54" s="625"/>
      <c r="CL54" s="626"/>
      <c r="CM54" s="627">
        <v>86029051</v>
      </c>
      <c r="CN54" s="628"/>
      <c r="CO54" s="628"/>
      <c r="CP54" s="628"/>
      <c r="CQ54" s="628"/>
      <c r="CR54" s="628"/>
      <c r="CS54" s="628"/>
      <c r="CT54" s="629"/>
      <c r="CU54" s="630">
        <v>20.2</v>
      </c>
      <c r="CV54" s="631"/>
      <c r="CW54" s="631"/>
      <c r="CX54" s="632"/>
      <c r="CY54" s="615">
        <v>16637221</v>
      </c>
      <c r="CZ54" s="616"/>
      <c r="DA54" s="616"/>
      <c r="DB54" s="616"/>
      <c r="DC54" s="616"/>
      <c r="DD54" s="616"/>
      <c r="DE54" s="616"/>
      <c r="DF54" s="617"/>
      <c r="DG54" s="618"/>
      <c r="DH54" s="619"/>
      <c r="DI54" s="619"/>
      <c r="DJ54" s="619"/>
      <c r="DK54" s="619"/>
      <c r="DL54" s="619"/>
      <c r="DM54" s="619"/>
      <c r="DN54" s="619"/>
      <c r="DO54" s="619"/>
      <c r="DP54" s="619"/>
      <c r="DQ54" s="620"/>
      <c r="DR54" s="621"/>
      <c r="DS54" s="622"/>
      <c r="DT54" s="622"/>
      <c r="DU54" s="622"/>
      <c r="DV54" s="622"/>
      <c r="DW54" s="622"/>
      <c r="DX54" s="623"/>
    </row>
    <row r="55" spans="2:128" ht="11.25" customHeight="1">
      <c r="AP55" s="175"/>
      <c r="AQ55" s="179"/>
      <c r="AR55" s="179"/>
      <c r="AS55" s="179"/>
      <c r="AT55" s="179"/>
      <c r="AU55" s="179"/>
      <c r="AV55" s="179"/>
      <c r="AW55" s="179"/>
      <c r="AX55" s="179"/>
      <c r="AY55" s="175"/>
      <c r="AZ55" s="628"/>
      <c r="BA55" s="628"/>
      <c r="BB55" s="628"/>
      <c r="BC55" s="628"/>
      <c r="BD55" s="175"/>
      <c r="BE55" s="175"/>
      <c r="BF55" s="175"/>
      <c r="BG55" s="175"/>
      <c r="BH55" s="175"/>
      <c r="BI55" s="175"/>
      <c r="BJ55" s="175"/>
      <c r="BK55" s="175"/>
      <c r="BL55" s="175"/>
      <c r="BM55" s="175"/>
      <c r="BN55" s="175"/>
      <c r="BO55" s="175"/>
      <c r="BP55" s="175"/>
      <c r="BQ55" s="175"/>
      <c r="BR55" s="175"/>
      <c r="BS55" s="628"/>
      <c r="BT55" s="628"/>
      <c r="BU55" s="628"/>
      <c r="BV55" s="628"/>
      <c r="BW55" s="628"/>
      <c r="BY55" s="635"/>
      <c r="BZ55" s="636"/>
      <c r="CA55" s="624" t="s">
        <v>305</v>
      </c>
      <c r="CB55" s="625"/>
      <c r="CC55" s="625"/>
      <c r="CD55" s="625"/>
      <c r="CE55" s="625"/>
      <c r="CF55" s="625"/>
      <c r="CG55" s="625"/>
      <c r="CH55" s="625"/>
      <c r="CI55" s="625"/>
      <c r="CJ55" s="625"/>
      <c r="CK55" s="625"/>
      <c r="CL55" s="626"/>
      <c r="CM55" s="627">
        <v>47810566</v>
      </c>
      <c r="CN55" s="628"/>
      <c r="CO55" s="628"/>
      <c r="CP55" s="628"/>
      <c r="CQ55" s="628"/>
      <c r="CR55" s="628"/>
      <c r="CS55" s="628"/>
      <c r="CT55" s="629"/>
      <c r="CU55" s="630">
        <v>11.2</v>
      </c>
      <c r="CV55" s="631"/>
      <c r="CW55" s="631"/>
      <c r="CX55" s="632"/>
      <c r="CY55" s="615">
        <v>1594437</v>
      </c>
      <c r="CZ55" s="616"/>
      <c r="DA55" s="616"/>
      <c r="DB55" s="616"/>
      <c r="DC55" s="616"/>
      <c r="DD55" s="616"/>
      <c r="DE55" s="616"/>
      <c r="DF55" s="617"/>
      <c r="DG55" s="618"/>
      <c r="DH55" s="619"/>
      <c r="DI55" s="619"/>
      <c r="DJ55" s="619"/>
      <c r="DK55" s="619"/>
      <c r="DL55" s="619"/>
      <c r="DM55" s="619"/>
      <c r="DN55" s="619"/>
      <c r="DO55" s="619"/>
      <c r="DP55" s="619"/>
      <c r="DQ55" s="620"/>
      <c r="DR55" s="621"/>
      <c r="DS55" s="622"/>
      <c r="DT55" s="622"/>
      <c r="DU55" s="622"/>
      <c r="DV55" s="622"/>
      <c r="DW55" s="622"/>
      <c r="DX55" s="623"/>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35"/>
      <c r="BZ56" s="636"/>
      <c r="CA56" s="624" t="s">
        <v>306</v>
      </c>
      <c r="CB56" s="625"/>
      <c r="CC56" s="625"/>
      <c r="CD56" s="625"/>
      <c r="CE56" s="625"/>
      <c r="CF56" s="625"/>
      <c r="CG56" s="625"/>
      <c r="CH56" s="625"/>
      <c r="CI56" s="625"/>
      <c r="CJ56" s="625"/>
      <c r="CK56" s="625"/>
      <c r="CL56" s="626"/>
      <c r="CM56" s="627">
        <v>30700988</v>
      </c>
      <c r="CN56" s="628"/>
      <c r="CO56" s="628"/>
      <c r="CP56" s="628"/>
      <c r="CQ56" s="628"/>
      <c r="CR56" s="628"/>
      <c r="CS56" s="628"/>
      <c r="CT56" s="629"/>
      <c r="CU56" s="630">
        <v>7.2</v>
      </c>
      <c r="CV56" s="631"/>
      <c r="CW56" s="631"/>
      <c r="CX56" s="632"/>
      <c r="CY56" s="615">
        <v>13199555</v>
      </c>
      <c r="CZ56" s="616"/>
      <c r="DA56" s="616"/>
      <c r="DB56" s="616"/>
      <c r="DC56" s="616"/>
      <c r="DD56" s="616"/>
      <c r="DE56" s="616"/>
      <c r="DF56" s="617"/>
      <c r="DG56" s="618"/>
      <c r="DH56" s="619"/>
      <c r="DI56" s="619"/>
      <c r="DJ56" s="619"/>
      <c r="DK56" s="619"/>
      <c r="DL56" s="619"/>
      <c r="DM56" s="619"/>
      <c r="DN56" s="619"/>
      <c r="DO56" s="619"/>
      <c r="DP56" s="619"/>
      <c r="DQ56" s="620"/>
      <c r="DR56" s="621"/>
      <c r="DS56" s="622"/>
      <c r="DT56" s="622"/>
      <c r="DU56" s="622"/>
      <c r="DV56" s="622"/>
      <c r="DW56" s="622"/>
      <c r="DX56" s="623"/>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35"/>
      <c r="BZ57" s="636"/>
      <c r="CA57" s="624" t="s">
        <v>307</v>
      </c>
      <c r="CB57" s="625"/>
      <c r="CC57" s="625"/>
      <c r="CD57" s="625"/>
      <c r="CE57" s="625"/>
      <c r="CF57" s="625"/>
      <c r="CG57" s="625"/>
      <c r="CH57" s="625"/>
      <c r="CI57" s="625"/>
      <c r="CJ57" s="625"/>
      <c r="CK57" s="625"/>
      <c r="CL57" s="626"/>
      <c r="CM57" s="627">
        <v>640887</v>
      </c>
      <c r="CN57" s="628"/>
      <c r="CO57" s="628"/>
      <c r="CP57" s="628"/>
      <c r="CQ57" s="628"/>
      <c r="CR57" s="628"/>
      <c r="CS57" s="628"/>
      <c r="CT57" s="629"/>
      <c r="CU57" s="630">
        <v>0.2</v>
      </c>
      <c r="CV57" s="631"/>
      <c r="CW57" s="631"/>
      <c r="CX57" s="632"/>
      <c r="CY57" s="615">
        <v>42500</v>
      </c>
      <c r="CZ57" s="616"/>
      <c r="DA57" s="616"/>
      <c r="DB57" s="616"/>
      <c r="DC57" s="616"/>
      <c r="DD57" s="616"/>
      <c r="DE57" s="616"/>
      <c r="DF57" s="617"/>
      <c r="DG57" s="618"/>
      <c r="DH57" s="619"/>
      <c r="DI57" s="619"/>
      <c r="DJ57" s="619"/>
      <c r="DK57" s="619"/>
      <c r="DL57" s="619"/>
      <c r="DM57" s="619"/>
      <c r="DN57" s="619"/>
      <c r="DO57" s="619"/>
      <c r="DP57" s="619"/>
      <c r="DQ57" s="620"/>
      <c r="DR57" s="621"/>
      <c r="DS57" s="622"/>
      <c r="DT57" s="622"/>
      <c r="DU57" s="622"/>
      <c r="DV57" s="622"/>
      <c r="DW57" s="622"/>
      <c r="DX57" s="623"/>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37"/>
      <c r="BZ58" s="638"/>
      <c r="CA58" s="624" t="s">
        <v>308</v>
      </c>
      <c r="CB58" s="625"/>
      <c r="CC58" s="625"/>
      <c r="CD58" s="625"/>
      <c r="CE58" s="625"/>
      <c r="CF58" s="625"/>
      <c r="CG58" s="625"/>
      <c r="CH58" s="625"/>
      <c r="CI58" s="625"/>
      <c r="CJ58" s="625"/>
      <c r="CK58" s="625"/>
      <c r="CL58" s="626"/>
      <c r="CM58" s="627" t="s">
        <v>102</v>
      </c>
      <c r="CN58" s="628"/>
      <c r="CO58" s="628"/>
      <c r="CP58" s="628"/>
      <c r="CQ58" s="628"/>
      <c r="CR58" s="628"/>
      <c r="CS58" s="628"/>
      <c r="CT58" s="629"/>
      <c r="CU58" s="630" t="s">
        <v>102</v>
      </c>
      <c r="CV58" s="631"/>
      <c r="CW58" s="631"/>
      <c r="CX58" s="632"/>
      <c r="CY58" s="615" t="s">
        <v>102</v>
      </c>
      <c r="CZ58" s="616"/>
      <c r="DA58" s="616"/>
      <c r="DB58" s="616"/>
      <c r="DC58" s="616"/>
      <c r="DD58" s="616"/>
      <c r="DE58" s="616"/>
      <c r="DF58" s="617"/>
      <c r="DG58" s="618"/>
      <c r="DH58" s="619"/>
      <c r="DI58" s="619"/>
      <c r="DJ58" s="619"/>
      <c r="DK58" s="619"/>
      <c r="DL58" s="619"/>
      <c r="DM58" s="619"/>
      <c r="DN58" s="619"/>
      <c r="DO58" s="619"/>
      <c r="DP58" s="619"/>
      <c r="DQ58" s="620"/>
      <c r="DR58" s="621"/>
      <c r="DS58" s="622"/>
      <c r="DT58" s="622"/>
      <c r="DU58" s="622"/>
      <c r="DV58" s="622"/>
      <c r="DW58" s="622"/>
      <c r="DX58" s="623"/>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597" t="s">
        <v>309</v>
      </c>
      <c r="BZ59" s="598"/>
      <c r="CA59" s="598"/>
      <c r="CB59" s="598"/>
      <c r="CC59" s="598"/>
      <c r="CD59" s="598"/>
      <c r="CE59" s="598"/>
      <c r="CF59" s="598"/>
      <c r="CG59" s="598"/>
      <c r="CH59" s="598"/>
      <c r="CI59" s="598"/>
      <c r="CJ59" s="598"/>
      <c r="CK59" s="598"/>
      <c r="CL59" s="599"/>
      <c r="CM59" s="600">
        <v>425523444</v>
      </c>
      <c r="CN59" s="601"/>
      <c r="CO59" s="601"/>
      <c r="CP59" s="601"/>
      <c r="CQ59" s="601"/>
      <c r="CR59" s="601"/>
      <c r="CS59" s="601"/>
      <c r="CT59" s="602"/>
      <c r="CU59" s="603">
        <v>100</v>
      </c>
      <c r="CV59" s="604"/>
      <c r="CW59" s="604"/>
      <c r="CX59" s="605"/>
      <c r="CY59" s="606">
        <v>289769506</v>
      </c>
      <c r="CZ59" s="607"/>
      <c r="DA59" s="607"/>
      <c r="DB59" s="607"/>
      <c r="DC59" s="607"/>
      <c r="DD59" s="607"/>
      <c r="DE59" s="607"/>
      <c r="DF59" s="608"/>
      <c r="DG59" s="609"/>
      <c r="DH59" s="610"/>
      <c r="DI59" s="610"/>
      <c r="DJ59" s="610"/>
      <c r="DK59" s="610"/>
      <c r="DL59" s="610"/>
      <c r="DM59" s="610"/>
      <c r="DN59" s="610"/>
      <c r="DO59" s="610"/>
      <c r="DP59" s="610"/>
      <c r="DQ59" s="611"/>
      <c r="DR59" s="612"/>
      <c r="DS59" s="613"/>
      <c r="DT59" s="613"/>
      <c r="DU59" s="613"/>
      <c r="DV59" s="613"/>
      <c r="DW59" s="613"/>
      <c r="DX59" s="614"/>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9"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310</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115" t="s">
        <v>311</v>
      </c>
      <c r="DK2" s="1116"/>
      <c r="DL2" s="1116"/>
      <c r="DM2" s="1116"/>
      <c r="DN2" s="1116"/>
      <c r="DO2" s="1117"/>
      <c r="DP2" s="194"/>
      <c r="DQ2" s="1115" t="s">
        <v>312</v>
      </c>
      <c r="DR2" s="1116"/>
      <c r="DS2" s="1116"/>
      <c r="DT2" s="1116"/>
      <c r="DU2" s="1116"/>
      <c r="DV2" s="1116"/>
      <c r="DW2" s="1116"/>
      <c r="DX2" s="1116"/>
      <c r="DY2" s="1116"/>
      <c r="DZ2" s="1117"/>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1061" t="s">
        <v>313</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197"/>
      <c r="BA4" s="197"/>
      <c r="BB4" s="197"/>
      <c r="BC4" s="197"/>
      <c r="BD4" s="197"/>
      <c r="BE4" s="198"/>
      <c r="BF4" s="198"/>
      <c r="BG4" s="198"/>
      <c r="BH4" s="198"/>
      <c r="BI4" s="198"/>
      <c r="BJ4" s="198"/>
      <c r="BK4" s="198"/>
      <c r="BL4" s="198"/>
      <c r="BM4" s="198"/>
      <c r="BN4" s="198"/>
      <c r="BO4" s="198"/>
      <c r="BP4" s="198"/>
      <c r="BQ4" s="197" t="s">
        <v>314</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983" t="s">
        <v>315</v>
      </c>
      <c r="B5" s="984"/>
      <c r="C5" s="984"/>
      <c r="D5" s="984"/>
      <c r="E5" s="984"/>
      <c r="F5" s="984"/>
      <c r="G5" s="984"/>
      <c r="H5" s="984"/>
      <c r="I5" s="984"/>
      <c r="J5" s="984"/>
      <c r="K5" s="984"/>
      <c r="L5" s="984"/>
      <c r="M5" s="984"/>
      <c r="N5" s="984"/>
      <c r="O5" s="984"/>
      <c r="P5" s="985"/>
      <c r="Q5" s="989" t="s">
        <v>316</v>
      </c>
      <c r="R5" s="990"/>
      <c r="S5" s="990"/>
      <c r="T5" s="990"/>
      <c r="U5" s="991"/>
      <c r="V5" s="989" t="s">
        <v>317</v>
      </c>
      <c r="W5" s="990"/>
      <c r="X5" s="990"/>
      <c r="Y5" s="990"/>
      <c r="Z5" s="991"/>
      <c r="AA5" s="989" t="s">
        <v>318</v>
      </c>
      <c r="AB5" s="990"/>
      <c r="AC5" s="990"/>
      <c r="AD5" s="990"/>
      <c r="AE5" s="990"/>
      <c r="AF5" s="1118" t="s">
        <v>319</v>
      </c>
      <c r="AG5" s="990"/>
      <c r="AH5" s="990"/>
      <c r="AI5" s="990"/>
      <c r="AJ5" s="1005"/>
      <c r="AK5" s="990" t="s">
        <v>320</v>
      </c>
      <c r="AL5" s="990"/>
      <c r="AM5" s="990"/>
      <c r="AN5" s="990"/>
      <c r="AO5" s="991"/>
      <c r="AP5" s="989" t="s">
        <v>321</v>
      </c>
      <c r="AQ5" s="990"/>
      <c r="AR5" s="990"/>
      <c r="AS5" s="990"/>
      <c r="AT5" s="991"/>
      <c r="AU5" s="989" t="s">
        <v>322</v>
      </c>
      <c r="AV5" s="990"/>
      <c r="AW5" s="990"/>
      <c r="AX5" s="990"/>
      <c r="AY5" s="1005"/>
      <c r="AZ5" s="201"/>
      <c r="BA5" s="201"/>
      <c r="BB5" s="201"/>
      <c r="BC5" s="201"/>
      <c r="BD5" s="201"/>
      <c r="BE5" s="202"/>
      <c r="BF5" s="202"/>
      <c r="BG5" s="202"/>
      <c r="BH5" s="202"/>
      <c r="BI5" s="202"/>
      <c r="BJ5" s="202"/>
      <c r="BK5" s="202"/>
      <c r="BL5" s="202"/>
      <c r="BM5" s="202"/>
      <c r="BN5" s="202"/>
      <c r="BO5" s="202"/>
      <c r="BP5" s="202"/>
      <c r="BQ5" s="983" t="s">
        <v>323</v>
      </c>
      <c r="BR5" s="984"/>
      <c r="BS5" s="984"/>
      <c r="BT5" s="984"/>
      <c r="BU5" s="984"/>
      <c r="BV5" s="984"/>
      <c r="BW5" s="984"/>
      <c r="BX5" s="984"/>
      <c r="BY5" s="984"/>
      <c r="BZ5" s="984"/>
      <c r="CA5" s="984"/>
      <c r="CB5" s="984"/>
      <c r="CC5" s="984"/>
      <c r="CD5" s="984"/>
      <c r="CE5" s="984"/>
      <c r="CF5" s="984"/>
      <c r="CG5" s="985"/>
      <c r="CH5" s="989" t="s">
        <v>324</v>
      </c>
      <c r="CI5" s="990"/>
      <c r="CJ5" s="990"/>
      <c r="CK5" s="990"/>
      <c r="CL5" s="991"/>
      <c r="CM5" s="989" t="s">
        <v>325</v>
      </c>
      <c r="CN5" s="990"/>
      <c r="CO5" s="990"/>
      <c r="CP5" s="990"/>
      <c r="CQ5" s="991"/>
      <c r="CR5" s="989" t="s">
        <v>326</v>
      </c>
      <c r="CS5" s="990"/>
      <c r="CT5" s="990"/>
      <c r="CU5" s="990"/>
      <c r="CV5" s="991"/>
      <c r="CW5" s="989" t="s">
        <v>327</v>
      </c>
      <c r="CX5" s="990"/>
      <c r="CY5" s="990"/>
      <c r="CZ5" s="990"/>
      <c r="DA5" s="991"/>
      <c r="DB5" s="989" t="s">
        <v>328</v>
      </c>
      <c r="DC5" s="990"/>
      <c r="DD5" s="990"/>
      <c r="DE5" s="990"/>
      <c r="DF5" s="991"/>
      <c r="DG5" s="1103" t="s">
        <v>329</v>
      </c>
      <c r="DH5" s="1104"/>
      <c r="DI5" s="1104"/>
      <c r="DJ5" s="1104"/>
      <c r="DK5" s="1105"/>
      <c r="DL5" s="1103" t="s">
        <v>330</v>
      </c>
      <c r="DM5" s="1104"/>
      <c r="DN5" s="1104"/>
      <c r="DO5" s="1104"/>
      <c r="DP5" s="1105"/>
      <c r="DQ5" s="989" t="s">
        <v>331</v>
      </c>
      <c r="DR5" s="990"/>
      <c r="DS5" s="990"/>
      <c r="DT5" s="990"/>
      <c r="DU5" s="991"/>
      <c r="DV5" s="989" t="s">
        <v>322</v>
      </c>
      <c r="DW5" s="990"/>
      <c r="DX5" s="990"/>
      <c r="DY5" s="990"/>
      <c r="DZ5" s="1005"/>
      <c r="EA5" s="199"/>
    </row>
    <row r="6" spans="1:131" s="200" customFormat="1" ht="26.25" customHeight="1" thickBot="1">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119"/>
      <c r="AG6" s="993"/>
      <c r="AH6" s="993"/>
      <c r="AI6" s="993"/>
      <c r="AJ6" s="1006"/>
      <c r="AK6" s="993"/>
      <c r="AL6" s="993"/>
      <c r="AM6" s="993"/>
      <c r="AN6" s="993"/>
      <c r="AO6" s="994"/>
      <c r="AP6" s="992"/>
      <c r="AQ6" s="993"/>
      <c r="AR6" s="993"/>
      <c r="AS6" s="993"/>
      <c r="AT6" s="994"/>
      <c r="AU6" s="992"/>
      <c r="AV6" s="993"/>
      <c r="AW6" s="993"/>
      <c r="AX6" s="993"/>
      <c r="AY6" s="1006"/>
      <c r="AZ6" s="197"/>
      <c r="BA6" s="197"/>
      <c r="BB6" s="197"/>
      <c r="BC6" s="197"/>
      <c r="BD6" s="197"/>
      <c r="BE6" s="198"/>
      <c r="BF6" s="198"/>
      <c r="BG6" s="198"/>
      <c r="BH6" s="198"/>
      <c r="BI6" s="198"/>
      <c r="BJ6" s="198"/>
      <c r="BK6" s="198"/>
      <c r="BL6" s="198"/>
      <c r="BM6" s="198"/>
      <c r="BN6" s="198"/>
      <c r="BO6" s="198"/>
      <c r="BP6" s="198"/>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6"/>
      <c r="DH6" s="1107"/>
      <c r="DI6" s="1107"/>
      <c r="DJ6" s="1107"/>
      <c r="DK6" s="1108"/>
      <c r="DL6" s="1106"/>
      <c r="DM6" s="1107"/>
      <c r="DN6" s="1107"/>
      <c r="DO6" s="1107"/>
      <c r="DP6" s="1108"/>
      <c r="DQ6" s="992"/>
      <c r="DR6" s="993"/>
      <c r="DS6" s="993"/>
      <c r="DT6" s="993"/>
      <c r="DU6" s="994"/>
      <c r="DV6" s="992"/>
      <c r="DW6" s="993"/>
      <c r="DX6" s="993"/>
      <c r="DY6" s="993"/>
      <c r="DZ6" s="1006"/>
      <c r="EA6" s="199"/>
    </row>
    <row r="7" spans="1:131" s="200" customFormat="1" ht="26.25" customHeight="1" thickTop="1">
      <c r="A7" s="203">
        <v>1</v>
      </c>
      <c r="B7" s="1048" t="s">
        <v>332</v>
      </c>
      <c r="C7" s="1049"/>
      <c r="D7" s="1049"/>
      <c r="E7" s="1049"/>
      <c r="F7" s="1049"/>
      <c r="G7" s="1049"/>
      <c r="H7" s="1049"/>
      <c r="I7" s="1049"/>
      <c r="J7" s="1049"/>
      <c r="K7" s="1049"/>
      <c r="L7" s="1049"/>
      <c r="M7" s="1049"/>
      <c r="N7" s="1049"/>
      <c r="O7" s="1049"/>
      <c r="P7" s="1050"/>
      <c r="Q7" s="1109">
        <v>445091</v>
      </c>
      <c r="R7" s="1110"/>
      <c r="S7" s="1110"/>
      <c r="T7" s="1110"/>
      <c r="U7" s="1110"/>
      <c r="V7" s="1110">
        <v>436717</v>
      </c>
      <c r="W7" s="1110"/>
      <c r="X7" s="1110"/>
      <c r="Y7" s="1110"/>
      <c r="Z7" s="1110"/>
      <c r="AA7" s="1110">
        <v>8373</v>
      </c>
      <c r="AB7" s="1110"/>
      <c r="AC7" s="1110"/>
      <c r="AD7" s="1110"/>
      <c r="AE7" s="1111"/>
      <c r="AF7" s="1112">
        <v>3953</v>
      </c>
      <c r="AG7" s="1113"/>
      <c r="AH7" s="1113"/>
      <c r="AI7" s="1113"/>
      <c r="AJ7" s="1114"/>
      <c r="AK7" s="1096">
        <v>6477</v>
      </c>
      <c r="AL7" s="1097"/>
      <c r="AM7" s="1097"/>
      <c r="AN7" s="1097"/>
      <c r="AO7" s="1097"/>
      <c r="AP7" s="1097">
        <v>691746</v>
      </c>
      <c r="AQ7" s="1097"/>
      <c r="AR7" s="1097"/>
      <c r="AS7" s="1097"/>
      <c r="AT7" s="1097"/>
      <c r="AU7" s="1098"/>
      <c r="AV7" s="1098"/>
      <c r="AW7" s="1098"/>
      <c r="AX7" s="1098"/>
      <c r="AY7" s="1099"/>
      <c r="AZ7" s="197"/>
      <c r="BA7" s="197"/>
      <c r="BB7" s="197"/>
      <c r="BC7" s="197"/>
      <c r="BD7" s="197"/>
      <c r="BE7" s="198"/>
      <c r="BF7" s="198"/>
      <c r="BG7" s="198"/>
      <c r="BH7" s="198"/>
      <c r="BI7" s="198"/>
      <c r="BJ7" s="198"/>
      <c r="BK7" s="198"/>
      <c r="BL7" s="198"/>
      <c r="BM7" s="198"/>
      <c r="BN7" s="198"/>
      <c r="BO7" s="198"/>
      <c r="BP7" s="198"/>
      <c r="BQ7" s="204">
        <v>1</v>
      </c>
      <c r="BR7" s="205"/>
      <c r="BS7" s="1100" t="s">
        <v>518</v>
      </c>
      <c r="BT7" s="1101"/>
      <c r="BU7" s="1101"/>
      <c r="BV7" s="1101"/>
      <c r="BW7" s="1101"/>
      <c r="BX7" s="1101"/>
      <c r="BY7" s="1101"/>
      <c r="BZ7" s="1101"/>
      <c r="CA7" s="1101"/>
      <c r="CB7" s="1101"/>
      <c r="CC7" s="1101"/>
      <c r="CD7" s="1101"/>
      <c r="CE7" s="1101"/>
      <c r="CF7" s="1101"/>
      <c r="CG7" s="1102"/>
      <c r="CH7" s="1093">
        <v>-3</v>
      </c>
      <c r="CI7" s="1094"/>
      <c r="CJ7" s="1094"/>
      <c r="CK7" s="1094"/>
      <c r="CL7" s="1095"/>
      <c r="CM7" s="1093">
        <v>340</v>
      </c>
      <c r="CN7" s="1094"/>
      <c r="CO7" s="1094"/>
      <c r="CP7" s="1094"/>
      <c r="CQ7" s="1095"/>
      <c r="CR7" s="1093">
        <v>243</v>
      </c>
      <c r="CS7" s="1094"/>
      <c r="CT7" s="1094"/>
      <c r="CU7" s="1094"/>
      <c r="CV7" s="1095"/>
      <c r="CW7" s="1093">
        <v>31</v>
      </c>
      <c r="CX7" s="1094"/>
      <c r="CY7" s="1094"/>
      <c r="CZ7" s="1094"/>
      <c r="DA7" s="1095"/>
      <c r="DB7" s="1093" t="s">
        <v>554</v>
      </c>
      <c r="DC7" s="1094"/>
      <c r="DD7" s="1094"/>
      <c r="DE7" s="1094"/>
      <c r="DF7" s="1095"/>
      <c r="DG7" s="1093" t="s">
        <v>554</v>
      </c>
      <c r="DH7" s="1094"/>
      <c r="DI7" s="1094"/>
      <c r="DJ7" s="1094"/>
      <c r="DK7" s="1095"/>
      <c r="DL7" s="1093" t="s">
        <v>554</v>
      </c>
      <c r="DM7" s="1094"/>
      <c r="DN7" s="1094"/>
      <c r="DO7" s="1094"/>
      <c r="DP7" s="1095"/>
      <c r="DQ7" s="1093" t="s">
        <v>554</v>
      </c>
      <c r="DR7" s="1094"/>
      <c r="DS7" s="1094"/>
      <c r="DT7" s="1094"/>
      <c r="DU7" s="1095"/>
      <c r="DV7" s="1120"/>
      <c r="DW7" s="1121"/>
      <c r="DX7" s="1121"/>
      <c r="DY7" s="1121"/>
      <c r="DZ7" s="1122"/>
      <c r="EA7" s="199"/>
    </row>
    <row r="8" spans="1:131" s="200" customFormat="1" ht="26.25" customHeight="1">
      <c r="A8" s="206">
        <v>2</v>
      </c>
      <c r="B8" s="1033" t="s">
        <v>333</v>
      </c>
      <c r="C8" s="1034"/>
      <c r="D8" s="1034"/>
      <c r="E8" s="1034"/>
      <c r="F8" s="1034"/>
      <c r="G8" s="1034"/>
      <c r="H8" s="1034"/>
      <c r="I8" s="1034"/>
      <c r="J8" s="1034"/>
      <c r="K8" s="1034"/>
      <c r="L8" s="1034"/>
      <c r="M8" s="1034"/>
      <c r="N8" s="1034"/>
      <c r="O8" s="1034"/>
      <c r="P8" s="1035"/>
      <c r="Q8" s="1040">
        <v>17</v>
      </c>
      <c r="R8" s="1037"/>
      <c r="S8" s="1037"/>
      <c r="T8" s="1037"/>
      <c r="U8" s="1037"/>
      <c r="V8" s="1037">
        <v>17</v>
      </c>
      <c r="W8" s="1037"/>
      <c r="X8" s="1037"/>
      <c r="Y8" s="1037"/>
      <c r="Z8" s="1037"/>
      <c r="AA8" s="1037" t="s">
        <v>554</v>
      </c>
      <c r="AB8" s="1037"/>
      <c r="AC8" s="1037"/>
      <c r="AD8" s="1037"/>
      <c r="AE8" s="1041"/>
      <c r="AF8" s="1090" t="s">
        <v>102</v>
      </c>
      <c r="AG8" s="1042"/>
      <c r="AH8" s="1042"/>
      <c r="AI8" s="1042"/>
      <c r="AJ8" s="1043"/>
      <c r="AK8" s="1091">
        <v>16</v>
      </c>
      <c r="AL8" s="1092"/>
      <c r="AM8" s="1092"/>
      <c r="AN8" s="1092"/>
      <c r="AO8" s="1092"/>
      <c r="AP8" s="1092" t="s">
        <v>555</v>
      </c>
      <c r="AQ8" s="1092"/>
      <c r="AR8" s="1092"/>
      <c r="AS8" s="1092"/>
      <c r="AT8" s="1092"/>
      <c r="AU8" s="1088"/>
      <c r="AV8" s="1088"/>
      <c r="AW8" s="1088"/>
      <c r="AX8" s="1088"/>
      <c r="AY8" s="1089"/>
      <c r="AZ8" s="197"/>
      <c r="BA8" s="197"/>
      <c r="BB8" s="197"/>
      <c r="BC8" s="197"/>
      <c r="BD8" s="197"/>
      <c r="BE8" s="198"/>
      <c r="BF8" s="198"/>
      <c r="BG8" s="198"/>
      <c r="BH8" s="198"/>
      <c r="BI8" s="198"/>
      <c r="BJ8" s="198"/>
      <c r="BK8" s="198"/>
      <c r="BL8" s="198"/>
      <c r="BM8" s="198"/>
      <c r="BN8" s="198"/>
      <c r="BO8" s="198"/>
      <c r="BP8" s="198"/>
      <c r="BQ8" s="207">
        <v>2</v>
      </c>
      <c r="BR8" s="208"/>
      <c r="BS8" s="1002" t="s">
        <v>519</v>
      </c>
      <c r="BT8" s="1003"/>
      <c r="BU8" s="1003"/>
      <c r="BV8" s="1003"/>
      <c r="BW8" s="1003"/>
      <c r="BX8" s="1003"/>
      <c r="BY8" s="1003"/>
      <c r="BZ8" s="1003"/>
      <c r="CA8" s="1003"/>
      <c r="CB8" s="1003"/>
      <c r="CC8" s="1003"/>
      <c r="CD8" s="1003"/>
      <c r="CE8" s="1003"/>
      <c r="CF8" s="1003"/>
      <c r="CG8" s="1004"/>
      <c r="CH8" s="977">
        <v>6</v>
      </c>
      <c r="CI8" s="978"/>
      <c r="CJ8" s="978"/>
      <c r="CK8" s="978"/>
      <c r="CL8" s="979"/>
      <c r="CM8" s="977">
        <v>63</v>
      </c>
      <c r="CN8" s="978"/>
      <c r="CO8" s="978"/>
      <c r="CP8" s="978"/>
      <c r="CQ8" s="979"/>
      <c r="CR8" s="977">
        <v>20</v>
      </c>
      <c r="CS8" s="978"/>
      <c r="CT8" s="978"/>
      <c r="CU8" s="978"/>
      <c r="CV8" s="979"/>
      <c r="CW8" s="977" t="s">
        <v>554</v>
      </c>
      <c r="CX8" s="978"/>
      <c r="CY8" s="978"/>
      <c r="CZ8" s="978"/>
      <c r="DA8" s="979"/>
      <c r="DB8" s="977" t="s">
        <v>554</v>
      </c>
      <c r="DC8" s="978"/>
      <c r="DD8" s="978"/>
      <c r="DE8" s="978"/>
      <c r="DF8" s="979"/>
      <c r="DG8" s="977" t="s">
        <v>554</v>
      </c>
      <c r="DH8" s="978"/>
      <c r="DI8" s="978"/>
      <c r="DJ8" s="978"/>
      <c r="DK8" s="979"/>
      <c r="DL8" s="977" t="s">
        <v>554</v>
      </c>
      <c r="DM8" s="978"/>
      <c r="DN8" s="978"/>
      <c r="DO8" s="978"/>
      <c r="DP8" s="979"/>
      <c r="DQ8" s="977" t="s">
        <v>554</v>
      </c>
      <c r="DR8" s="978"/>
      <c r="DS8" s="978"/>
      <c r="DT8" s="978"/>
      <c r="DU8" s="979"/>
      <c r="DV8" s="980"/>
      <c r="DW8" s="981"/>
      <c r="DX8" s="981"/>
      <c r="DY8" s="981"/>
      <c r="DZ8" s="982"/>
      <c r="EA8" s="199"/>
    </row>
    <row r="9" spans="1:131" s="200" customFormat="1" ht="26.25" customHeight="1">
      <c r="A9" s="206">
        <v>3</v>
      </c>
      <c r="B9" s="1033" t="s">
        <v>334</v>
      </c>
      <c r="C9" s="1034"/>
      <c r="D9" s="1034"/>
      <c r="E9" s="1034"/>
      <c r="F9" s="1034"/>
      <c r="G9" s="1034"/>
      <c r="H9" s="1034"/>
      <c r="I9" s="1034"/>
      <c r="J9" s="1034"/>
      <c r="K9" s="1034"/>
      <c r="L9" s="1034"/>
      <c r="M9" s="1034"/>
      <c r="N9" s="1034"/>
      <c r="O9" s="1034"/>
      <c r="P9" s="1035"/>
      <c r="Q9" s="1040">
        <v>441</v>
      </c>
      <c r="R9" s="1037"/>
      <c r="S9" s="1037"/>
      <c r="T9" s="1037"/>
      <c r="U9" s="1037"/>
      <c r="V9" s="1037">
        <v>209</v>
      </c>
      <c r="W9" s="1037"/>
      <c r="X9" s="1037"/>
      <c r="Y9" s="1037"/>
      <c r="Z9" s="1037"/>
      <c r="AA9" s="1037">
        <v>232</v>
      </c>
      <c r="AB9" s="1037"/>
      <c r="AC9" s="1037"/>
      <c r="AD9" s="1037"/>
      <c r="AE9" s="1041"/>
      <c r="AF9" s="1090" t="s">
        <v>102</v>
      </c>
      <c r="AG9" s="1042"/>
      <c r="AH9" s="1042"/>
      <c r="AI9" s="1042"/>
      <c r="AJ9" s="1043"/>
      <c r="AK9" s="1091">
        <v>7</v>
      </c>
      <c r="AL9" s="1092"/>
      <c r="AM9" s="1092"/>
      <c r="AN9" s="1092"/>
      <c r="AO9" s="1092"/>
      <c r="AP9" s="1092">
        <v>280</v>
      </c>
      <c r="AQ9" s="1092"/>
      <c r="AR9" s="1092"/>
      <c r="AS9" s="1092"/>
      <c r="AT9" s="1092"/>
      <c r="AU9" s="1088"/>
      <c r="AV9" s="1088"/>
      <c r="AW9" s="1088"/>
      <c r="AX9" s="1088"/>
      <c r="AY9" s="1089"/>
      <c r="AZ9" s="197"/>
      <c r="BA9" s="197"/>
      <c r="BB9" s="197"/>
      <c r="BC9" s="197"/>
      <c r="BD9" s="197"/>
      <c r="BE9" s="198"/>
      <c r="BF9" s="198"/>
      <c r="BG9" s="198"/>
      <c r="BH9" s="198"/>
      <c r="BI9" s="198"/>
      <c r="BJ9" s="198"/>
      <c r="BK9" s="198"/>
      <c r="BL9" s="198"/>
      <c r="BM9" s="198"/>
      <c r="BN9" s="198"/>
      <c r="BO9" s="198"/>
      <c r="BP9" s="198"/>
      <c r="BQ9" s="207">
        <v>3</v>
      </c>
      <c r="BR9" s="208"/>
      <c r="BS9" s="1002" t="s">
        <v>520</v>
      </c>
      <c r="BT9" s="1003"/>
      <c r="BU9" s="1003"/>
      <c r="BV9" s="1003"/>
      <c r="BW9" s="1003"/>
      <c r="BX9" s="1003"/>
      <c r="BY9" s="1003"/>
      <c r="BZ9" s="1003"/>
      <c r="CA9" s="1003"/>
      <c r="CB9" s="1003"/>
      <c r="CC9" s="1003"/>
      <c r="CD9" s="1003"/>
      <c r="CE9" s="1003"/>
      <c r="CF9" s="1003"/>
      <c r="CG9" s="1004"/>
      <c r="CH9" s="977">
        <v>-2</v>
      </c>
      <c r="CI9" s="978"/>
      <c r="CJ9" s="978"/>
      <c r="CK9" s="978"/>
      <c r="CL9" s="979"/>
      <c r="CM9" s="977">
        <v>3369</v>
      </c>
      <c r="CN9" s="978"/>
      <c r="CO9" s="978"/>
      <c r="CP9" s="978"/>
      <c r="CQ9" s="979"/>
      <c r="CR9" s="977">
        <v>2880</v>
      </c>
      <c r="CS9" s="978"/>
      <c r="CT9" s="978"/>
      <c r="CU9" s="978"/>
      <c r="CV9" s="979"/>
      <c r="CW9" s="977" t="s">
        <v>554</v>
      </c>
      <c r="CX9" s="978"/>
      <c r="CY9" s="978"/>
      <c r="CZ9" s="978"/>
      <c r="DA9" s="979"/>
      <c r="DB9" s="977" t="s">
        <v>555</v>
      </c>
      <c r="DC9" s="978"/>
      <c r="DD9" s="978"/>
      <c r="DE9" s="978"/>
      <c r="DF9" s="979"/>
      <c r="DG9" s="977" t="s">
        <v>554</v>
      </c>
      <c r="DH9" s="978"/>
      <c r="DI9" s="978"/>
      <c r="DJ9" s="978"/>
      <c r="DK9" s="979"/>
      <c r="DL9" s="977" t="s">
        <v>554</v>
      </c>
      <c r="DM9" s="978"/>
      <c r="DN9" s="978"/>
      <c r="DO9" s="978"/>
      <c r="DP9" s="979"/>
      <c r="DQ9" s="977" t="s">
        <v>554</v>
      </c>
      <c r="DR9" s="978"/>
      <c r="DS9" s="978"/>
      <c r="DT9" s="978"/>
      <c r="DU9" s="979"/>
      <c r="DV9" s="980"/>
      <c r="DW9" s="981"/>
      <c r="DX9" s="981"/>
      <c r="DY9" s="981"/>
      <c r="DZ9" s="982"/>
      <c r="EA9" s="199"/>
    </row>
    <row r="10" spans="1:131" s="200" customFormat="1" ht="26.25" customHeight="1">
      <c r="A10" s="206">
        <v>4</v>
      </c>
      <c r="B10" s="1033" t="s">
        <v>335</v>
      </c>
      <c r="C10" s="1034"/>
      <c r="D10" s="1034"/>
      <c r="E10" s="1034"/>
      <c r="F10" s="1034"/>
      <c r="G10" s="1034"/>
      <c r="H10" s="1034"/>
      <c r="I10" s="1034"/>
      <c r="J10" s="1034"/>
      <c r="K10" s="1034"/>
      <c r="L10" s="1034"/>
      <c r="M10" s="1034"/>
      <c r="N10" s="1034"/>
      <c r="O10" s="1034"/>
      <c r="P10" s="1035"/>
      <c r="Q10" s="1040">
        <v>236</v>
      </c>
      <c r="R10" s="1037"/>
      <c r="S10" s="1037"/>
      <c r="T10" s="1037"/>
      <c r="U10" s="1037"/>
      <c r="V10" s="1037">
        <v>184</v>
      </c>
      <c r="W10" s="1037"/>
      <c r="X10" s="1037"/>
      <c r="Y10" s="1037"/>
      <c r="Z10" s="1037"/>
      <c r="AA10" s="1037">
        <v>53</v>
      </c>
      <c r="AB10" s="1037"/>
      <c r="AC10" s="1037"/>
      <c r="AD10" s="1037"/>
      <c r="AE10" s="1041"/>
      <c r="AF10" s="1090" t="s">
        <v>102</v>
      </c>
      <c r="AG10" s="1042"/>
      <c r="AH10" s="1042"/>
      <c r="AI10" s="1042"/>
      <c r="AJ10" s="1043"/>
      <c r="AK10" s="1091">
        <v>1</v>
      </c>
      <c r="AL10" s="1092"/>
      <c r="AM10" s="1092"/>
      <c r="AN10" s="1092"/>
      <c r="AO10" s="1092"/>
      <c r="AP10" s="1092">
        <v>238</v>
      </c>
      <c r="AQ10" s="1092"/>
      <c r="AR10" s="1092"/>
      <c r="AS10" s="1092"/>
      <c r="AT10" s="1092"/>
      <c r="AU10" s="1088"/>
      <c r="AV10" s="1088"/>
      <c r="AW10" s="1088"/>
      <c r="AX10" s="1088"/>
      <c r="AY10" s="1089"/>
      <c r="AZ10" s="197"/>
      <c r="BA10" s="197"/>
      <c r="BB10" s="197"/>
      <c r="BC10" s="197"/>
      <c r="BD10" s="197"/>
      <c r="BE10" s="198"/>
      <c r="BF10" s="198"/>
      <c r="BG10" s="198"/>
      <c r="BH10" s="198"/>
      <c r="BI10" s="198"/>
      <c r="BJ10" s="198"/>
      <c r="BK10" s="198"/>
      <c r="BL10" s="198"/>
      <c r="BM10" s="198"/>
      <c r="BN10" s="198"/>
      <c r="BO10" s="198"/>
      <c r="BP10" s="198"/>
      <c r="BQ10" s="207">
        <v>4</v>
      </c>
      <c r="BR10" s="208"/>
      <c r="BS10" s="1002" t="s">
        <v>521</v>
      </c>
      <c r="BT10" s="1003"/>
      <c r="BU10" s="1003"/>
      <c r="BV10" s="1003"/>
      <c r="BW10" s="1003"/>
      <c r="BX10" s="1003"/>
      <c r="BY10" s="1003"/>
      <c r="BZ10" s="1003"/>
      <c r="CA10" s="1003"/>
      <c r="CB10" s="1003"/>
      <c r="CC10" s="1003"/>
      <c r="CD10" s="1003"/>
      <c r="CE10" s="1003"/>
      <c r="CF10" s="1003"/>
      <c r="CG10" s="1004"/>
      <c r="CH10" s="977" t="s">
        <v>554</v>
      </c>
      <c r="CI10" s="978"/>
      <c r="CJ10" s="978"/>
      <c r="CK10" s="978"/>
      <c r="CL10" s="979"/>
      <c r="CM10" s="977">
        <v>245</v>
      </c>
      <c r="CN10" s="978"/>
      <c r="CO10" s="978"/>
      <c r="CP10" s="978"/>
      <c r="CQ10" s="979"/>
      <c r="CR10" s="977">
        <v>200</v>
      </c>
      <c r="CS10" s="978"/>
      <c r="CT10" s="978"/>
      <c r="CU10" s="978"/>
      <c r="CV10" s="979"/>
      <c r="CW10" s="977">
        <v>34</v>
      </c>
      <c r="CX10" s="978"/>
      <c r="CY10" s="978"/>
      <c r="CZ10" s="978"/>
      <c r="DA10" s="979"/>
      <c r="DB10" s="977" t="s">
        <v>554</v>
      </c>
      <c r="DC10" s="978"/>
      <c r="DD10" s="978"/>
      <c r="DE10" s="978"/>
      <c r="DF10" s="979"/>
      <c r="DG10" s="977" t="s">
        <v>554</v>
      </c>
      <c r="DH10" s="978"/>
      <c r="DI10" s="978"/>
      <c r="DJ10" s="978"/>
      <c r="DK10" s="979"/>
      <c r="DL10" s="977" t="s">
        <v>554</v>
      </c>
      <c r="DM10" s="978"/>
      <c r="DN10" s="978"/>
      <c r="DO10" s="978"/>
      <c r="DP10" s="979"/>
      <c r="DQ10" s="977" t="s">
        <v>554</v>
      </c>
      <c r="DR10" s="978"/>
      <c r="DS10" s="978"/>
      <c r="DT10" s="978"/>
      <c r="DU10" s="979"/>
      <c r="DV10" s="980"/>
      <c r="DW10" s="981"/>
      <c r="DX10" s="981"/>
      <c r="DY10" s="981"/>
      <c r="DZ10" s="982"/>
      <c r="EA10" s="199"/>
    </row>
    <row r="11" spans="1:131" s="200" customFormat="1" ht="26.25" customHeight="1">
      <c r="A11" s="206">
        <v>5</v>
      </c>
      <c r="B11" s="1033" t="s">
        <v>336</v>
      </c>
      <c r="C11" s="1034"/>
      <c r="D11" s="1034"/>
      <c r="E11" s="1034"/>
      <c r="F11" s="1034"/>
      <c r="G11" s="1034"/>
      <c r="H11" s="1034"/>
      <c r="I11" s="1034"/>
      <c r="J11" s="1034"/>
      <c r="K11" s="1034"/>
      <c r="L11" s="1034"/>
      <c r="M11" s="1034"/>
      <c r="N11" s="1034"/>
      <c r="O11" s="1034"/>
      <c r="P11" s="1035"/>
      <c r="Q11" s="1040">
        <v>808</v>
      </c>
      <c r="R11" s="1037"/>
      <c r="S11" s="1037"/>
      <c r="T11" s="1037"/>
      <c r="U11" s="1037"/>
      <c r="V11" s="1037">
        <v>674</v>
      </c>
      <c r="W11" s="1037"/>
      <c r="X11" s="1037"/>
      <c r="Y11" s="1037"/>
      <c r="Z11" s="1037"/>
      <c r="AA11" s="1037">
        <v>134</v>
      </c>
      <c r="AB11" s="1037"/>
      <c r="AC11" s="1037"/>
      <c r="AD11" s="1037"/>
      <c r="AE11" s="1041"/>
      <c r="AF11" s="1090" t="s">
        <v>102</v>
      </c>
      <c r="AG11" s="1042"/>
      <c r="AH11" s="1042"/>
      <c r="AI11" s="1042"/>
      <c r="AJ11" s="1043"/>
      <c r="AK11" s="1091">
        <v>48</v>
      </c>
      <c r="AL11" s="1092"/>
      <c r="AM11" s="1092"/>
      <c r="AN11" s="1092"/>
      <c r="AO11" s="1092"/>
      <c r="AP11" s="1092">
        <v>4262</v>
      </c>
      <c r="AQ11" s="1092"/>
      <c r="AR11" s="1092"/>
      <c r="AS11" s="1092"/>
      <c r="AT11" s="1092"/>
      <c r="AU11" s="1088"/>
      <c r="AV11" s="1088"/>
      <c r="AW11" s="1088"/>
      <c r="AX11" s="1088"/>
      <c r="AY11" s="1089"/>
      <c r="AZ11" s="197"/>
      <c r="BA11" s="197"/>
      <c r="BB11" s="197"/>
      <c r="BC11" s="197"/>
      <c r="BD11" s="197"/>
      <c r="BE11" s="198"/>
      <c r="BF11" s="198"/>
      <c r="BG11" s="198"/>
      <c r="BH11" s="198"/>
      <c r="BI11" s="198"/>
      <c r="BJ11" s="198"/>
      <c r="BK11" s="198"/>
      <c r="BL11" s="198"/>
      <c r="BM11" s="198"/>
      <c r="BN11" s="198"/>
      <c r="BO11" s="198"/>
      <c r="BP11" s="198"/>
      <c r="BQ11" s="207">
        <v>5</v>
      </c>
      <c r="BR11" s="208"/>
      <c r="BS11" s="1002" t="s">
        <v>522</v>
      </c>
      <c r="BT11" s="1003"/>
      <c r="BU11" s="1003"/>
      <c r="BV11" s="1003"/>
      <c r="BW11" s="1003"/>
      <c r="BX11" s="1003"/>
      <c r="BY11" s="1003"/>
      <c r="BZ11" s="1003"/>
      <c r="CA11" s="1003"/>
      <c r="CB11" s="1003"/>
      <c r="CC11" s="1003"/>
      <c r="CD11" s="1003"/>
      <c r="CE11" s="1003"/>
      <c r="CF11" s="1003"/>
      <c r="CG11" s="1004"/>
      <c r="CH11" s="977" t="s">
        <v>554</v>
      </c>
      <c r="CI11" s="978"/>
      <c r="CJ11" s="978"/>
      <c r="CK11" s="978"/>
      <c r="CL11" s="979"/>
      <c r="CM11" s="977">
        <v>74</v>
      </c>
      <c r="CN11" s="978"/>
      <c r="CO11" s="978"/>
      <c r="CP11" s="978"/>
      <c r="CQ11" s="979"/>
      <c r="CR11" s="977">
        <v>42</v>
      </c>
      <c r="CS11" s="978"/>
      <c r="CT11" s="978"/>
      <c r="CU11" s="978"/>
      <c r="CV11" s="979"/>
      <c r="CW11" s="977">
        <v>4</v>
      </c>
      <c r="CX11" s="978"/>
      <c r="CY11" s="978"/>
      <c r="CZ11" s="978"/>
      <c r="DA11" s="979"/>
      <c r="DB11" s="977" t="s">
        <v>554</v>
      </c>
      <c r="DC11" s="978"/>
      <c r="DD11" s="978"/>
      <c r="DE11" s="978"/>
      <c r="DF11" s="979"/>
      <c r="DG11" s="977" t="s">
        <v>554</v>
      </c>
      <c r="DH11" s="978"/>
      <c r="DI11" s="978"/>
      <c r="DJ11" s="978"/>
      <c r="DK11" s="979"/>
      <c r="DL11" s="977" t="s">
        <v>554</v>
      </c>
      <c r="DM11" s="978"/>
      <c r="DN11" s="978"/>
      <c r="DO11" s="978"/>
      <c r="DP11" s="979"/>
      <c r="DQ11" s="977" t="s">
        <v>554</v>
      </c>
      <c r="DR11" s="978"/>
      <c r="DS11" s="978"/>
      <c r="DT11" s="978"/>
      <c r="DU11" s="979"/>
      <c r="DV11" s="980"/>
      <c r="DW11" s="981"/>
      <c r="DX11" s="981"/>
      <c r="DY11" s="981"/>
      <c r="DZ11" s="982"/>
      <c r="EA11" s="199"/>
    </row>
    <row r="12" spans="1:131" s="200" customFormat="1" ht="26.25" customHeight="1">
      <c r="A12" s="206">
        <v>6</v>
      </c>
      <c r="B12" s="1033" t="s">
        <v>337</v>
      </c>
      <c r="C12" s="1034"/>
      <c r="D12" s="1034"/>
      <c r="E12" s="1034"/>
      <c r="F12" s="1034"/>
      <c r="G12" s="1034"/>
      <c r="H12" s="1034"/>
      <c r="I12" s="1034"/>
      <c r="J12" s="1034"/>
      <c r="K12" s="1034"/>
      <c r="L12" s="1034"/>
      <c r="M12" s="1034"/>
      <c r="N12" s="1034"/>
      <c r="O12" s="1034"/>
      <c r="P12" s="1035"/>
      <c r="Q12" s="1040">
        <v>2779</v>
      </c>
      <c r="R12" s="1037"/>
      <c r="S12" s="1037"/>
      <c r="T12" s="1037"/>
      <c r="U12" s="1037"/>
      <c r="V12" s="1037">
        <v>2779</v>
      </c>
      <c r="W12" s="1037"/>
      <c r="X12" s="1037"/>
      <c r="Y12" s="1037"/>
      <c r="Z12" s="1037"/>
      <c r="AA12" s="1037" t="s">
        <v>554</v>
      </c>
      <c r="AB12" s="1037"/>
      <c r="AC12" s="1037"/>
      <c r="AD12" s="1037"/>
      <c r="AE12" s="1041"/>
      <c r="AF12" s="1090" t="s">
        <v>102</v>
      </c>
      <c r="AG12" s="1042"/>
      <c r="AH12" s="1042"/>
      <c r="AI12" s="1042"/>
      <c r="AJ12" s="1043"/>
      <c r="AK12" s="1091">
        <v>2776</v>
      </c>
      <c r="AL12" s="1092"/>
      <c r="AM12" s="1092"/>
      <c r="AN12" s="1092"/>
      <c r="AO12" s="1092"/>
      <c r="AP12" s="1092" t="s">
        <v>554</v>
      </c>
      <c r="AQ12" s="1092"/>
      <c r="AR12" s="1092"/>
      <c r="AS12" s="1092"/>
      <c r="AT12" s="1092"/>
      <c r="AU12" s="1088"/>
      <c r="AV12" s="1088"/>
      <c r="AW12" s="1088"/>
      <c r="AX12" s="1088"/>
      <c r="AY12" s="1089"/>
      <c r="AZ12" s="197"/>
      <c r="BA12" s="197"/>
      <c r="BB12" s="197"/>
      <c r="BC12" s="197"/>
      <c r="BD12" s="197"/>
      <c r="BE12" s="198"/>
      <c r="BF12" s="198"/>
      <c r="BG12" s="198"/>
      <c r="BH12" s="198"/>
      <c r="BI12" s="198"/>
      <c r="BJ12" s="198"/>
      <c r="BK12" s="198"/>
      <c r="BL12" s="198"/>
      <c r="BM12" s="198"/>
      <c r="BN12" s="198"/>
      <c r="BO12" s="198"/>
      <c r="BP12" s="198"/>
      <c r="BQ12" s="207">
        <v>6</v>
      </c>
      <c r="BR12" s="208"/>
      <c r="BS12" s="1002" t="s">
        <v>523</v>
      </c>
      <c r="BT12" s="1003"/>
      <c r="BU12" s="1003"/>
      <c r="BV12" s="1003"/>
      <c r="BW12" s="1003"/>
      <c r="BX12" s="1003"/>
      <c r="BY12" s="1003"/>
      <c r="BZ12" s="1003"/>
      <c r="CA12" s="1003"/>
      <c r="CB12" s="1003"/>
      <c r="CC12" s="1003"/>
      <c r="CD12" s="1003"/>
      <c r="CE12" s="1003"/>
      <c r="CF12" s="1003"/>
      <c r="CG12" s="1004"/>
      <c r="CH12" s="977" t="s">
        <v>554</v>
      </c>
      <c r="CI12" s="978"/>
      <c r="CJ12" s="978"/>
      <c r="CK12" s="978"/>
      <c r="CL12" s="979"/>
      <c r="CM12" s="977">
        <v>27</v>
      </c>
      <c r="CN12" s="978"/>
      <c r="CO12" s="978"/>
      <c r="CP12" s="978"/>
      <c r="CQ12" s="979"/>
      <c r="CR12" s="977">
        <v>10</v>
      </c>
      <c r="CS12" s="978"/>
      <c r="CT12" s="978"/>
      <c r="CU12" s="978"/>
      <c r="CV12" s="979"/>
      <c r="CW12" s="977" t="s">
        <v>554</v>
      </c>
      <c r="CX12" s="978"/>
      <c r="CY12" s="978"/>
      <c r="CZ12" s="978"/>
      <c r="DA12" s="979"/>
      <c r="DB12" s="977" t="s">
        <v>554</v>
      </c>
      <c r="DC12" s="978"/>
      <c r="DD12" s="978"/>
      <c r="DE12" s="978"/>
      <c r="DF12" s="979"/>
      <c r="DG12" s="977" t="s">
        <v>554</v>
      </c>
      <c r="DH12" s="978"/>
      <c r="DI12" s="978"/>
      <c r="DJ12" s="978"/>
      <c r="DK12" s="979"/>
      <c r="DL12" s="977" t="s">
        <v>554</v>
      </c>
      <c r="DM12" s="978"/>
      <c r="DN12" s="978"/>
      <c r="DO12" s="978"/>
      <c r="DP12" s="979"/>
      <c r="DQ12" s="977" t="s">
        <v>554</v>
      </c>
      <c r="DR12" s="978"/>
      <c r="DS12" s="978"/>
      <c r="DT12" s="978"/>
      <c r="DU12" s="979"/>
      <c r="DV12" s="980"/>
      <c r="DW12" s="981"/>
      <c r="DX12" s="981"/>
      <c r="DY12" s="981"/>
      <c r="DZ12" s="982"/>
      <c r="EA12" s="199"/>
    </row>
    <row r="13" spans="1:131" s="200" customFormat="1" ht="26.25" customHeight="1">
      <c r="A13" s="206">
        <v>7</v>
      </c>
      <c r="B13" s="1033" t="s">
        <v>338</v>
      </c>
      <c r="C13" s="1034"/>
      <c r="D13" s="1034"/>
      <c r="E13" s="1034"/>
      <c r="F13" s="1034"/>
      <c r="G13" s="1034"/>
      <c r="H13" s="1034"/>
      <c r="I13" s="1034"/>
      <c r="J13" s="1034"/>
      <c r="K13" s="1034"/>
      <c r="L13" s="1034"/>
      <c r="M13" s="1034"/>
      <c r="N13" s="1034"/>
      <c r="O13" s="1034"/>
      <c r="P13" s="1035"/>
      <c r="Q13" s="1040">
        <v>2650</v>
      </c>
      <c r="R13" s="1037"/>
      <c r="S13" s="1037"/>
      <c r="T13" s="1037"/>
      <c r="U13" s="1037"/>
      <c r="V13" s="1037">
        <v>2576</v>
      </c>
      <c r="W13" s="1037"/>
      <c r="X13" s="1037"/>
      <c r="Y13" s="1037"/>
      <c r="Z13" s="1037"/>
      <c r="AA13" s="1037">
        <v>74</v>
      </c>
      <c r="AB13" s="1037"/>
      <c r="AC13" s="1037"/>
      <c r="AD13" s="1037"/>
      <c r="AE13" s="1041"/>
      <c r="AF13" s="1090">
        <v>74</v>
      </c>
      <c r="AG13" s="1042"/>
      <c r="AH13" s="1042"/>
      <c r="AI13" s="1042"/>
      <c r="AJ13" s="1043"/>
      <c r="AK13" s="1091" t="s">
        <v>554</v>
      </c>
      <c r="AL13" s="1092"/>
      <c r="AM13" s="1092"/>
      <c r="AN13" s="1092"/>
      <c r="AO13" s="1092"/>
      <c r="AP13" s="1092" t="s">
        <v>554</v>
      </c>
      <c r="AQ13" s="1092"/>
      <c r="AR13" s="1092"/>
      <c r="AS13" s="1092"/>
      <c r="AT13" s="1092"/>
      <c r="AU13" s="1088"/>
      <c r="AV13" s="1088"/>
      <c r="AW13" s="1088"/>
      <c r="AX13" s="1088"/>
      <c r="AY13" s="1089"/>
      <c r="AZ13" s="197"/>
      <c r="BA13" s="197"/>
      <c r="BB13" s="197"/>
      <c r="BC13" s="197"/>
      <c r="BD13" s="197"/>
      <c r="BE13" s="198"/>
      <c r="BF13" s="198"/>
      <c r="BG13" s="198"/>
      <c r="BH13" s="198"/>
      <c r="BI13" s="198"/>
      <c r="BJ13" s="198"/>
      <c r="BK13" s="198"/>
      <c r="BL13" s="198"/>
      <c r="BM13" s="198"/>
      <c r="BN13" s="198"/>
      <c r="BO13" s="198"/>
      <c r="BP13" s="198"/>
      <c r="BQ13" s="207">
        <v>7</v>
      </c>
      <c r="BR13" s="208"/>
      <c r="BS13" s="1002" t="s">
        <v>524</v>
      </c>
      <c r="BT13" s="1003"/>
      <c r="BU13" s="1003"/>
      <c r="BV13" s="1003"/>
      <c r="BW13" s="1003"/>
      <c r="BX13" s="1003"/>
      <c r="BY13" s="1003"/>
      <c r="BZ13" s="1003"/>
      <c r="CA13" s="1003"/>
      <c r="CB13" s="1003"/>
      <c r="CC13" s="1003"/>
      <c r="CD13" s="1003"/>
      <c r="CE13" s="1003"/>
      <c r="CF13" s="1003"/>
      <c r="CG13" s="1004"/>
      <c r="CH13" s="977">
        <v>1</v>
      </c>
      <c r="CI13" s="978"/>
      <c r="CJ13" s="978"/>
      <c r="CK13" s="978"/>
      <c r="CL13" s="979"/>
      <c r="CM13" s="977">
        <v>292</v>
      </c>
      <c r="CN13" s="978"/>
      <c r="CO13" s="978"/>
      <c r="CP13" s="978"/>
      <c r="CQ13" s="979"/>
      <c r="CR13" s="977">
        <v>187</v>
      </c>
      <c r="CS13" s="978"/>
      <c r="CT13" s="978"/>
      <c r="CU13" s="978"/>
      <c r="CV13" s="979"/>
      <c r="CW13" s="977" t="s">
        <v>554</v>
      </c>
      <c r="CX13" s="978"/>
      <c r="CY13" s="978"/>
      <c r="CZ13" s="978"/>
      <c r="DA13" s="979"/>
      <c r="DB13" s="977" t="s">
        <v>554</v>
      </c>
      <c r="DC13" s="978"/>
      <c r="DD13" s="978"/>
      <c r="DE13" s="978"/>
      <c r="DF13" s="979"/>
      <c r="DG13" s="977" t="s">
        <v>554</v>
      </c>
      <c r="DH13" s="978"/>
      <c r="DI13" s="978"/>
      <c r="DJ13" s="978"/>
      <c r="DK13" s="979"/>
      <c r="DL13" s="977" t="s">
        <v>554</v>
      </c>
      <c r="DM13" s="978"/>
      <c r="DN13" s="978"/>
      <c r="DO13" s="978"/>
      <c r="DP13" s="979"/>
      <c r="DQ13" s="977" t="s">
        <v>554</v>
      </c>
      <c r="DR13" s="978"/>
      <c r="DS13" s="978"/>
      <c r="DT13" s="978"/>
      <c r="DU13" s="979"/>
      <c r="DV13" s="980"/>
      <c r="DW13" s="981"/>
      <c r="DX13" s="981"/>
      <c r="DY13" s="981"/>
      <c r="DZ13" s="982"/>
      <c r="EA13" s="199"/>
    </row>
    <row r="14" spans="1:131" s="200" customFormat="1" ht="26.25" customHeight="1">
      <c r="A14" s="206">
        <v>8</v>
      </c>
      <c r="B14" s="1033" t="s">
        <v>339</v>
      </c>
      <c r="C14" s="1034"/>
      <c r="D14" s="1034"/>
      <c r="E14" s="1034"/>
      <c r="F14" s="1034"/>
      <c r="G14" s="1034"/>
      <c r="H14" s="1034"/>
      <c r="I14" s="1034"/>
      <c r="J14" s="1034"/>
      <c r="K14" s="1034"/>
      <c r="L14" s="1034"/>
      <c r="M14" s="1034"/>
      <c r="N14" s="1034"/>
      <c r="O14" s="1034"/>
      <c r="P14" s="1035"/>
      <c r="Q14" s="1040">
        <v>16</v>
      </c>
      <c r="R14" s="1037"/>
      <c r="S14" s="1037"/>
      <c r="T14" s="1037"/>
      <c r="U14" s="1037"/>
      <c r="V14" s="1037">
        <v>16</v>
      </c>
      <c r="W14" s="1037"/>
      <c r="X14" s="1037"/>
      <c r="Y14" s="1037"/>
      <c r="Z14" s="1037"/>
      <c r="AA14" s="1037" t="s">
        <v>554</v>
      </c>
      <c r="AB14" s="1037"/>
      <c r="AC14" s="1037"/>
      <c r="AD14" s="1037"/>
      <c r="AE14" s="1041"/>
      <c r="AF14" s="1090" t="s">
        <v>102</v>
      </c>
      <c r="AG14" s="1042"/>
      <c r="AH14" s="1042"/>
      <c r="AI14" s="1042"/>
      <c r="AJ14" s="1043"/>
      <c r="AK14" s="1091" t="s">
        <v>554</v>
      </c>
      <c r="AL14" s="1092"/>
      <c r="AM14" s="1092"/>
      <c r="AN14" s="1092"/>
      <c r="AO14" s="1092"/>
      <c r="AP14" s="1092" t="s">
        <v>555</v>
      </c>
      <c r="AQ14" s="1092"/>
      <c r="AR14" s="1092"/>
      <c r="AS14" s="1092"/>
      <c r="AT14" s="1092"/>
      <c r="AU14" s="1088"/>
      <c r="AV14" s="1088"/>
      <c r="AW14" s="1088"/>
      <c r="AX14" s="1088"/>
      <c r="AY14" s="1089"/>
      <c r="AZ14" s="197"/>
      <c r="BA14" s="197"/>
      <c r="BB14" s="197"/>
      <c r="BC14" s="197"/>
      <c r="BD14" s="197"/>
      <c r="BE14" s="198"/>
      <c r="BF14" s="198"/>
      <c r="BG14" s="198"/>
      <c r="BH14" s="198"/>
      <c r="BI14" s="198"/>
      <c r="BJ14" s="198"/>
      <c r="BK14" s="198"/>
      <c r="BL14" s="198"/>
      <c r="BM14" s="198"/>
      <c r="BN14" s="198"/>
      <c r="BO14" s="198"/>
      <c r="BP14" s="198"/>
      <c r="BQ14" s="207">
        <v>8</v>
      </c>
      <c r="BR14" s="208" t="s">
        <v>552</v>
      </c>
      <c r="BS14" s="1002" t="s">
        <v>525</v>
      </c>
      <c r="BT14" s="1003"/>
      <c r="BU14" s="1003"/>
      <c r="BV14" s="1003"/>
      <c r="BW14" s="1003"/>
      <c r="BX14" s="1003"/>
      <c r="BY14" s="1003"/>
      <c r="BZ14" s="1003"/>
      <c r="CA14" s="1003"/>
      <c r="CB14" s="1003"/>
      <c r="CC14" s="1003"/>
      <c r="CD14" s="1003"/>
      <c r="CE14" s="1003"/>
      <c r="CF14" s="1003"/>
      <c r="CG14" s="1004"/>
      <c r="CH14" s="977">
        <v>35</v>
      </c>
      <c r="CI14" s="978"/>
      <c r="CJ14" s="978"/>
      <c r="CK14" s="978"/>
      <c r="CL14" s="979"/>
      <c r="CM14" s="977">
        <v>1651</v>
      </c>
      <c r="CN14" s="978"/>
      <c r="CO14" s="978"/>
      <c r="CP14" s="978"/>
      <c r="CQ14" s="979"/>
      <c r="CR14" s="977">
        <v>8</v>
      </c>
      <c r="CS14" s="978"/>
      <c r="CT14" s="978"/>
      <c r="CU14" s="978"/>
      <c r="CV14" s="979"/>
      <c r="CW14" s="977">
        <v>248</v>
      </c>
      <c r="CX14" s="978"/>
      <c r="CY14" s="978"/>
      <c r="CZ14" s="978"/>
      <c r="DA14" s="979"/>
      <c r="DB14" s="977">
        <v>3293</v>
      </c>
      <c r="DC14" s="978"/>
      <c r="DD14" s="978"/>
      <c r="DE14" s="978"/>
      <c r="DF14" s="979"/>
      <c r="DG14" s="977" t="s">
        <v>554</v>
      </c>
      <c r="DH14" s="978"/>
      <c r="DI14" s="978"/>
      <c r="DJ14" s="978"/>
      <c r="DK14" s="979"/>
      <c r="DL14" s="977">
        <v>605</v>
      </c>
      <c r="DM14" s="978"/>
      <c r="DN14" s="978"/>
      <c r="DO14" s="978"/>
      <c r="DP14" s="979"/>
      <c r="DQ14" s="977">
        <v>61</v>
      </c>
      <c r="DR14" s="978"/>
      <c r="DS14" s="978"/>
      <c r="DT14" s="978"/>
      <c r="DU14" s="979"/>
      <c r="DV14" s="980"/>
      <c r="DW14" s="981"/>
      <c r="DX14" s="981"/>
      <c r="DY14" s="981"/>
      <c r="DZ14" s="982"/>
      <c r="EA14" s="199"/>
    </row>
    <row r="15" spans="1:131" s="200" customFormat="1" ht="26.25" customHeight="1">
      <c r="A15" s="206">
        <v>9</v>
      </c>
      <c r="B15" s="1033" t="s">
        <v>340</v>
      </c>
      <c r="C15" s="1034"/>
      <c r="D15" s="1034"/>
      <c r="E15" s="1034"/>
      <c r="F15" s="1034"/>
      <c r="G15" s="1034"/>
      <c r="H15" s="1034"/>
      <c r="I15" s="1034"/>
      <c r="J15" s="1034"/>
      <c r="K15" s="1034"/>
      <c r="L15" s="1034"/>
      <c r="M15" s="1034"/>
      <c r="N15" s="1034"/>
      <c r="O15" s="1034"/>
      <c r="P15" s="1035"/>
      <c r="Q15" s="1040">
        <v>158</v>
      </c>
      <c r="R15" s="1037"/>
      <c r="S15" s="1037"/>
      <c r="T15" s="1037"/>
      <c r="U15" s="1037"/>
      <c r="V15" s="1037">
        <v>15</v>
      </c>
      <c r="W15" s="1037"/>
      <c r="X15" s="1037"/>
      <c r="Y15" s="1037"/>
      <c r="Z15" s="1037"/>
      <c r="AA15" s="1037">
        <v>143</v>
      </c>
      <c r="AB15" s="1037"/>
      <c r="AC15" s="1037"/>
      <c r="AD15" s="1037"/>
      <c r="AE15" s="1041"/>
      <c r="AF15" s="1090" t="s">
        <v>102</v>
      </c>
      <c r="AG15" s="1042"/>
      <c r="AH15" s="1042"/>
      <c r="AI15" s="1042"/>
      <c r="AJ15" s="1043"/>
      <c r="AK15" s="1091" t="s">
        <v>554</v>
      </c>
      <c r="AL15" s="1092"/>
      <c r="AM15" s="1092"/>
      <c r="AN15" s="1092"/>
      <c r="AO15" s="1092"/>
      <c r="AP15" s="1092" t="s">
        <v>555</v>
      </c>
      <c r="AQ15" s="1092"/>
      <c r="AR15" s="1092"/>
      <c r="AS15" s="1092"/>
      <c r="AT15" s="1092"/>
      <c r="AU15" s="1088"/>
      <c r="AV15" s="1088"/>
      <c r="AW15" s="1088"/>
      <c r="AX15" s="1088"/>
      <c r="AY15" s="1089"/>
      <c r="AZ15" s="197"/>
      <c r="BA15" s="197"/>
      <c r="BB15" s="197"/>
      <c r="BC15" s="197"/>
      <c r="BD15" s="197"/>
      <c r="BE15" s="198"/>
      <c r="BF15" s="198"/>
      <c r="BG15" s="198"/>
      <c r="BH15" s="198"/>
      <c r="BI15" s="198"/>
      <c r="BJ15" s="198"/>
      <c r="BK15" s="198"/>
      <c r="BL15" s="198"/>
      <c r="BM15" s="198"/>
      <c r="BN15" s="198"/>
      <c r="BO15" s="198"/>
      <c r="BP15" s="198"/>
      <c r="BQ15" s="207">
        <v>9</v>
      </c>
      <c r="BR15" s="208" t="s">
        <v>553</v>
      </c>
      <c r="BS15" s="1002" t="s">
        <v>526</v>
      </c>
      <c r="BT15" s="1003"/>
      <c r="BU15" s="1003"/>
      <c r="BV15" s="1003"/>
      <c r="BW15" s="1003"/>
      <c r="BX15" s="1003"/>
      <c r="BY15" s="1003"/>
      <c r="BZ15" s="1003"/>
      <c r="CA15" s="1003"/>
      <c r="CB15" s="1003"/>
      <c r="CC15" s="1003"/>
      <c r="CD15" s="1003"/>
      <c r="CE15" s="1003"/>
      <c r="CF15" s="1003"/>
      <c r="CG15" s="1004"/>
      <c r="CH15" s="977">
        <v>0</v>
      </c>
      <c r="CI15" s="978"/>
      <c r="CJ15" s="978"/>
      <c r="CK15" s="978"/>
      <c r="CL15" s="979"/>
      <c r="CM15" s="977">
        <v>868</v>
      </c>
      <c r="CN15" s="978"/>
      <c r="CO15" s="978"/>
      <c r="CP15" s="978"/>
      <c r="CQ15" s="979"/>
      <c r="CR15" s="977">
        <v>11</v>
      </c>
      <c r="CS15" s="978"/>
      <c r="CT15" s="978"/>
      <c r="CU15" s="978"/>
      <c r="CV15" s="979"/>
      <c r="CW15" s="977">
        <v>66</v>
      </c>
      <c r="CX15" s="978"/>
      <c r="CY15" s="978"/>
      <c r="CZ15" s="978"/>
      <c r="DA15" s="979"/>
      <c r="DB15" s="977">
        <v>782</v>
      </c>
      <c r="DC15" s="978"/>
      <c r="DD15" s="978"/>
      <c r="DE15" s="978"/>
      <c r="DF15" s="979"/>
      <c r="DG15" s="977" t="s">
        <v>554</v>
      </c>
      <c r="DH15" s="978"/>
      <c r="DI15" s="978"/>
      <c r="DJ15" s="978"/>
      <c r="DK15" s="979"/>
      <c r="DL15" s="977">
        <v>63</v>
      </c>
      <c r="DM15" s="978"/>
      <c r="DN15" s="978"/>
      <c r="DO15" s="978"/>
      <c r="DP15" s="979"/>
      <c r="DQ15" s="977">
        <v>44</v>
      </c>
      <c r="DR15" s="978"/>
      <c r="DS15" s="978"/>
      <c r="DT15" s="978"/>
      <c r="DU15" s="979"/>
      <c r="DV15" s="980"/>
      <c r="DW15" s="981"/>
      <c r="DX15" s="981"/>
      <c r="DY15" s="981"/>
      <c r="DZ15" s="982"/>
      <c r="EA15" s="199"/>
    </row>
    <row r="16" spans="1:131" s="200" customFormat="1" ht="26.25" customHeight="1">
      <c r="A16" s="206">
        <v>10</v>
      </c>
      <c r="B16" s="1033" t="s">
        <v>341</v>
      </c>
      <c r="C16" s="1034"/>
      <c r="D16" s="1034"/>
      <c r="E16" s="1034"/>
      <c r="F16" s="1034"/>
      <c r="G16" s="1034"/>
      <c r="H16" s="1034"/>
      <c r="I16" s="1034"/>
      <c r="J16" s="1034"/>
      <c r="K16" s="1034"/>
      <c r="L16" s="1034"/>
      <c r="M16" s="1034"/>
      <c r="N16" s="1034"/>
      <c r="O16" s="1034"/>
      <c r="P16" s="1035"/>
      <c r="Q16" s="1040">
        <v>582</v>
      </c>
      <c r="R16" s="1037"/>
      <c r="S16" s="1037"/>
      <c r="T16" s="1037"/>
      <c r="U16" s="1037"/>
      <c r="V16" s="1037">
        <v>5</v>
      </c>
      <c r="W16" s="1037"/>
      <c r="X16" s="1037"/>
      <c r="Y16" s="1037"/>
      <c r="Z16" s="1037"/>
      <c r="AA16" s="1037">
        <v>577</v>
      </c>
      <c r="AB16" s="1037"/>
      <c r="AC16" s="1037"/>
      <c r="AD16" s="1037"/>
      <c r="AE16" s="1041"/>
      <c r="AF16" s="1090" t="s">
        <v>102</v>
      </c>
      <c r="AG16" s="1042"/>
      <c r="AH16" s="1042"/>
      <c r="AI16" s="1042"/>
      <c r="AJ16" s="1043"/>
      <c r="AK16" s="1091" t="s">
        <v>554</v>
      </c>
      <c r="AL16" s="1092"/>
      <c r="AM16" s="1092"/>
      <c r="AN16" s="1092"/>
      <c r="AO16" s="1092"/>
      <c r="AP16" s="1092" t="s">
        <v>555</v>
      </c>
      <c r="AQ16" s="1092"/>
      <c r="AR16" s="1092"/>
      <c r="AS16" s="1092"/>
      <c r="AT16" s="1092"/>
      <c r="AU16" s="1088"/>
      <c r="AV16" s="1088"/>
      <c r="AW16" s="1088"/>
      <c r="AX16" s="1088"/>
      <c r="AY16" s="1089"/>
      <c r="AZ16" s="197"/>
      <c r="BA16" s="197"/>
      <c r="BB16" s="197"/>
      <c r="BC16" s="197"/>
      <c r="BD16" s="197"/>
      <c r="BE16" s="198"/>
      <c r="BF16" s="198"/>
      <c r="BG16" s="198"/>
      <c r="BH16" s="198"/>
      <c r="BI16" s="198"/>
      <c r="BJ16" s="198"/>
      <c r="BK16" s="198"/>
      <c r="BL16" s="198"/>
      <c r="BM16" s="198"/>
      <c r="BN16" s="198"/>
      <c r="BO16" s="198"/>
      <c r="BP16" s="198"/>
      <c r="BQ16" s="207">
        <v>10</v>
      </c>
      <c r="BR16" s="208"/>
      <c r="BS16" s="1002" t="s">
        <v>527</v>
      </c>
      <c r="BT16" s="1003"/>
      <c r="BU16" s="1003"/>
      <c r="BV16" s="1003"/>
      <c r="BW16" s="1003"/>
      <c r="BX16" s="1003"/>
      <c r="BY16" s="1003"/>
      <c r="BZ16" s="1003"/>
      <c r="CA16" s="1003"/>
      <c r="CB16" s="1003"/>
      <c r="CC16" s="1003"/>
      <c r="CD16" s="1003"/>
      <c r="CE16" s="1003"/>
      <c r="CF16" s="1003"/>
      <c r="CG16" s="1004"/>
      <c r="CH16" s="977">
        <v>-2</v>
      </c>
      <c r="CI16" s="978"/>
      <c r="CJ16" s="978"/>
      <c r="CK16" s="978"/>
      <c r="CL16" s="979"/>
      <c r="CM16" s="977">
        <v>625</v>
      </c>
      <c r="CN16" s="978"/>
      <c r="CO16" s="978"/>
      <c r="CP16" s="978"/>
      <c r="CQ16" s="979"/>
      <c r="CR16" s="977">
        <v>551</v>
      </c>
      <c r="CS16" s="978"/>
      <c r="CT16" s="978"/>
      <c r="CU16" s="978"/>
      <c r="CV16" s="979"/>
      <c r="CW16" s="977" t="s">
        <v>554</v>
      </c>
      <c r="CX16" s="978"/>
      <c r="CY16" s="978"/>
      <c r="CZ16" s="978"/>
      <c r="DA16" s="979"/>
      <c r="DB16" s="977" t="s">
        <v>554</v>
      </c>
      <c r="DC16" s="978"/>
      <c r="DD16" s="978"/>
      <c r="DE16" s="978"/>
      <c r="DF16" s="979"/>
      <c r="DG16" s="977" t="s">
        <v>554</v>
      </c>
      <c r="DH16" s="978"/>
      <c r="DI16" s="978"/>
      <c r="DJ16" s="978"/>
      <c r="DK16" s="979"/>
      <c r="DL16" s="977" t="s">
        <v>554</v>
      </c>
      <c r="DM16" s="978"/>
      <c r="DN16" s="978"/>
      <c r="DO16" s="978"/>
      <c r="DP16" s="979"/>
      <c r="DQ16" s="977" t="s">
        <v>554</v>
      </c>
      <c r="DR16" s="978"/>
      <c r="DS16" s="978"/>
      <c r="DT16" s="978"/>
      <c r="DU16" s="979"/>
      <c r="DV16" s="980"/>
      <c r="DW16" s="981"/>
      <c r="DX16" s="981"/>
      <c r="DY16" s="981"/>
      <c r="DZ16" s="982"/>
      <c r="EA16" s="199"/>
    </row>
    <row r="17" spans="1:131" s="200" customFormat="1" ht="26.25" customHeight="1">
      <c r="A17" s="206">
        <v>11</v>
      </c>
      <c r="B17" s="1033" t="s">
        <v>342</v>
      </c>
      <c r="C17" s="1034"/>
      <c r="D17" s="1034"/>
      <c r="E17" s="1034"/>
      <c r="F17" s="1034"/>
      <c r="G17" s="1034"/>
      <c r="H17" s="1034"/>
      <c r="I17" s="1034"/>
      <c r="J17" s="1034"/>
      <c r="K17" s="1034"/>
      <c r="L17" s="1034"/>
      <c r="M17" s="1034"/>
      <c r="N17" s="1034"/>
      <c r="O17" s="1034"/>
      <c r="P17" s="1035"/>
      <c r="Q17" s="1040">
        <v>89929</v>
      </c>
      <c r="R17" s="1037"/>
      <c r="S17" s="1037"/>
      <c r="T17" s="1037"/>
      <c r="U17" s="1037"/>
      <c r="V17" s="1037">
        <v>89929</v>
      </c>
      <c r="W17" s="1037"/>
      <c r="X17" s="1037"/>
      <c r="Y17" s="1037"/>
      <c r="Z17" s="1037"/>
      <c r="AA17" s="1037">
        <v>0</v>
      </c>
      <c r="AB17" s="1037"/>
      <c r="AC17" s="1037"/>
      <c r="AD17" s="1037"/>
      <c r="AE17" s="1041"/>
      <c r="AF17" s="1090" t="s">
        <v>102</v>
      </c>
      <c r="AG17" s="1042"/>
      <c r="AH17" s="1042"/>
      <c r="AI17" s="1042"/>
      <c r="AJ17" s="1043"/>
      <c r="AK17" s="1091">
        <v>62754</v>
      </c>
      <c r="AL17" s="1092"/>
      <c r="AM17" s="1092"/>
      <c r="AN17" s="1092"/>
      <c r="AO17" s="1092"/>
      <c r="AP17" s="1092" t="s">
        <v>554</v>
      </c>
      <c r="AQ17" s="1092"/>
      <c r="AR17" s="1092"/>
      <c r="AS17" s="1092"/>
      <c r="AT17" s="1092"/>
      <c r="AU17" s="1088"/>
      <c r="AV17" s="1088"/>
      <c r="AW17" s="1088"/>
      <c r="AX17" s="1088"/>
      <c r="AY17" s="1089"/>
      <c r="AZ17" s="197"/>
      <c r="BA17" s="197"/>
      <c r="BB17" s="197"/>
      <c r="BC17" s="197"/>
      <c r="BD17" s="197"/>
      <c r="BE17" s="198"/>
      <c r="BF17" s="198"/>
      <c r="BG17" s="198"/>
      <c r="BH17" s="198"/>
      <c r="BI17" s="198"/>
      <c r="BJ17" s="198"/>
      <c r="BK17" s="198"/>
      <c r="BL17" s="198"/>
      <c r="BM17" s="198"/>
      <c r="BN17" s="198"/>
      <c r="BO17" s="198"/>
      <c r="BP17" s="198"/>
      <c r="BQ17" s="207">
        <v>11</v>
      </c>
      <c r="BR17" s="208" t="s">
        <v>553</v>
      </c>
      <c r="BS17" s="1002" t="s">
        <v>528</v>
      </c>
      <c r="BT17" s="1003"/>
      <c r="BU17" s="1003"/>
      <c r="BV17" s="1003"/>
      <c r="BW17" s="1003"/>
      <c r="BX17" s="1003"/>
      <c r="BY17" s="1003"/>
      <c r="BZ17" s="1003"/>
      <c r="CA17" s="1003"/>
      <c r="CB17" s="1003"/>
      <c r="CC17" s="1003"/>
      <c r="CD17" s="1003"/>
      <c r="CE17" s="1003"/>
      <c r="CF17" s="1003"/>
      <c r="CG17" s="1004"/>
      <c r="CH17" s="977">
        <v>5</v>
      </c>
      <c r="CI17" s="978"/>
      <c r="CJ17" s="978"/>
      <c r="CK17" s="978"/>
      <c r="CL17" s="979"/>
      <c r="CM17" s="977">
        <v>198</v>
      </c>
      <c r="CN17" s="978"/>
      <c r="CO17" s="978"/>
      <c r="CP17" s="978"/>
      <c r="CQ17" s="979"/>
      <c r="CR17" s="977">
        <v>5</v>
      </c>
      <c r="CS17" s="978"/>
      <c r="CT17" s="978"/>
      <c r="CU17" s="978"/>
      <c r="CV17" s="979"/>
      <c r="CW17" s="977" t="s">
        <v>554</v>
      </c>
      <c r="CX17" s="978"/>
      <c r="CY17" s="978"/>
      <c r="CZ17" s="978"/>
      <c r="DA17" s="979"/>
      <c r="DB17" s="977" t="s">
        <v>554</v>
      </c>
      <c r="DC17" s="978"/>
      <c r="DD17" s="978"/>
      <c r="DE17" s="978"/>
      <c r="DF17" s="979"/>
      <c r="DG17" s="977" t="s">
        <v>554</v>
      </c>
      <c r="DH17" s="978"/>
      <c r="DI17" s="978"/>
      <c r="DJ17" s="978"/>
      <c r="DK17" s="979"/>
      <c r="DL17" s="977">
        <v>13</v>
      </c>
      <c r="DM17" s="978"/>
      <c r="DN17" s="978"/>
      <c r="DO17" s="978"/>
      <c r="DP17" s="979"/>
      <c r="DQ17" s="977">
        <v>1</v>
      </c>
      <c r="DR17" s="978"/>
      <c r="DS17" s="978"/>
      <c r="DT17" s="978"/>
      <c r="DU17" s="979"/>
      <c r="DV17" s="980"/>
      <c r="DW17" s="981"/>
      <c r="DX17" s="981"/>
      <c r="DY17" s="981"/>
      <c r="DZ17" s="982"/>
      <c r="EA17" s="199"/>
    </row>
    <row r="18" spans="1:131" s="200" customFormat="1" ht="26.25" customHeight="1">
      <c r="A18" s="206">
        <v>12</v>
      </c>
      <c r="B18" s="1033" t="s">
        <v>343</v>
      </c>
      <c r="C18" s="1034"/>
      <c r="D18" s="1034"/>
      <c r="E18" s="1034"/>
      <c r="F18" s="1034"/>
      <c r="G18" s="1034"/>
      <c r="H18" s="1034"/>
      <c r="I18" s="1034"/>
      <c r="J18" s="1034"/>
      <c r="K18" s="1034"/>
      <c r="L18" s="1034"/>
      <c r="M18" s="1034"/>
      <c r="N18" s="1034"/>
      <c r="O18" s="1034"/>
      <c r="P18" s="1035"/>
      <c r="Q18" s="1040">
        <v>1155</v>
      </c>
      <c r="R18" s="1037"/>
      <c r="S18" s="1037"/>
      <c r="T18" s="1037"/>
      <c r="U18" s="1037"/>
      <c r="V18" s="1037">
        <v>834</v>
      </c>
      <c r="W18" s="1037"/>
      <c r="X18" s="1037"/>
      <c r="Y18" s="1037"/>
      <c r="Z18" s="1037"/>
      <c r="AA18" s="1037">
        <v>320</v>
      </c>
      <c r="AB18" s="1037"/>
      <c r="AC18" s="1037"/>
      <c r="AD18" s="1037"/>
      <c r="AE18" s="1041"/>
      <c r="AF18" s="1090" t="s">
        <v>102</v>
      </c>
      <c r="AG18" s="1042"/>
      <c r="AH18" s="1042"/>
      <c r="AI18" s="1042"/>
      <c r="AJ18" s="1043"/>
      <c r="AK18" s="1091">
        <v>1</v>
      </c>
      <c r="AL18" s="1092"/>
      <c r="AM18" s="1092"/>
      <c r="AN18" s="1092"/>
      <c r="AO18" s="1092"/>
      <c r="AP18" s="1092" t="s">
        <v>554</v>
      </c>
      <c r="AQ18" s="1092"/>
      <c r="AR18" s="1092"/>
      <c r="AS18" s="1092"/>
      <c r="AT18" s="1092"/>
      <c r="AU18" s="1088"/>
      <c r="AV18" s="1088"/>
      <c r="AW18" s="1088"/>
      <c r="AX18" s="1088"/>
      <c r="AY18" s="1089"/>
      <c r="AZ18" s="197"/>
      <c r="BA18" s="197"/>
      <c r="BB18" s="197"/>
      <c r="BC18" s="197"/>
      <c r="BD18" s="197"/>
      <c r="BE18" s="198"/>
      <c r="BF18" s="198"/>
      <c r="BG18" s="198"/>
      <c r="BH18" s="198"/>
      <c r="BI18" s="198"/>
      <c r="BJ18" s="198"/>
      <c r="BK18" s="198"/>
      <c r="BL18" s="198"/>
      <c r="BM18" s="198"/>
      <c r="BN18" s="198"/>
      <c r="BO18" s="198"/>
      <c r="BP18" s="198"/>
      <c r="BQ18" s="207">
        <v>12</v>
      </c>
      <c r="BR18" s="208"/>
      <c r="BS18" s="1002" t="s">
        <v>529</v>
      </c>
      <c r="BT18" s="1003"/>
      <c r="BU18" s="1003"/>
      <c r="BV18" s="1003"/>
      <c r="BW18" s="1003"/>
      <c r="BX18" s="1003"/>
      <c r="BY18" s="1003"/>
      <c r="BZ18" s="1003"/>
      <c r="CA18" s="1003"/>
      <c r="CB18" s="1003"/>
      <c r="CC18" s="1003"/>
      <c r="CD18" s="1003"/>
      <c r="CE18" s="1003"/>
      <c r="CF18" s="1003"/>
      <c r="CG18" s="1004"/>
      <c r="CH18" s="977">
        <v>-1</v>
      </c>
      <c r="CI18" s="978"/>
      <c r="CJ18" s="978"/>
      <c r="CK18" s="978"/>
      <c r="CL18" s="979"/>
      <c r="CM18" s="977">
        <v>58</v>
      </c>
      <c r="CN18" s="978"/>
      <c r="CO18" s="978"/>
      <c r="CP18" s="978"/>
      <c r="CQ18" s="979"/>
      <c r="CR18" s="977">
        <v>20</v>
      </c>
      <c r="CS18" s="978"/>
      <c r="CT18" s="978"/>
      <c r="CU18" s="978"/>
      <c r="CV18" s="979"/>
      <c r="CW18" s="977" t="s">
        <v>554</v>
      </c>
      <c r="CX18" s="978"/>
      <c r="CY18" s="978"/>
      <c r="CZ18" s="978"/>
      <c r="DA18" s="979"/>
      <c r="DB18" s="977" t="s">
        <v>554</v>
      </c>
      <c r="DC18" s="978"/>
      <c r="DD18" s="978"/>
      <c r="DE18" s="978"/>
      <c r="DF18" s="979"/>
      <c r="DG18" s="977" t="s">
        <v>554</v>
      </c>
      <c r="DH18" s="978"/>
      <c r="DI18" s="978"/>
      <c r="DJ18" s="978"/>
      <c r="DK18" s="979"/>
      <c r="DL18" s="977" t="s">
        <v>554</v>
      </c>
      <c r="DM18" s="978"/>
      <c r="DN18" s="978"/>
      <c r="DO18" s="978"/>
      <c r="DP18" s="979"/>
      <c r="DQ18" s="977" t="s">
        <v>554</v>
      </c>
      <c r="DR18" s="978"/>
      <c r="DS18" s="978"/>
      <c r="DT18" s="978"/>
      <c r="DU18" s="979"/>
      <c r="DV18" s="980"/>
      <c r="DW18" s="981"/>
      <c r="DX18" s="981"/>
      <c r="DY18" s="981"/>
      <c r="DZ18" s="982"/>
      <c r="EA18" s="199"/>
    </row>
    <row r="19" spans="1:131" s="200" customFormat="1" ht="26.25" customHeight="1">
      <c r="A19" s="206">
        <v>13</v>
      </c>
      <c r="B19" s="1033" t="s">
        <v>344</v>
      </c>
      <c r="C19" s="1034"/>
      <c r="D19" s="1034"/>
      <c r="E19" s="1034"/>
      <c r="F19" s="1034"/>
      <c r="G19" s="1034"/>
      <c r="H19" s="1034"/>
      <c r="I19" s="1034"/>
      <c r="J19" s="1034"/>
      <c r="K19" s="1034"/>
      <c r="L19" s="1034"/>
      <c r="M19" s="1034"/>
      <c r="N19" s="1034"/>
      <c r="O19" s="1034"/>
      <c r="P19" s="1035"/>
      <c r="Q19" s="1040">
        <v>2125</v>
      </c>
      <c r="R19" s="1037"/>
      <c r="S19" s="1037"/>
      <c r="T19" s="1037"/>
      <c r="U19" s="1037"/>
      <c r="V19" s="1037">
        <v>2125</v>
      </c>
      <c r="W19" s="1037"/>
      <c r="X19" s="1037"/>
      <c r="Y19" s="1037"/>
      <c r="Z19" s="1037"/>
      <c r="AA19" s="1037" t="s">
        <v>554</v>
      </c>
      <c r="AB19" s="1037"/>
      <c r="AC19" s="1037"/>
      <c r="AD19" s="1037"/>
      <c r="AE19" s="1041"/>
      <c r="AF19" s="1090" t="s">
        <v>102</v>
      </c>
      <c r="AG19" s="1042"/>
      <c r="AH19" s="1042"/>
      <c r="AI19" s="1042"/>
      <c r="AJ19" s="1043"/>
      <c r="AK19" s="1091" t="s">
        <v>554</v>
      </c>
      <c r="AL19" s="1092"/>
      <c r="AM19" s="1092"/>
      <c r="AN19" s="1092"/>
      <c r="AO19" s="1092"/>
      <c r="AP19" s="1092">
        <v>15142</v>
      </c>
      <c r="AQ19" s="1092"/>
      <c r="AR19" s="1092"/>
      <c r="AS19" s="1092"/>
      <c r="AT19" s="1092"/>
      <c r="AU19" s="1088"/>
      <c r="AV19" s="1088"/>
      <c r="AW19" s="1088"/>
      <c r="AX19" s="1088"/>
      <c r="AY19" s="1089"/>
      <c r="AZ19" s="197"/>
      <c r="BA19" s="197"/>
      <c r="BB19" s="197"/>
      <c r="BC19" s="197"/>
      <c r="BD19" s="197"/>
      <c r="BE19" s="198"/>
      <c r="BF19" s="198"/>
      <c r="BG19" s="198"/>
      <c r="BH19" s="198"/>
      <c r="BI19" s="198"/>
      <c r="BJ19" s="198"/>
      <c r="BK19" s="198"/>
      <c r="BL19" s="198"/>
      <c r="BM19" s="198"/>
      <c r="BN19" s="198"/>
      <c r="BO19" s="198"/>
      <c r="BP19" s="198"/>
      <c r="BQ19" s="207">
        <v>13</v>
      </c>
      <c r="BR19" s="208"/>
      <c r="BS19" s="1002" t="s">
        <v>530</v>
      </c>
      <c r="BT19" s="1003"/>
      <c r="BU19" s="1003"/>
      <c r="BV19" s="1003"/>
      <c r="BW19" s="1003"/>
      <c r="BX19" s="1003"/>
      <c r="BY19" s="1003"/>
      <c r="BZ19" s="1003"/>
      <c r="CA19" s="1003"/>
      <c r="CB19" s="1003"/>
      <c r="CC19" s="1003"/>
      <c r="CD19" s="1003"/>
      <c r="CE19" s="1003"/>
      <c r="CF19" s="1003"/>
      <c r="CG19" s="1004"/>
      <c r="CH19" s="977" t="s">
        <v>554</v>
      </c>
      <c r="CI19" s="978"/>
      <c r="CJ19" s="978"/>
      <c r="CK19" s="978"/>
      <c r="CL19" s="979"/>
      <c r="CM19" s="977">
        <v>26</v>
      </c>
      <c r="CN19" s="978"/>
      <c r="CO19" s="978"/>
      <c r="CP19" s="978"/>
      <c r="CQ19" s="979"/>
      <c r="CR19" s="977">
        <v>5</v>
      </c>
      <c r="CS19" s="978"/>
      <c r="CT19" s="978"/>
      <c r="CU19" s="978"/>
      <c r="CV19" s="979"/>
      <c r="CW19" s="977" t="s">
        <v>554</v>
      </c>
      <c r="CX19" s="978"/>
      <c r="CY19" s="978"/>
      <c r="CZ19" s="978"/>
      <c r="DA19" s="979"/>
      <c r="DB19" s="977" t="s">
        <v>554</v>
      </c>
      <c r="DC19" s="978"/>
      <c r="DD19" s="978"/>
      <c r="DE19" s="978"/>
      <c r="DF19" s="979"/>
      <c r="DG19" s="977" t="s">
        <v>554</v>
      </c>
      <c r="DH19" s="978"/>
      <c r="DI19" s="978"/>
      <c r="DJ19" s="978"/>
      <c r="DK19" s="979"/>
      <c r="DL19" s="977" t="s">
        <v>554</v>
      </c>
      <c r="DM19" s="978"/>
      <c r="DN19" s="978"/>
      <c r="DO19" s="978"/>
      <c r="DP19" s="979"/>
      <c r="DQ19" s="977" t="s">
        <v>554</v>
      </c>
      <c r="DR19" s="978"/>
      <c r="DS19" s="978"/>
      <c r="DT19" s="978"/>
      <c r="DU19" s="979"/>
      <c r="DV19" s="980"/>
      <c r="DW19" s="981"/>
      <c r="DX19" s="981"/>
      <c r="DY19" s="981"/>
      <c r="DZ19" s="982"/>
      <c r="EA19" s="199"/>
    </row>
    <row r="20" spans="1:131" s="200" customFormat="1" ht="26.25" customHeight="1">
      <c r="A20" s="206">
        <v>14</v>
      </c>
      <c r="B20" s="1033"/>
      <c r="C20" s="1034"/>
      <c r="D20" s="1034"/>
      <c r="E20" s="1034"/>
      <c r="F20" s="1034"/>
      <c r="G20" s="1034"/>
      <c r="H20" s="1034"/>
      <c r="I20" s="1034"/>
      <c r="J20" s="1034"/>
      <c r="K20" s="1034"/>
      <c r="L20" s="1034"/>
      <c r="M20" s="1034"/>
      <c r="N20" s="1034"/>
      <c r="O20" s="1034"/>
      <c r="P20" s="1035"/>
      <c r="Q20" s="1040"/>
      <c r="R20" s="1037"/>
      <c r="S20" s="1037"/>
      <c r="T20" s="1037"/>
      <c r="U20" s="1037"/>
      <c r="V20" s="1037"/>
      <c r="W20" s="1037"/>
      <c r="X20" s="1037"/>
      <c r="Y20" s="1037"/>
      <c r="Z20" s="1037"/>
      <c r="AA20" s="1037"/>
      <c r="AB20" s="1037"/>
      <c r="AC20" s="1037"/>
      <c r="AD20" s="1037"/>
      <c r="AE20" s="1041"/>
      <c r="AF20" s="1090"/>
      <c r="AG20" s="1042"/>
      <c r="AH20" s="1042"/>
      <c r="AI20" s="1042"/>
      <c r="AJ20" s="1043"/>
      <c r="AK20" s="1091"/>
      <c r="AL20" s="1092"/>
      <c r="AM20" s="1092"/>
      <c r="AN20" s="1092"/>
      <c r="AO20" s="1092"/>
      <c r="AP20" s="1092"/>
      <c r="AQ20" s="1092"/>
      <c r="AR20" s="1092"/>
      <c r="AS20" s="1092"/>
      <c r="AT20" s="1092"/>
      <c r="AU20" s="1088"/>
      <c r="AV20" s="1088"/>
      <c r="AW20" s="1088"/>
      <c r="AX20" s="1088"/>
      <c r="AY20" s="1089"/>
      <c r="AZ20" s="197"/>
      <c r="BA20" s="197"/>
      <c r="BB20" s="197"/>
      <c r="BC20" s="197"/>
      <c r="BD20" s="197"/>
      <c r="BE20" s="198"/>
      <c r="BF20" s="198"/>
      <c r="BG20" s="198"/>
      <c r="BH20" s="198"/>
      <c r="BI20" s="198"/>
      <c r="BJ20" s="198"/>
      <c r="BK20" s="198"/>
      <c r="BL20" s="198"/>
      <c r="BM20" s="198"/>
      <c r="BN20" s="198"/>
      <c r="BO20" s="198"/>
      <c r="BP20" s="198"/>
      <c r="BQ20" s="207">
        <v>14</v>
      </c>
      <c r="BR20" s="208"/>
      <c r="BS20" s="1002" t="s">
        <v>531</v>
      </c>
      <c r="BT20" s="1003"/>
      <c r="BU20" s="1003"/>
      <c r="BV20" s="1003"/>
      <c r="BW20" s="1003"/>
      <c r="BX20" s="1003"/>
      <c r="BY20" s="1003"/>
      <c r="BZ20" s="1003"/>
      <c r="CA20" s="1003"/>
      <c r="CB20" s="1003"/>
      <c r="CC20" s="1003"/>
      <c r="CD20" s="1003"/>
      <c r="CE20" s="1003"/>
      <c r="CF20" s="1003"/>
      <c r="CG20" s="1004"/>
      <c r="CH20" s="977">
        <v>-58</v>
      </c>
      <c r="CI20" s="978"/>
      <c r="CJ20" s="978"/>
      <c r="CK20" s="978"/>
      <c r="CL20" s="979"/>
      <c r="CM20" s="977">
        <v>1121</v>
      </c>
      <c r="CN20" s="978"/>
      <c r="CO20" s="978"/>
      <c r="CP20" s="978"/>
      <c r="CQ20" s="979"/>
      <c r="CR20" s="977">
        <v>4</v>
      </c>
      <c r="CS20" s="978"/>
      <c r="CT20" s="978"/>
      <c r="CU20" s="978"/>
      <c r="CV20" s="979"/>
      <c r="CW20" s="977" t="s">
        <v>554</v>
      </c>
      <c r="CX20" s="978"/>
      <c r="CY20" s="978"/>
      <c r="CZ20" s="978"/>
      <c r="DA20" s="979"/>
      <c r="DB20" s="977" t="s">
        <v>554</v>
      </c>
      <c r="DC20" s="978"/>
      <c r="DD20" s="978"/>
      <c r="DE20" s="978"/>
      <c r="DF20" s="979"/>
      <c r="DG20" s="977" t="s">
        <v>554</v>
      </c>
      <c r="DH20" s="978"/>
      <c r="DI20" s="978"/>
      <c r="DJ20" s="978"/>
      <c r="DK20" s="979"/>
      <c r="DL20" s="977" t="s">
        <v>554</v>
      </c>
      <c r="DM20" s="978"/>
      <c r="DN20" s="978"/>
      <c r="DO20" s="978"/>
      <c r="DP20" s="979"/>
      <c r="DQ20" s="977" t="s">
        <v>554</v>
      </c>
      <c r="DR20" s="978"/>
      <c r="DS20" s="978"/>
      <c r="DT20" s="978"/>
      <c r="DU20" s="979"/>
      <c r="DV20" s="980"/>
      <c r="DW20" s="981"/>
      <c r="DX20" s="981"/>
      <c r="DY20" s="981"/>
      <c r="DZ20" s="982"/>
      <c r="EA20" s="199"/>
    </row>
    <row r="21" spans="1:131" s="200" customFormat="1" ht="26.25" customHeight="1" thickBot="1">
      <c r="A21" s="206">
        <v>15</v>
      </c>
      <c r="B21" s="1033"/>
      <c r="C21" s="1034"/>
      <c r="D21" s="1034"/>
      <c r="E21" s="1034"/>
      <c r="F21" s="1034"/>
      <c r="G21" s="1034"/>
      <c r="H21" s="1034"/>
      <c r="I21" s="1034"/>
      <c r="J21" s="1034"/>
      <c r="K21" s="1034"/>
      <c r="L21" s="1034"/>
      <c r="M21" s="1034"/>
      <c r="N21" s="1034"/>
      <c r="O21" s="1034"/>
      <c r="P21" s="1035"/>
      <c r="Q21" s="1040"/>
      <c r="R21" s="1037"/>
      <c r="S21" s="1037"/>
      <c r="T21" s="1037"/>
      <c r="U21" s="1037"/>
      <c r="V21" s="1037"/>
      <c r="W21" s="1037"/>
      <c r="X21" s="1037"/>
      <c r="Y21" s="1037"/>
      <c r="Z21" s="1037"/>
      <c r="AA21" s="1037"/>
      <c r="AB21" s="1037"/>
      <c r="AC21" s="1037"/>
      <c r="AD21" s="1037"/>
      <c r="AE21" s="1041"/>
      <c r="AF21" s="1090"/>
      <c r="AG21" s="1042"/>
      <c r="AH21" s="1042"/>
      <c r="AI21" s="1042"/>
      <c r="AJ21" s="1043"/>
      <c r="AK21" s="1091"/>
      <c r="AL21" s="1092"/>
      <c r="AM21" s="1092"/>
      <c r="AN21" s="1092"/>
      <c r="AO21" s="1092"/>
      <c r="AP21" s="1092"/>
      <c r="AQ21" s="1092"/>
      <c r="AR21" s="1092"/>
      <c r="AS21" s="1092"/>
      <c r="AT21" s="1092"/>
      <c r="AU21" s="1088"/>
      <c r="AV21" s="1088"/>
      <c r="AW21" s="1088"/>
      <c r="AX21" s="1088"/>
      <c r="AY21" s="1089"/>
      <c r="AZ21" s="197"/>
      <c r="BA21" s="197"/>
      <c r="BB21" s="197"/>
      <c r="BC21" s="197"/>
      <c r="BD21" s="197"/>
      <c r="BE21" s="198"/>
      <c r="BF21" s="198"/>
      <c r="BG21" s="198"/>
      <c r="BH21" s="198"/>
      <c r="BI21" s="198"/>
      <c r="BJ21" s="198"/>
      <c r="BK21" s="198"/>
      <c r="BL21" s="198"/>
      <c r="BM21" s="198"/>
      <c r="BN21" s="198"/>
      <c r="BO21" s="198"/>
      <c r="BP21" s="198"/>
      <c r="BQ21" s="207">
        <v>15</v>
      </c>
      <c r="BR21" s="208"/>
      <c r="BS21" s="1002" t="s">
        <v>532</v>
      </c>
      <c r="BT21" s="1003"/>
      <c r="BU21" s="1003"/>
      <c r="BV21" s="1003"/>
      <c r="BW21" s="1003"/>
      <c r="BX21" s="1003"/>
      <c r="BY21" s="1003"/>
      <c r="BZ21" s="1003"/>
      <c r="CA21" s="1003"/>
      <c r="CB21" s="1003"/>
      <c r="CC21" s="1003"/>
      <c r="CD21" s="1003"/>
      <c r="CE21" s="1003"/>
      <c r="CF21" s="1003"/>
      <c r="CG21" s="1004"/>
      <c r="CH21" s="977">
        <v>1</v>
      </c>
      <c r="CI21" s="978"/>
      <c r="CJ21" s="978"/>
      <c r="CK21" s="978"/>
      <c r="CL21" s="979"/>
      <c r="CM21" s="977">
        <v>12</v>
      </c>
      <c r="CN21" s="978"/>
      <c r="CO21" s="978"/>
      <c r="CP21" s="978"/>
      <c r="CQ21" s="979"/>
      <c r="CR21" s="977">
        <v>2</v>
      </c>
      <c r="CS21" s="978"/>
      <c r="CT21" s="978"/>
      <c r="CU21" s="978"/>
      <c r="CV21" s="979"/>
      <c r="CW21" s="977">
        <v>13</v>
      </c>
      <c r="CX21" s="978"/>
      <c r="CY21" s="978"/>
      <c r="CZ21" s="978"/>
      <c r="DA21" s="979"/>
      <c r="DB21" s="977" t="s">
        <v>554</v>
      </c>
      <c r="DC21" s="978"/>
      <c r="DD21" s="978"/>
      <c r="DE21" s="978"/>
      <c r="DF21" s="979"/>
      <c r="DG21" s="977" t="s">
        <v>554</v>
      </c>
      <c r="DH21" s="978"/>
      <c r="DI21" s="978"/>
      <c r="DJ21" s="978"/>
      <c r="DK21" s="979"/>
      <c r="DL21" s="977" t="s">
        <v>554</v>
      </c>
      <c r="DM21" s="978"/>
      <c r="DN21" s="978"/>
      <c r="DO21" s="978"/>
      <c r="DP21" s="979"/>
      <c r="DQ21" s="977" t="s">
        <v>554</v>
      </c>
      <c r="DR21" s="978"/>
      <c r="DS21" s="978"/>
      <c r="DT21" s="978"/>
      <c r="DU21" s="979"/>
      <c r="DV21" s="980"/>
      <c r="DW21" s="981"/>
      <c r="DX21" s="981"/>
      <c r="DY21" s="981"/>
      <c r="DZ21" s="982"/>
      <c r="EA21" s="199"/>
    </row>
    <row r="22" spans="1:131" s="200" customFormat="1" ht="26.25" customHeight="1">
      <c r="A22" s="206">
        <v>16</v>
      </c>
      <c r="B22" s="1079"/>
      <c r="C22" s="1080"/>
      <c r="D22" s="1080"/>
      <c r="E22" s="1080"/>
      <c r="F22" s="1080"/>
      <c r="G22" s="1080"/>
      <c r="H22" s="1080"/>
      <c r="I22" s="1080"/>
      <c r="J22" s="1080"/>
      <c r="K22" s="1080"/>
      <c r="L22" s="1080"/>
      <c r="M22" s="1080"/>
      <c r="N22" s="1080"/>
      <c r="O22" s="1080"/>
      <c r="P22" s="1081"/>
      <c r="Q22" s="1082"/>
      <c r="R22" s="1083"/>
      <c r="S22" s="1083"/>
      <c r="T22" s="1083"/>
      <c r="U22" s="1083"/>
      <c r="V22" s="1083"/>
      <c r="W22" s="1083"/>
      <c r="X22" s="1083"/>
      <c r="Y22" s="1083"/>
      <c r="Z22" s="1083"/>
      <c r="AA22" s="1083"/>
      <c r="AB22" s="1083"/>
      <c r="AC22" s="1083"/>
      <c r="AD22" s="1083"/>
      <c r="AE22" s="1084"/>
      <c r="AF22" s="1085"/>
      <c r="AG22" s="1086"/>
      <c r="AH22" s="1086"/>
      <c r="AI22" s="1086"/>
      <c r="AJ22" s="1087"/>
      <c r="AK22" s="1075"/>
      <c r="AL22" s="1076"/>
      <c r="AM22" s="1076"/>
      <c r="AN22" s="1076"/>
      <c r="AO22" s="1076"/>
      <c r="AP22" s="1076"/>
      <c r="AQ22" s="1076"/>
      <c r="AR22" s="1076"/>
      <c r="AS22" s="1076"/>
      <c r="AT22" s="1076"/>
      <c r="AU22" s="1077"/>
      <c r="AV22" s="1077"/>
      <c r="AW22" s="1077"/>
      <c r="AX22" s="1077"/>
      <c r="AY22" s="1078"/>
      <c r="AZ22" s="1024" t="s">
        <v>345</v>
      </c>
      <c r="BA22" s="1024"/>
      <c r="BB22" s="1024"/>
      <c r="BC22" s="1024"/>
      <c r="BD22" s="1025"/>
      <c r="BE22" s="198"/>
      <c r="BF22" s="198"/>
      <c r="BG22" s="198"/>
      <c r="BH22" s="198"/>
      <c r="BI22" s="198"/>
      <c r="BJ22" s="198"/>
      <c r="BK22" s="198"/>
      <c r="BL22" s="198"/>
      <c r="BM22" s="198"/>
      <c r="BN22" s="198"/>
      <c r="BO22" s="198"/>
      <c r="BP22" s="198"/>
      <c r="BQ22" s="207">
        <v>16</v>
      </c>
      <c r="BR22" s="208"/>
      <c r="BS22" s="1002" t="s">
        <v>533</v>
      </c>
      <c r="BT22" s="1003"/>
      <c r="BU22" s="1003"/>
      <c r="BV22" s="1003"/>
      <c r="BW22" s="1003"/>
      <c r="BX22" s="1003"/>
      <c r="BY22" s="1003"/>
      <c r="BZ22" s="1003"/>
      <c r="CA22" s="1003"/>
      <c r="CB22" s="1003"/>
      <c r="CC22" s="1003"/>
      <c r="CD22" s="1003"/>
      <c r="CE22" s="1003"/>
      <c r="CF22" s="1003"/>
      <c r="CG22" s="1004"/>
      <c r="CH22" s="977">
        <v>218</v>
      </c>
      <c r="CI22" s="978"/>
      <c r="CJ22" s="978"/>
      <c r="CK22" s="978"/>
      <c r="CL22" s="979"/>
      <c r="CM22" s="977">
        <v>5415</v>
      </c>
      <c r="CN22" s="978"/>
      <c r="CO22" s="978"/>
      <c r="CP22" s="978"/>
      <c r="CQ22" s="979"/>
      <c r="CR22" s="977">
        <v>30</v>
      </c>
      <c r="CS22" s="978"/>
      <c r="CT22" s="978"/>
      <c r="CU22" s="978"/>
      <c r="CV22" s="979"/>
      <c r="CW22" s="977">
        <v>230</v>
      </c>
      <c r="CX22" s="978"/>
      <c r="CY22" s="978"/>
      <c r="CZ22" s="978"/>
      <c r="DA22" s="979"/>
      <c r="DB22" s="977">
        <v>1342</v>
      </c>
      <c r="DC22" s="978"/>
      <c r="DD22" s="978"/>
      <c r="DE22" s="978"/>
      <c r="DF22" s="979"/>
      <c r="DG22" s="977" t="s">
        <v>554</v>
      </c>
      <c r="DH22" s="978"/>
      <c r="DI22" s="978"/>
      <c r="DJ22" s="978"/>
      <c r="DK22" s="979"/>
      <c r="DL22" s="977" t="s">
        <v>554</v>
      </c>
      <c r="DM22" s="978"/>
      <c r="DN22" s="978"/>
      <c r="DO22" s="978"/>
      <c r="DP22" s="979"/>
      <c r="DQ22" s="977" t="s">
        <v>554</v>
      </c>
      <c r="DR22" s="978"/>
      <c r="DS22" s="978"/>
      <c r="DT22" s="978"/>
      <c r="DU22" s="979"/>
      <c r="DV22" s="980"/>
      <c r="DW22" s="981"/>
      <c r="DX22" s="981"/>
      <c r="DY22" s="981"/>
      <c r="DZ22" s="982"/>
      <c r="EA22" s="199"/>
    </row>
    <row r="23" spans="1:131" s="200" customFormat="1" ht="26.25" customHeight="1" thickBot="1">
      <c r="A23" s="209" t="s">
        <v>346</v>
      </c>
      <c r="B23" s="932" t="s">
        <v>347</v>
      </c>
      <c r="C23" s="933"/>
      <c r="D23" s="933"/>
      <c r="E23" s="933"/>
      <c r="F23" s="933"/>
      <c r="G23" s="933"/>
      <c r="H23" s="933"/>
      <c r="I23" s="933"/>
      <c r="J23" s="933"/>
      <c r="K23" s="933"/>
      <c r="L23" s="933"/>
      <c r="M23" s="933"/>
      <c r="N23" s="933"/>
      <c r="O23" s="933"/>
      <c r="P23" s="934"/>
      <c r="Q23" s="1066">
        <v>435470</v>
      </c>
      <c r="R23" s="1067"/>
      <c r="S23" s="1067"/>
      <c r="T23" s="1067"/>
      <c r="U23" s="1067"/>
      <c r="V23" s="1067">
        <v>425563</v>
      </c>
      <c r="W23" s="1067"/>
      <c r="X23" s="1067"/>
      <c r="Y23" s="1067"/>
      <c r="Z23" s="1067"/>
      <c r="AA23" s="1067">
        <v>9907</v>
      </c>
      <c r="AB23" s="1067"/>
      <c r="AC23" s="1067"/>
      <c r="AD23" s="1067"/>
      <c r="AE23" s="1068"/>
      <c r="AF23" s="1069">
        <v>4027</v>
      </c>
      <c r="AG23" s="1067"/>
      <c r="AH23" s="1067"/>
      <c r="AI23" s="1067"/>
      <c r="AJ23" s="1070"/>
      <c r="AK23" s="1071"/>
      <c r="AL23" s="1072"/>
      <c r="AM23" s="1072"/>
      <c r="AN23" s="1072"/>
      <c r="AO23" s="1072"/>
      <c r="AP23" s="1067">
        <v>711667</v>
      </c>
      <c r="AQ23" s="1067"/>
      <c r="AR23" s="1067"/>
      <c r="AS23" s="1067"/>
      <c r="AT23" s="1067"/>
      <c r="AU23" s="1073"/>
      <c r="AV23" s="1073"/>
      <c r="AW23" s="1073"/>
      <c r="AX23" s="1073"/>
      <c r="AY23" s="1074"/>
      <c r="AZ23" s="1063" t="s">
        <v>348</v>
      </c>
      <c r="BA23" s="1064"/>
      <c r="BB23" s="1064"/>
      <c r="BC23" s="1064"/>
      <c r="BD23" s="1065"/>
      <c r="BE23" s="198"/>
      <c r="BF23" s="198"/>
      <c r="BG23" s="198"/>
      <c r="BH23" s="198"/>
      <c r="BI23" s="198"/>
      <c r="BJ23" s="198"/>
      <c r="BK23" s="198"/>
      <c r="BL23" s="198"/>
      <c r="BM23" s="198"/>
      <c r="BN23" s="198"/>
      <c r="BO23" s="198"/>
      <c r="BP23" s="198"/>
      <c r="BQ23" s="207">
        <v>17</v>
      </c>
      <c r="BR23" s="208"/>
      <c r="BS23" s="1002" t="s">
        <v>534</v>
      </c>
      <c r="BT23" s="1003"/>
      <c r="BU23" s="1003"/>
      <c r="BV23" s="1003"/>
      <c r="BW23" s="1003"/>
      <c r="BX23" s="1003"/>
      <c r="BY23" s="1003"/>
      <c r="BZ23" s="1003"/>
      <c r="CA23" s="1003"/>
      <c r="CB23" s="1003"/>
      <c r="CC23" s="1003"/>
      <c r="CD23" s="1003"/>
      <c r="CE23" s="1003"/>
      <c r="CF23" s="1003"/>
      <c r="CG23" s="1004"/>
      <c r="CH23" s="977" t="s">
        <v>554</v>
      </c>
      <c r="CI23" s="978"/>
      <c r="CJ23" s="978"/>
      <c r="CK23" s="978"/>
      <c r="CL23" s="979"/>
      <c r="CM23" s="977">
        <v>684</v>
      </c>
      <c r="CN23" s="978"/>
      <c r="CO23" s="978"/>
      <c r="CP23" s="978"/>
      <c r="CQ23" s="979"/>
      <c r="CR23" s="977">
        <v>70</v>
      </c>
      <c r="CS23" s="978"/>
      <c r="CT23" s="978"/>
      <c r="CU23" s="978"/>
      <c r="CV23" s="979"/>
      <c r="CW23" s="977">
        <v>1</v>
      </c>
      <c r="CX23" s="978"/>
      <c r="CY23" s="978"/>
      <c r="CZ23" s="978"/>
      <c r="DA23" s="979"/>
      <c r="DB23" s="977" t="s">
        <v>554</v>
      </c>
      <c r="DC23" s="978"/>
      <c r="DD23" s="978"/>
      <c r="DE23" s="978"/>
      <c r="DF23" s="979"/>
      <c r="DG23" s="977" t="s">
        <v>554</v>
      </c>
      <c r="DH23" s="978"/>
      <c r="DI23" s="978"/>
      <c r="DJ23" s="978"/>
      <c r="DK23" s="979"/>
      <c r="DL23" s="977" t="s">
        <v>554</v>
      </c>
      <c r="DM23" s="978"/>
      <c r="DN23" s="978"/>
      <c r="DO23" s="978"/>
      <c r="DP23" s="979"/>
      <c r="DQ23" s="977" t="s">
        <v>554</v>
      </c>
      <c r="DR23" s="978"/>
      <c r="DS23" s="978"/>
      <c r="DT23" s="978"/>
      <c r="DU23" s="979"/>
      <c r="DV23" s="980"/>
      <c r="DW23" s="981"/>
      <c r="DX23" s="981"/>
      <c r="DY23" s="981"/>
      <c r="DZ23" s="982"/>
      <c r="EA23" s="199"/>
    </row>
    <row r="24" spans="1:131" s="200" customFormat="1" ht="26.25" customHeight="1">
      <c r="A24" s="1062" t="s">
        <v>349</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197"/>
      <c r="BA24" s="197"/>
      <c r="BB24" s="197"/>
      <c r="BC24" s="197"/>
      <c r="BD24" s="197"/>
      <c r="BE24" s="198"/>
      <c r="BF24" s="198"/>
      <c r="BG24" s="198"/>
      <c r="BH24" s="198"/>
      <c r="BI24" s="198"/>
      <c r="BJ24" s="198"/>
      <c r="BK24" s="198"/>
      <c r="BL24" s="198"/>
      <c r="BM24" s="198"/>
      <c r="BN24" s="198"/>
      <c r="BO24" s="198"/>
      <c r="BP24" s="198"/>
      <c r="BQ24" s="207">
        <v>18</v>
      </c>
      <c r="BR24" s="208"/>
      <c r="BS24" s="1002" t="s">
        <v>535</v>
      </c>
      <c r="BT24" s="1003"/>
      <c r="BU24" s="1003"/>
      <c r="BV24" s="1003"/>
      <c r="BW24" s="1003"/>
      <c r="BX24" s="1003"/>
      <c r="BY24" s="1003"/>
      <c r="BZ24" s="1003"/>
      <c r="CA24" s="1003"/>
      <c r="CB24" s="1003"/>
      <c r="CC24" s="1003"/>
      <c r="CD24" s="1003"/>
      <c r="CE24" s="1003"/>
      <c r="CF24" s="1003"/>
      <c r="CG24" s="1004"/>
      <c r="CH24" s="977">
        <v>232</v>
      </c>
      <c r="CI24" s="978"/>
      <c r="CJ24" s="978"/>
      <c r="CK24" s="978"/>
      <c r="CL24" s="979"/>
      <c r="CM24" s="977">
        <v>45</v>
      </c>
      <c r="CN24" s="978"/>
      <c r="CO24" s="978"/>
      <c r="CP24" s="978"/>
      <c r="CQ24" s="979"/>
      <c r="CR24" s="977">
        <v>96</v>
      </c>
      <c r="CS24" s="978"/>
      <c r="CT24" s="978"/>
      <c r="CU24" s="978"/>
      <c r="CV24" s="979"/>
      <c r="CW24" s="977" t="s">
        <v>556</v>
      </c>
      <c r="CX24" s="978"/>
      <c r="CY24" s="978"/>
      <c r="CZ24" s="978"/>
      <c r="DA24" s="979"/>
      <c r="DB24" s="977" t="s">
        <v>554</v>
      </c>
      <c r="DC24" s="978"/>
      <c r="DD24" s="978"/>
      <c r="DE24" s="978"/>
      <c r="DF24" s="979"/>
      <c r="DG24" s="977" t="s">
        <v>554</v>
      </c>
      <c r="DH24" s="978"/>
      <c r="DI24" s="978"/>
      <c r="DJ24" s="978"/>
      <c r="DK24" s="979"/>
      <c r="DL24" s="977" t="s">
        <v>554</v>
      </c>
      <c r="DM24" s="978"/>
      <c r="DN24" s="978"/>
      <c r="DO24" s="978"/>
      <c r="DP24" s="979"/>
      <c r="DQ24" s="977" t="s">
        <v>554</v>
      </c>
      <c r="DR24" s="978"/>
      <c r="DS24" s="978"/>
      <c r="DT24" s="978"/>
      <c r="DU24" s="979"/>
      <c r="DV24" s="980"/>
      <c r="DW24" s="981"/>
      <c r="DX24" s="981"/>
      <c r="DY24" s="981"/>
      <c r="DZ24" s="982"/>
      <c r="EA24" s="199"/>
    </row>
    <row r="25" spans="1:131" s="192" customFormat="1" ht="26.25" customHeight="1" thickBot="1">
      <c r="A25" s="1061" t="s">
        <v>350</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197"/>
      <c r="BK25" s="197"/>
      <c r="BL25" s="197"/>
      <c r="BM25" s="197"/>
      <c r="BN25" s="197"/>
      <c r="BO25" s="210"/>
      <c r="BP25" s="210"/>
      <c r="BQ25" s="207">
        <v>19</v>
      </c>
      <c r="BR25" s="208"/>
      <c r="BS25" s="1002" t="s">
        <v>536</v>
      </c>
      <c r="BT25" s="1003"/>
      <c r="BU25" s="1003"/>
      <c r="BV25" s="1003"/>
      <c r="BW25" s="1003"/>
      <c r="BX25" s="1003"/>
      <c r="BY25" s="1003"/>
      <c r="BZ25" s="1003"/>
      <c r="CA25" s="1003"/>
      <c r="CB25" s="1003"/>
      <c r="CC25" s="1003"/>
      <c r="CD25" s="1003"/>
      <c r="CE25" s="1003"/>
      <c r="CF25" s="1003"/>
      <c r="CG25" s="1004"/>
      <c r="CH25" s="977">
        <v>-5</v>
      </c>
      <c r="CI25" s="978"/>
      <c r="CJ25" s="978"/>
      <c r="CK25" s="978"/>
      <c r="CL25" s="979"/>
      <c r="CM25" s="977">
        <v>1357</v>
      </c>
      <c r="CN25" s="978"/>
      <c r="CO25" s="978"/>
      <c r="CP25" s="978"/>
      <c r="CQ25" s="979"/>
      <c r="CR25" s="977">
        <v>78</v>
      </c>
      <c r="CS25" s="978"/>
      <c r="CT25" s="978"/>
      <c r="CU25" s="978"/>
      <c r="CV25" s="979"/>
      <c r="CW25" s="977" t="s">
        <v>554</v>
      </c>
      <c r="CX25" s="978"/>
      <c r="CY25" s="978"/>
      <c r="CZ25" s="978"/>
      <c r="DA25" s="979"/>
      <c r="DB25" s="977" t="s">
        <v>554</v>
      </c>
      <c r="DC25" s="978"/>
      <c r="DD25" s="978"/>
      <c r="DE25" s="978"/>
      <c r="DF25" s="979"/>
      <c r="DG25" s="977" t="s">
        <v>554</v>
      </c>
      <c r="DH25" s="978"/>
      <c r="DI25" s="978"/>
      <c r="DJ25" s="978"/>
      <c r="DK25" s="979"/>
      <c r="DL25" s="977" t="s">
        <v>554</v>
      </c>
      <c r="DM25" s="978"/>
      <c r="DN25" s="978"/>
      <c r="DO25" s="978"/>
      <c r="DP25" s="979"/>
      <c r="DQ25" s="977" t="s">
        <v>554</v>
      </c>
      <c r="DR25" s="978"/>
      <c r="DS25" s="978"/>
      <c r="DT25" s="978"/>
      <c r="DU25" s="979"/>
      <c r="DV25" s="980"/>
      <c r="DW25" s="981"/>
      <c r="DX25" s="981"/>
      <c r="DY25" s="981"/>
      <c r="DZ25" s="982"/>
      <c r="EA25" s="191"/>
    </row>
    <row r="26" spans="1:131" s="192" customFormat="1" ht="26.25" customHeight="1">
      <c r="A26" s="983" t="s">
        <v>315</v>
      </c>
      <c r="B26" s="984"/>
      <c r="C26" s="984"/>
      <c r="D26" s="984"/>
      <c r="E26" s="984"/>
      <c r="F26" s="984"/>
      <c r="G26" s="984"/>
      <c r="H26" s="984"/>
      <c r="I26" s="984"/>
      <c r="J26" s="984"/>
      <c r="K26" s="984"/>
      <c r="L26" s="984"/>
      <c r="M26" s="984"/>
      <c r="N26" s="984"/>
      <c r="O26" s="984"/>
      <c r="P26" s="985"/>
      <c r="Q26" s="989" t="s">
        <v>351</v>
      </c>
      <c r="R26" s="990"/>
      <c r="S26" s="990"/>
      <c r="T26" s="990"/>
      <c r="U26" s="991"/>
      <c r="V26" s="989" t="s">
        <v>352</v>
      </c>
      <c r="W26" s="990"/>
      <c r="X26" s="990"/>
      <c r="Y26" s="990"/>
      <c r="Z26" s="991"/>
      <c r="AA26" s="989" t="s">
        <v>353</v>
      </c>
      <c r="AB26" s="990"/>
      <c r="AC26" s="990"/>
      <c r="AD26" s="990"/>
      <c r="AE26" s="990"/>
      <c r="AF26" s="1057" t="s">
        <v>354</v>
      </c>
      <c r="AG26" s="996"/>
      <c r="AH26" s="996"/>
      <c r="AI26" s="996"/>
      <c r="AJ26" s="1058"/>
      <c r="AK26" s="990" t="s">
        <v>355</v>
      </c>
      <c r="AL26" s="990"/>
      <c r="AM26" s="990"/>
      <c r="AN26" s="990"/>
      <c r="AO26" s="991"/>
      <c r="AP26" s="989" t="s">
        <v>356</v>
      </c>
      <c r="AQ26" s="990"/>
      <c r="AR26" s="990"/>
      <c r="AS26" s="990"/>
      <c r="AT26" s="991"/>
      <c r="AU26" s="989" t="s">
        <v>357</v>
      </c>
      <c r="AV26" s="990"/>
      <c r="AW26" s="990"/>
      <c r="AX26" s="990"/>
      <c r="AY26" s="991"/>
      <c r="AZ26" s="989" t="s">
        <v>358</v>
      </c>
      <c r="BA26" s="990"/>
      <c r="BB26" s="990"/>
      <c r="BC26" s="990"/>
      <c r="BD26" s="991"/>
      <c r="BE26" s="989" t="s">
        <v>322</v>
      </c>
      <c r="BF26" s="990"/>
      <c r="BG26" s="990"/>
      <c r="BH26" s="990"/>
      <c r="BI26" s="1005"/>
      <c r="BJ26" s="197"/>
      <c r="BK26" s="197"/>
      <c r="BL26" s="197"/>
      <c r="BM26" s="197"/>
      <c r="BN26" s="197"/>
      <c r="BO26" s="210"/>
      <c r="BP26" s="210"/>
      <c r="BQ26" s="207">
        <v>20</v>
      </c>
      <c r="BR26" s="208"/>
      <c r="BS26" s="1002" t="s">
        <v>537</v>
      </c>
      <c r="BT26" s="1003"/>
      <c r="BU26" s="1003"/>
      <c r="BV26" s="1003"/>
      <c r="BW26" s="1003"/>
      <c r="BX26" s="1003"/>
      <c r="BY26" s="1003"/>
      <c r="BZ26" s="1003"/>
      <c r="CA26" s="1003"/>
      <c r="CB26" s="1003"/>
      <c r="CC26" s="1003"/>
      <c r="CD26" s="1003"/>
      <c r="CE26" s="1003"/>
      <c r="CF26" s="1003"/>
      <c r="CG26" s="1004"/>
      <c r="CH26" s="977" t="s">
        <v>554</v>
      </c>
      <c r="CI26" s="978"/>
      <c r="CJ26" s="978"/>
      <c r="CK26" s="978"/>
      <c r="CL26" s="979"/>
      <c r="CM26" s="977">
        <v>51</v>
      </c>
      <c r="CN26" s="978"/>
      <c r="CO26" s="978"/>
      <c r="CP26" s="978"/>
      <c r="CQ26" s="979"/>
      <c r="CR26" s="977">
        <v>20</v>
      </c>
      <c r="CS26" s="978"/>
      <c r="CT26" s="978"/>
      <c r="CU26" s="978"/>
      <c r="CV26" s="979"/>
      <c r="CW26" s="977">
        <v>12</v>
      </c>
      <c r="CX26" s="978"/>
      <c r="CY26" s="978"/>
      <c r="CZ26" s="978"/>
      <c r="DA26" s="979"/>
      <c r="DB26" s="977" t="s">
        <v>554</v>
      </c>
      <c r="DC26" s="978"/>
      <c r="DD26" s="978"/>
      <c r="DE26" s="978"/>
      <c r="DF26" s="979"/>
      <c r="DG26" s="977" t="s">
        <v>554</v>
      </c>
      <c r="DH26" s="978"/>
      <c r="DI26" s="978"/>
      <c r="DJ26" s="978"/>
      <c r="DK26" s="979"/>
      <c r="DL26" s="977" t="s">
        <v>554</v>
      </c>
      <c r="DM26" s="978"/>
      <c r="DN26" s="978"/>
      <c r="DO26" s="978"/>
      <c r="DP26" s="979"/>
      <c r="DQ26" s="977" t="s">
        <v>554</v>
      </c>
      <c r="DR26" s="978"/>
      <c r="DS26" s="978"/>
      <c r="DT26" s="978"/>
      <c r="DU26" s="979"/>
      <c r="DV26" s="980"/>
      <c r="DW26" s="981"/>
      <c r="DX26" s="981"/>
      <c r="DY26" s="981"/>
      <c r="DZ26" s="982"/>
      <c r="EA26" s="191"/>
    </row>
    <row r="27" spans="1:131" s="192" customFormat="1" ht="26.25" customHeight="1" thickBot="1">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59"/>
      <c r="AG27" s="999"/>
      <c r="AH27" s="999"/>
      <c r="AI27" s="999"/>
      <c r="AJ27" s="1060"/>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06"/>
      <c r="BJ27" s="197"/>
      <c r="BK27" s="197"/>
      <c r="BL27" s="197"/>
      <c r="BM27" s="197"/>
      <c r="BN27" s="197"/>
      <c r="BO27" s="210"/>
      <c r="BP27" s="210"/>
      <c r="BQ27" s="207">
        <v>21</v>
      </c>
      <c r="BR27" s="208"/>
      <c r="BS27" s="1002" t="s">
        <v>538</v>
      </c>
      <c r="BT27" s="1003"/>
      <c r="BU27" s="1003"/>
      <c r="BV27" s="1003"/>
      <c r="BW27" s="1003"/>
      <c r="BX27" s="1003"/>
      <c r="BY27" s="1003"/>
      <c r="BZ27" s="1003"/>
      <c r="CA27" s="1003"/>
      <c r="CB27" s="1003"/>
      <c r="CC27" s="1003"/>
      <c r="CD27" s="1003"/>
      <c r="CE27" s="1003"/>
      <c r="CF27" s="1003"/>
      <c r="CG27" s="1004"/>
      <c r="CH27" s="977">
        <v>4</v>
      </c>
      <c r="CI27" s="978"/>
      <c r="CJ27" s="978"/>
      <c r="CK27" s="978"/>
      <c r="CL27" s="979"/>
      <c r="CM27" s="977">
        <v>667</v>
      </c>
      <c r="CN27" s="978"/>
      <c r="CO27" s="978"/>
      <c r="CP27" s="978"/>
      <c r="CQ27" s="979"/>
      <c r="CR27" s="977">
        <v>250</v>
      </c>
      <c r="CS27" s="978"/>
      <c r="CT27" s="978"/>
      <c r="CU27" s="978"/>
      <c r="CV27" s="979"/>
      <c r="CW27" s="977" t="s">
        <v>554</v>
      </c>
      <c r="CX27" s="978"/>
      <c r="CY27" s="978"/>
      <c r="CZ27" s="978"/>
      <c r="DA27" s="979"/>
      <c r="DB27" s="977" t="s">
        <v>554</v>
      </c>
      <c r="DC27" s="978"/>
      <c r="DD27" s="978"/>
      <c r="DE27" s="978"/>
      <c r="DF27" s="979"/>
      <c r="DG27" s="977" t="s">
        <v>554</v>
      </c>
      <c r="DH27" s="978"/>
      <c r="DI27" s="978"/>
      <c r="DJ27" s="978"/>
      <c r="DK27" s="979"/>
      <c r="DL27" s="977" t="s">
        <v>554</v>
      </c>
      <c r="DM27" s="978"/>
      <c r="DN27" s="978"/>
      <c r="DO27" s="978"/>
      <c r="DP27" s="979"/>
      <c r="DQ27" s="977" t="s">
        <v>554</v>
      </c>
      <c r="DR27" s="978"/>
      <c r="DS27" s="978"/>
      <c r="DT27" s="978"/>
      <c r="DU27" s="979"/>
      <c r="DV27" s="980"/>
      <c r="DW27" s="981"/>
      <c r="DX27" s="981"/>
      <c r="DY27" s="981"/>
      <c r="DZ27" s="982"/>
      <c r="EA27" s="191"/>
    </row>
    <row r="28" spans="1:131" s="192" customFormat="1" ht="26.25" customHeight="1" thickTop="1">
      <c r="A28" s="211">
        <v>1</v>
      </c>
      <c r="B28" s="1048" t="s">
        <v>359</v>
      </c>
      <c r="C28" s="1049"/>
      <c r="D28" s="1049"/>
      <c r="E28" s="1049"/>
      <c r="F28" s="1049"/>
      <c r="G28" s="1049"/>
      <c r="H28" s="1049"/>
      <c r="I28" s="1049"/>
      <c r="J28" s="1049"/>
      <c r="K28" s="1049"/>
      <c r="L28" s="1049"/>
      <c r="M28" s="1049"/>
      <c r="N28" s="1049"/>
      <c r="O28" s="1049"/>
      <c r="P28" s="1050"/>
      <c r="Q28" s="1051">
        <v>405</v>
      </c>
      <c r="R28" s="1052"/>
      <c r="S28" s="1052"/>
      <c r="T28" s="1052"/>
      <c r="U28" s="1052"/>
      <c r="V28" s="1052">
        <v>394</v>
      </c>
      <c r="W28" s="1052"/>
      <c r="X28" s="1052"/>
      <c r="Y28" s="1052"/>
      <c r="Z28" s="1052"/>
      <c r="AA28" s="1052">
        <f>Q28-V28</f>
        <v>11</v>
      </c>
      <c r="AB28" s="1052"/>
      <c r="AC28" s="1052"/>
      <c r="AD28" s="1052"/>
      <c r="AE28" s="1053"/>
      <c r="AF28" s="1054">
        <v>2016</v>
      </c>
      <c r="AG28" s="1052"/>
      <c r="AH28" s="1052"/>
      <c r="AI28" s="1052"/>
      <c r="AJ28" s="1055"/>
      <c r="AK28" s="1056" t="s">
        <v>554</v>
      </c>
      <c r="AL28" s="1044"/>
      <c r="AM28" s="1044"/>
      <c r="AN28" s="1044"/>
      <c r="AO28" s="1044"/>
      <c r="AP28" s="1044" t="s">
        <v>554</v>
      </c>
      <c r="AQ28" s="1044"/>
      <c r="AR28" s="1044"/>
      <c r="AS28" s="1044"/>
      <c r="AT28" s="1044"/>
      <c r="AU28" s="1044" t="s">
        <v>554</v>
      </c>
      <c r="AV28" s="1044"/>
      <c r="AW28" s="1044"/>
      <c r="AX28" s="1044"/>
      <c r="AY28" s="1044"/>
      <c r="AZ28" s="1045" t="s">
        <v>554</v>
      </c>
      <c r="BA28" s="1045"/>
      <c r="BB28" s="1045"/>
      <c r="BC28" s="1045"/>
      <c r="BD28" s="1045"/>
      <c r="BE28" s="1046" t="s">
        <v>360</v>
      </c>
      <c r="BF28" s="1046"/>
      <c r="BG28" s="1046"/>
      <c r="BH28" s="1046"/>
      <c r="BI28" s="1047"/>
      <c r="BJ28" s="197"/>
      <c r="BK28" s="197"/>
      <c r="BL28" s="197"/>
      <c r="BM28" s="197"/>
      <c r="BN28" s="197"/>
      <c r="BO28" s="210"/>
      <c r="BP28" s="210"/>
      <c r="BQ28" s="207">
        <v>22</v>
      </c>
      <c r="BR28" s="208"/>
      <c r="BS28" s="1002" t="s">
        <v>539</v>
      </c>
      <c r="BT28" s="1003"/>
      <c r="BU28" s="1003"/>
      <c r="BV28" s="1003"/>
      <c r="BW28" s="1003"/>
      <c r="BX28" s="1003"/>
      <c r="BY28" s="1003"/>
      <c r="BZ28" s="1003"/>
      <c r="CA28" s="1003"/>
      <c r="CB28" s="1003"/>
      <c r="CC28" s="1003"/>
      <c r="CD28" s="1003"/>
      <c r="CE28" s="1003"/>
      <c r="CF28" s="1003"/>
      <c r="CG28" s="1004"/>
      <c r="CH28" s="977" t="s">
        <v>554</v>
      </c>
      <c r="CI28" s="978"/>
      <c r="CJ28" s="978"/>
      <c r="CK28" s="978"/>
      <c r="CL28" s="979"/>
      <c r="CM28" s="977">
        <v>490</v>
      </c>
      <c r="CN28" s="978"/>
      <c r="CO28" s="978"/>
      <c r="CP28" s="978"/>
      <c r="CQ28" s="979"/>
      <c r="CR28" s="977">
        <v>200</v>
      </c>
      <c r="CS28" s="978"/>
      <c r="CT28" s="978"/>
      <c r="CU28" s="978"/>
      <c r="CV28" s="979"/>
      <c r="CW28" s="977">
        <v>2</v>
      </c>
      <c r="CX28" s="978"/>
      <c r="CY28" s="978"/>
      <c r="CZ28" s="978"/>
      <c r="DA28" s="979"/>
      <c r="DB28" s="977" t="s">
        <v>554</v>
      </c>
      <c r="DC28" s="978"/>
      <c r="DD28" s="978"/>
      <c r="DE28" s="978"/>
      <c r="DF28" s="979"/>
      <c r="DG28" s="977" t="s">
        <v>554</v>
      </c>
      <c r="DH28" s="978"/>
      <c r="DI28" s="978"/>
      <c r="DJ28" s="978"/>
      <c r="DK28" s="979"/>
      <c r="DL28" s="977" t="s">
        <v>554</v>
      </c>
      <c r="DM28" s="978"/>
      <c r="DN28" s="978"/>
      <c r="DO28" s="978"/>
      <c r="DP28" s="979"/>
      <c r="DQ28" s="977" t="s">
        <v>554</v>
      </c>
      <c r="DR28" s="978"/>
      <c r="DS28" s="978"/>
      <c r="DT28" s="978"/>
      <c r="DU28" s="979"/>
      <c r="DV28" s="980"/>
      <c r="DW28" s="981"/>
      <c r="DX28" s="981"/>
      <c r="DY28" s="981"/>
      <c r="DZ28" s="982"/>
      <c r="EA28" s="191"/>
    </row>
    <row r="29" spans="1:131" s="192" customFormat="1" ht="26.25" customHeight="1">
      <c r="A29" s="211">
        <v>2</v>
      </c>
      <c r="B29" s="1033" t="s">
        <v>361</v>
      </c>
      <c r="C29" s="1034"/>
      <c r="D29" s="1034"/>
      <c r="E29" s="1034"/>
      <c r="F29" s="1034"/>
      <c r="G29" s="1034"/>
      <c r="H29" s="1034"/>
      <c r="I29" s="1034"/>
      <c r="J29" s="1034"/>
      <c r="K29" s="1034"/>
      <c r="L29" s="1034"/>
      <c r="M29" s="1034"/>
      <c r="N29" s="1034"/>
      <c r="O29" s="1034"/>
      <c r="P29" s="1035"/>
      <c r="Q29" s="1040">
        <v>290</v>
      </c>
      <c r="R29" s="1037"/>
      <c r="S29" s="1037"/>
      <c r="T29" s="1037"/>
      <c r="U29" s="1037"/>
      <c r="V29" s="1037">
        <v>81</v>
      </c>
      <c r="W29" s="1037"/>
      <c r="X29" s="1037"/>
      <c r="Y29" s="1037"/>
      <c r="Z29" s="1037"/>
      <c r="AA29" s="1041">
        <f t="shared" ref="AA29:AA30" si="0">Q29-V29</f>
        <v>209</v>
      </c>
      <c r="AB29" s="1042"/>
      <c r="AC29" s="1042"/>
      <c r="AD29" s="1042"/>
      <c r="AE29" s="1043"/>
      <c r="AF29" s="1036">
        <v>764</v>
      </c>
      <c r="AG29" s="1037"/>
      <c r="AH29" s="1037"/>
      <c r="AI29" s="1037"/>
      <c r="AJ29" s="1038"/>
      <c r="AK29" s="968" t="s">
        <v>554</v>
      </c>
      <c r="AL29" s="959"/>
      <c r="AM29" s="959"/>
      <c r="AN29" s="959"/>
      <c r="AO29" s="959"/>
      <c r="AP29" s="959">
        <v>3186</v>
      </c>
      <c r="AQ29" s="959"/>
      <c r="AR29" s="959"/>
      <c r="AS29" s="959"/>
      <c r="AT29" s="959"/>
      <c r="AU29" s="959" t="s">
        <v>554</v>
      </c>
      <c r="AV29" s="959"/>
      <c r="AW29" s="959"/>
      <c r="AX29" s="959"/>
      <c r="AY29" s="959"/>
      <c r="AZ29" s="1039" t="s">
        <v>554</v>
      </c>
      <c r="BA29" s="1039"/>
      <c r="BB29" s="1039"/>
      <c r="BC29" s="1039"/>
      <c r="BD29" s="1039"/>
      <c r="BE29" s="1031" t="s">
        <v>362</v>
      </c>
      <c r="BF29" s="1031"/>
      <c r="BG29" s="1031"/>
      <c r="BH29" s="1031"/>
      <c r="BI29" s="1032"/>
      <c r="BJ29" s="197"/>
      <c r="BK29" s="197"/>
      <c r="BL29" s="197"/>
      <c r="BM29" s="197"/>
      <c r="BN29" s="197"/>
      <c r="BO29" s="210"/>
      <c r="BP29" s="210"/>
      <c r="BQ29" s="207">
        <v>23</v>
      </c>
      <c r="BR29" s="208"/>
      <c r="BS29" s="1002" t="s">
        <v>540</v>
      </c>
      <c r="BT29" s="1003"/>
      <c r="BU29" s="1003"/>
      <c r="BV29" s="1003"/>
      <c r="BW29" s="1003"/>
      <c r="BX29" s="1003"/>
      <c r="BY29" s="1003"/>
      <c r="BZ29" s="1003"/>
      <c r="CA29" s="1003"/>
      <c r="CB29" s="1003"/>
      <c r="CC29" s="1003"/>
      <c r="CD29" s="1003"/>
      <c r="CE29" s="1003"/>
      <c r="CF29" s="1003"/>
      <c r="CG29" s="1004"/>
      <c r="CH29" s="977" t="s">
        <v>554</v>
      </c>
      <c r="CI29" s="978"/>
      <c r="CJ29" s="978"/>
      <c r="CK29" s="978"/>
      <c r="CL29" s="979"/>
      <c r="CM29" s="977" t="s">
        <v>554</v>
      </c>
      <c r="CN29" s="978"/>
      <c r="CO29" s="978"/>
      <c r="CP29" s="978"/>
      <c r="CQ29" s="979"/>
      <c r="CR29" s="977">
        <v>2</v>
      </c>
      <c r="CS29" s="978"/>
      <c r="CT29" s="978"/>
      <c r="CU29" s="978"/>
      <c r="CV29" s="979"/>
      <c r="CW29" s="977" t="s">
        <v>554</v>
      </c>
      <c r="CX29" s="978"/>
      <c r="CY29" s="978"/>
      <c r="CZ29" s="978"/>
      <c r="DA29" s="979"/>
      <c r="DB29" s="977" t="s">
        <v>554</v>
      </c>
      <c r="DC29" s="978"/>
      <c r="DD29" s="978"/>
      <c r="DE29" s="978"/>
      <c r="DF29" s="979"/>
      <c r="DG29" s="977" t="s">
        <v>554</v>
      </c>
      <c r="DH29" s="978"/>
      <c r="DI29" s="978"/>
      <c r="DJ29" s="978"/>
      <c r="DK29" s="979"/>
      <c r="DL29" s="977" t="s">
        <v>554</v>
      </c>
      <c r="DM29" s="978"/>
      <c r="DN29" s="978"/>
      <c r="DO29" s="978"/>
      <c r="DP29" s="979"/>
      <c r="DQ29" s="977" t="s">
        <v>554</v>
      </c>
      <c r="DR29" s="978"/>
      <c r="DS29" s="978"/>
      <c r="DT29" s="978"/>
      <c r="DU29" s="979"/>
      <c r="DV29" s="980"/>
      <c r="DW29" s="981"/>
      <c r="DX29" s="981"/>
      <c r="DY29" s="981"/>
      <c r="DZ29" s="982"/>
      <c r="EA29" s="191"/>
    </row>
    <row r="30" spans="1:131" s="192" customFormat="1" ht="26.25" customHeight="1">
      <c r="A30" s="211">
        <v>3</v>
      </c>
      <c r="B30" s="1033" t="s">
        <v>363</v>
      </c>
      <c r="C30" s="1034"/>
      <c r="D30" s="1034"/>
      <c r="E30" s="1034"/>
      <c r="F30" s="1034"/>
      <c r="G30" s="1034"/>
      <c r="H30" s="1034"/>
      <c r="I30" s="1034"/>
      <c r="J30" s="1034"/>
      <c r="K30" s="1034"/>
      <c r="L30" s="1034"/>
      <c r="M30" s="1034"/>
      <c r="N30" s="1034"/>
      <c r="O30" s="1034"/>
      <c r="P30" s="1035"/>
      <c r="Q30" s="1040">
        <v>94</v>
      </c>
      <c r="R30" s="1037"/>
      <c r="S30" s="1037"/>
      <c r="T30" s="1037"/>
      <c r="U30" s="1037"/>
      <c r="V30" s="1037">
        <v>28</v>
      </c>
      <c r="W30" s="1037"/>
      <c r="X30" s="1037"/>
      <c r="Y30" s="1037"/>
      <c r="Z30" s="1037"/>
      <c r="AA30" s="1041">
        <f t="shared" si="0"/>
        <v>66</v>
      </c>
      <c r="AB30" s="1042"/>
      <c r="AC30" s="1042"/>
      <c r="AD30" s="1042"/>
      <c r="AE30" s="1043"/>
      <c r="AF30" s="1036">
        <v>608</v>
      </c>
      <c r="AG30" s="1037"/>
      <c r="AH30" s="1037"/>
      <c r="AI30" s="1037"/>
      <c r="AJ30" s="1038"/>
      <c r="AK30" s="968" t="s">
        <v>554</v>
      </c>
      <c r="AL30" s="959"/>
      <c r="AM30" s="959"/>
      <c r="AN30" s="959"/>
      <c r="AO30" s="959"/>
      <c r="AP30" s="959" t="s">
        <v>554</v>
      </c>
      <c r="AQ30" s="959"/>
      <c r="AR30" s="959"/>
      <c r="AS30" s="959"/>
      <c r="AT30" s="959"/>
      <c r="AU30" s="959" t="s">
        <v>554</v>
      </c>
      <c r="AV30" s="959"/>
      <c r="AW30" s="959"/>
      <c r="AX30" s="959"/>
      <c r="AY30" s="959"/>
      <c r="AZ30" s="1039" t="s">
        <v>554</v>
      </c>
      <c r="BA30" s="1039"/>
      <c r="BB30" s="1039"/>
      <c r="BC30" s="1039"/>
      <c r="BD30" s="1039"/>
      <c r="BE30" s="1031" t="s">
        <v>362</v>
      </c>
      <c r="BF30" s="1031"/>
      <c r="BG30" s="1031"/>
      <c r="BH30" s="1031"/>
      <c r="BI30" s="1032"/>
      <c r="BJ30" s="197"/>
      <c r="BK30" s="197"/>
      <c r="BL30" s="197"/>
      <c r="BM30" s="197"/>
      <c r="BN30" s="197"/>
      <c r="BO30" s="210"/>
      <c r="BP30" s="210"/>
      <c r="BQ30" s="207">
        <v>24</v>
      </c>
      <c r="BR30" s="208"/>
      <c r="BS30" s="1002" t="s">
        <v>541</v>
      </c>
      <c r="BT30" s="1003"/>
      <c r="BU30" s="1003"/>
      <c r="BV30" s="1003"/>
      <c r="BW30" s="1003"/>
      <c r="BX30" s="1003"/>
      <c r="BY30" s="1003"/>
      <c r="BZ30" s="1003"/>
      <c r="CA30" s="1003"/>
      <c r="CB30" s="1003"/>
      <c r="CC30" s="1003"/>
      <c r="CD30" s="1003"/>
      <c r="CE30" s="1003"/>
      <c r="CF30" s="1003"/>
      <c r="CG30" s="1004"/>
      <c r="CH30" s="977">
        <v>141</v>
      </c>
      <c r="CI30" s="978"/>
      <c r="CJ30" s="978"/>
      <c r="CK30" s="978"/>
      <c r="CL30" s="979"/>
      <c r="CM30" s="977">
        <v>1040</v>
      </c>
      <c r="CN30" s="978"/>
      <c r="CO30" s="978"/>
      <c r="CP30" s="978"/>
      <c r="CQ30" s="979"/>
      <c r="CR30" s="977">
        <v>10</v>
      </c>
      <c r="CS30" s="978"/>
      <c r="CT30" s="978"/>
      <c r="CU30" s="978"/>
      <c r="CV30" s="979"/>
      <c r="CW30" s="977" t="s">
        <v>554</v>
      </c>
      <c r="CX30" s="978"/>
      <c r="CY30" s="978"/>
      <c r="CZ30" s="978"/>
      <c r="DA30" s="979"/>
      <c r="DB30" s="977" t="s">
        <v>554</v>
      </c>
      <c r="DC30" s="978"/>
      <c r="DD30" s="978"/>
      <c r="DE30" s="978"/>
      <c r="DF30" s="979"/>
      <c r="DG30" s="977" t="s">
        <v>554</v>
      </c>
      <c r="DH30" s="978"/>
      <c r="DI30" s="978"/>
      <c r="DJ30" s="978"/>
      <c r="DK30" s="979"/>
      <c r="DL30" s="977" t="s">
        <v>554</v>
      </c>
      <c r="DM30" s="978"/>
      <c r="DN30" s="978"/>
      <c r="DO30" s="978"/>
      <c r="DP30" s="979"/>
      <c r="DQ30" s="977" t="s">
        <v>554</v>
      </c>
      <c r="DR30" s="978"/>
      <c r="DS30" s="978"/>
      <c r="DT30" s="978"/>
      <c r="DU30" s="979"/>
      <c r="DV30" s="980"/>
      <c r="DW30" s="981"/>
      <c r="DX30" s="981"/>
      <c r="DY30" s="981"/>
      <c r="DZ30" s="982"/>
      <c r="EA30" s="191"/>
    </row>
    <row r="31" spans="1:131" s="192" customFormat="1" ht="26.25" customHeight="1">
      <c r="A31" s="211">
        <v>4</v>
      </c>
      <c r="B31" s="1033"/>
      <c r="C31" s="1034"/>
      <c r="D31" s="1034"/>
      <c r="E31" s="1034"/>
      <c r="F31" s="1034"/>
      <c r="G31" s="1034"/>
      <c r="H31" s="1034"/>
      <c r="I31" s="1034"/>
      <c r="J31" s="1034"/>
      <c r="K31" s="1034"/>
      <c r="L31" s="1034"/>
      <c r="M31" s="1034"/>
      <c r="N31" s="1034"/>
      <c r="O31" s="1034"/>
      <c r="P31" s="1035"/>
      <c r="Q31" s="1040"/>
      <c r="R31" s="1037"/>
      <c r="S31" s="1037"/>
      <c r="T31" s="1037"/>
      <c r="U31" s="1037"/>
      <c r="V31" s="1037"/>
      <c r="W31" s="1037"/>
      <c r="X31" s="1037"/>
      <c r="Y31" s="1037"/>
      <c r="Z31" s="1037"/>
      <c r="AA31" s="1037"/>
      <c r="AB31" s="1037"/>
      <c r="AC31" s="1037"/>
      <c r="AD31" s="1037"/>
      <c r="AE31" s="1041"/>
      <c r="AF31" s="1036"/>
      <c r="AG31" s="1037"/>
      <c r="AH31" s="1037"/>
      <c r="AI31" s="1037"/>
      <c r="AJ31" s="1038"/>
      <c r="AK31" s="968"/>
      <c r="AL31" s="959"/>
      <c r="AM31" s="959"/>
      <c r="AN31" s="959"/>
      <c r="AO31" s="959"/>
      <c r="AP31" s="959"/>
      <c r="AQ31" s="959"/>
      <c r="AR31" s="959"/>
      <c r="AS31" s="959"/>
      <c r="AT31" s="959"/>
      <c r="AU31" s="959"/>
      <c r="AV31" s="959"/>
      <c r="AW31" s="959"/>
      <c r="AX31" s="959"/>
      <c r="AY31" s="959"/>
      <c r="AZ31" s="1039"/>
      <c r="BA31" s="1039"/>
      <c r="BB31" s="1039"/>
      <c r="BC31" s="1039"/>
      <c r="BD31" s="1039"/>
      <c r="BE31" s="1031"/>
      <c r="BF31" s="1031"/>
      <c r="BG31" s="1031"/>
      <c r="BH31" s="1031"/>
      <c r="BI31" s="1032"/>
      <c r="BJ31" s="197"/>
      <c r="BK31" s="197"/>
      <c r="BL31" s="197"/>
      <c r="BM31" s="197"/>
      <c r="BN31" s="197"/>
      <c r="BO31" s="210"/>
      <c r="BP31" s="210"/>
      <c r="BQ31" s="207">
        <v>25</v>
      </c>
      <c r="BR31" s="208"/>
      <c r="BS31" s="1002" t="s">
        <v>542</v>
      </c>
      <c r="BT31" s="1003"/>
      <c r="BU31" s="1003"/>
      <c r="BV31" s="1003"/>
      <c r="BW31" s="1003"/>
      <c r="BX31" s="1003"/>
      <c r="BY31" s="1003"/>
      <c r="BZ31" s="1003"/>
      <c r="CA31" s="1003"/>
      <c r="CB31" s="1003"/>
      <c r="CC31" s="1003"/>
      <c r="CD31" s="1003"/>
      <c r="CE31" s="1003"/>
      <c r="CF31" s="1003"/>
      <c r="CG31" s="1004"/>
      <c r="CH31" s="977" t="s">
        <v>554</v>
      </c>
      <c r="CI31" s="978"/>
      <c r="CJ31" s="978"/>
      <c r="CK31" s="978"/>
      <c r="CL31" s="979"/>
      <c r="CM31" s="977">
        <v>83</v>
      </c>
      <c r="CN31" s="978"/>
      <c r="CO31" s="978"/>
      <c r="CP31" s="978"/>
      <c r="CQ31" s="979"/>
      <c r="CR31" s="977">
        <v>19</v>
      </c>
      <c r="CS31" s="978"/>
      <c r="CT31" s="978"/>
      <c r="CU31" s="978"/>
      <c r="CV31" s="979"/>
      <c r="CW31" s="977" t="s">
        <v>554</v>
      </c>
      <c r="CX31" s="978"/>
      <c r="CY31" s="978"/>
      <c r="CZ31" s="978"/>
      <c r="DA31" s="979"/>
      <c r="DB31" s="977" t="s">
        <v>554</v>
      </c>
      <c r="DC31" s="978"/>
      <c r="DD31" s="978"/>
      <c r="DE31" s="978"/>
      <c r="DF31" s="979"/>
      <c r="DG31" s="977" t="s">
        <v>554</v>
      </c>
      <c r="DH31" s="978"/>
      <c r="DI31" s="978"/>
      <c r="DJ31" s="978"/>
      <c r="DK31" s="979"/>
      <c r="DL31" s="977" t="s">
        <v>554</v>
      </c>
      <c r="DM31" s="978"/>
      <c r="DN31" s="978"/>
      <c r="DO31" s="978"/>
      <c r="DP31" s="979"/>
      <c r="DQ31" s="977" t="s">
        <v>554</v>
      </c>
      <c r="DR31" s="978"/>
      <c r="DS31" s="978"/>
      <c r="DT31" s="978"/>
      <c r="DU31" s="979"/>
      <c r="DV31" s="980"/>
      <c r="DW31" s="981"/>
      <c r="DX31" s="981"/>
      <c r="DY31" s="981"/>
      <c r="DZ31" s="982"/>
      <c r="EA31" s="191"/>
    </row>
    <row r="32" spans="1:131" s="192" customFormat="1" ht="26.25" customHeight="1">
      <c r="A32" s="211">
        <v>5</v>
      </c>
      <c r="B32" s="1033"/>
      <c r="C32" s="1034"/>
      <c r="D32" s="1034"/>
      <c r="E32" s="1034"/>
      <c r="F32" s="1034"/>
      <c r="G32" s="1034"/>
      <c r="H32" s="1034"/>
      <c r="I32" s="1034"/>
      <c r="J32" s="1034"/>
      <c r="K32" s="1034"/>
      <c r="L32" s="1034"/>
      <c r="M32" s="1034"/>
      <c r="N32" s="1034"/>
      <c r="O32" s="1034"/>
      <c r="P32" s="1035"/>
      <c r="Q32" s="1040"/>
      <c r="R32" s="1037"/>
      <c r="S32" s="1037"/>
      <c r="T32" s="1037"/>
      <c r="U32" s="1037"/>
      <c r="V32" s="1037"/>
      <c r="W32" s="1037"/>
      <c r="X32" s="1037"/>
      <c r="Y32" s="1037"/>
      <c r="Z32" s="1037"/>
      <c r="AA32" s="1037"/>
      <c r="AB32" s="1037"/>
      <c r="AC32" s="1037"/>
      <c r="AD32" s="1037"/>
      <c r="AE32" s="1041"/>
      <c r="AF32" s="1036"/>
      <c r="AG32" s="1037"/>
      <c r="AH32" s="1037"/>
      <c r="AI32" s="1037"/>
      <c r="AJ32" s="1038"/>
      <c r="AK32" s="968"/>
      <c r="AL32" s="959"/>
      <c r="AM32" s="959"/>
      <c r="AN32" s="959"/>
      <c r="AO32" s="959"/>
      <c r="AP32" s="959"/>
      <c r="AQ32" s="959"/>
      <c r="AR32" s="959"/>
      <c r="AS32" s="959"/>
      <c r="AT32" s="959"/>
      <c r="AU32" s="959"/>
      <c r="AV32" s="959"/>
      <c r="AW32" s="959"/>
      <c r="AX32" s="959"/>
      <c r="AY32" s="959"/>
      <c r="AZ32" s="1039"/>
      <c r="BA32" s="1039"/>
      <c r="BB32" s="1039"/>
      <c r="BC32" s="1039"/>
      <c r="BD32" s="1039"/>
      <c r="BE32" s="1031"/>
      <c r="BF32" s="1031"/>
      <c r="BG32" s="1031"/>
      <c r="BH32" s="1031"/>
      <c r="BI32" s="1032"/>
      <c r="BJ32" s="197"/>
      <c r="BK32" s="197"/>
      <c r="BL32" s="197"/>
      <c r="BM32" s="197"/>
      <c r="BN32" s="197"/>
      <c r="BO32" s="210"/>
      <c r="BP32" s="210"/>
      <c r="BQ32" s="207">
        <v>26</v>
      </c>
      <c r="BR32" s="208"/>
      <c r="BS32" s="1002" t="s">
        <v>543</v>
      </c>
      <c r="BT32" s="1003"/>
      <c r="BU32" s="1003"/>
      <c r="BV32" s="1003"/>
      <c r="BW32" s="1003"/>
      <c r="BX32" s="1003"/>
      <c r="BY32" s="1003"/>
      <c r="BZ32" s="1003"/>
      <c r="CA32" s="1003"/>
      <c r="CB32" s="1003"/>
      <c r="CC32" s="1003"/>
      <c r="CD32" s="1003"/>
      <c r="CE32" s="1003"/>
      <c r="CF32" s="1003"/>
      <c r="CG32" s="1004"/>
      <c r="CH32" s="977">
        <v>-2</v>
      </c>
      <c r="CI32" s="978"/>
      <c r="CJ32" s="978"/>
      <c r="CK32" s="978"/>
      <c r="CL32" s="979"/>
      <c r="CM32" s="977">
        <v>100</v>
      </c>
      <c r="CN32" s="978"/>
      <c r="CO32" s="978"/>
      <c r="CP32" s="978"/>
      <c r="CQ32" s="979"/>
      <c r="CR32" s="977">
        <v>10</v>
      </c>
      <c r="CS32" s="978"/>
      <c r="CT32" s="978"/>
      <c r="CU32" s="978"/>
      <c r="CV32" s="979"/>
      <c r="CW32" s="977" t="s">
        <v>554</v>
      </c>
      <c r="CX32" s="978"/>
      <c r="CY32" s="978"/>
      <c r="CZ32" s="978"/>
      <c r="DA32" s="979"/>
      <c r="DB32" s="977" t="s">
        <v>554</v>
      </c>
      <c r="DC32" s="978"/>
      <c r="DD32" s="978"/>
      <c r="DE32" s="978"/>
      <c r="DF32" s="979"/>
      <c r="DG32" s="977" t="s">
        <v>554</v>
      </c>
      <c r="DH32" s="978"/>
      <c r="DI32" s="978"/>
      <c r="DJ32" s="978"/>
      <c r="DK32" s="979"/>
      <c r="DL32" s="977" t="s">
        <v>554</v>
      </c>
      <c r="DM32" s="978"/>
      <c r="DN32" s="978"/>
      <c r="DO32" s="978"/>
      <c r="DP32" s="979"/>
      <c r="DQ32" s="977" t="s">
        <v>554</v>
      </c>
      <c r="DR32" s="978"/>
      <c r="DS32" s="978"/>
      <c r="DT32" s="978"/>
      <c r="DU32" s="979"/>
      <c r="DV32" s="980"/>
      <c r="DW32" s="981"/>
      <c r="DX32" s="981"/>
      <c r="DY32" s="981"/>
      <c r="DZ32" s="982"/>
      <c r="EA32" s="191"/>
    </row>
    <row r="33" spans="1:131" s="192" customFormat="1" ht="26.25" customHeight="1">
      <c r="A33" s="211">
        <v>6</v>
      </c>
      <c r="B33" s="1033"/>
      <c r="C33" s="1034"/>
      <c r="D33" s="1034"/>
      <c r="E33" s="1034"/>
      <c r="F33" s="1034"/>
      <c r="G33" s="1034"/>
      <c r="H33" s="1034"/>
      <c r="I33" s="1034"/>
      <c r="J33" s="1034"/>
      <c r="K33" s="1034"/>
      <c r="L33" s="1034"/>
      <c r="M33" s="1034"/>
      <c r="N33" s="1034"/>
      <c r="O33" s="1034"/>
      <c r="P33" s="1035"/>
      <c r="Q33" s="1040"/>
      <c r="R33" s="1037"/>
      <c r="S33" s="1037"/>
      <c r="T33" s="1037"/>
      <c r="U33" s="1037"/>
      <c r="V33" s="1037"/>
      <c r="W33" s="1037"/>
      <c r="X33" s="1037"/>
      <c r="Y33" s="1037"/>
      <c r="Z33" s="1037"/>
      <c r="AA33" s="1037"/>
      <c r="AB33" s="1037"/>
      <c r="AC33" s="1037"/>
      <c r="AD33" s="1037"/>
      <c r="AE33" s="1041"/>
      <c r="AF33" s="1036"/>
      <c r="AG33" s="1037"/>
      <c r="AH33" s="1037"/>
      <c r="AI33" s="1037"/>
      <c r="AJ33" s="1038"/>
      <c r="AK33" s="968"/>
      <c r="AL33" s="959"/>
      <c r="AM33" s="959"/>
      <c r="AN33" s="959"/>
      <c r="AO33" s="959"/>
      <c r="AP33" s="959"/>
      <c r="AQ33" s="959"/>
      <c r="AR33" s="959"/>
      <c r="AS33" s="959"/>
      <c r="AT33" s="959"/>
      <c r="AU33" s="959"/>
      <c r="AV33" s="959"/>
      <c r="AW33" s="959"/>
      <c r="AX33" s="959"/>
      <c r="AY33" s="959"/>
      <c r="AZ33" s="1039"/>
      <c r="BA33" s="1039"/>
      <c r="BB33" s="1039"/>
      <c r="BC33" s="1039"/>
      <c r="BD33" s="1039"/>
      <c r="BE33" s="1031"/>
      <c r="BF33" s="1031"/>
      <c r="BG33" s="1031"/>
      <c r="BH33" s="1031"/>
      <c r="BI33" s="1032"/>
      <c r="BJ33" s="197"/>
      <c r="BK33" s="197"/>
      <c r="BL33" s="197"/>
      <c r="BM33" s="197"/>
      <c r="BN33" s="197"/>
      <c r="BO33" s="210"/>
      <c r="BP33" s="210"/>
      <c r="BQ33" s="207">
        <v>27</v>
      </c>
      <c r="BR33" s="208"/>
      <c r="BS33" s="1002" t="s">
        <v>544</v>
      </c>
      <c r="BT33" s="1003"/>
      <c r="BU33" s="1003"/>
      <c r="BV33" s="1003"/>
      <c r="BW33" s="1003"/>
      <c r="BX33" s="1003"/>
      <c r="BY33" s="1003"/>
      <c r="BZ33" s="1003"/>
      <c r="CA33" s="1003"/>
      <c r="CB33" s="1003"/>
      <c r="CC33" s="1003"/>
      <c r="CD33" s="1003"/>
      <c r="CE33" s="1003"/>
      <c r="CF33" s="1003"/>
      <c r="CG33" s="1004"/>
      <c r="CH33" s="977">
        <v>137</v>
      </c>
      <c r="CI33" s="978"/>
      <c r="CJ33" s="978"/>
      <c r="CK33" s="978"/>
      <c r="CL33" s="979"/>
      <c r="CM33" s="977">
        <v>1621</v>
      </c>
      <c r="CN33" s="978"/>
      <c r="CO33" s="978"/>
      <c r="CP33" s="978"/>
      <c r="CQ33" s="979"/>
      <c r="CR33" s="977">
        <v>604</v>
      </c>
      <c r="CS33" s="978"/>
      <c r="CT33" s="978"/>
      <c r="CU33" s="978"/>
      <c r="CV33" s="979"/>
      <c r="CW33" s="977" t="s">
        <v>554</v>
      </c>
      <c r="CX33" s="978"/>
      <c r="CY33" s="978"/>
      <c r="CZ33" s="978"/>
      <c r="DA33" s="979"/>
      <c r="DB33" s="977">
        <v>175</v>
      </c>
      <c r="DC33" s="978"/>
      <c r="DD33" s="978"/>
      <c r="DE33" s="978"/>
      <c r="DF33" s="979"/>
      <c r="DG33" s="977" t="s">
        <v>554</v>
      </c>
      <c r="DH33" s="978"/>
      <c r="DI33" s="978"/>
      <c r="DJ33" s="978"/>
      <c r="DK33" s="979"/>
      <c r="DL33" s="977" t="s">
        <v>554</v>
      </c>
      <c r="DM33" s="978"/>
      <c r="DN33" s="978"/>
      <c r="DO33" s="978"/>
      <c r="DP33" s="979"/>
      <c r="DQ33" s="977" t="s">
        <v>554</v>
      </c>
      <c r="DR33" s="978"/>
      <c r="DS33" s="978"/>
      <c r="DT33" s="978"/>
      <c r="DU33" s="979"/>
      <c r="DV33" s="980"/>
      <c r="DW33" s="981"/>
      <c r="DX33" s="981"/>
      <c r="DY33" s="981"/>
      <c r="DZ33" s="982"/>
      <c r="EA33" s="191"/>
    </row>
    <row r="34" spans="1:131" s="192" customFormat="1" ht="26.25" customHeight="1">
      <c r="A34" s="211">
        <v>7</v>
      </c>
      <c r="B34" s="1033"/>
      <c r="C34" s="1034"/>
      <c r="D34" s="1034"/>
      <c r="E34" s="1034"/>
      <c r="F34" s="1034"/>
      <c r="G34" s="1034"/>
      <c r="H34" s="1034"/>
      <c r="I34" s="1034"/>
      <c r="J34" s="1034"/>
      <c r="K34" s="1034"/>
      <c r="L34" s="1034"/>
      <c r="M34" s="1034"/>
      <c r="N34" s="1034"/>
      <c r="O34" s="1034"/>
      <c r="P34" s="1035"/>
      <c r="Q34" s="1040"/>
      <c r="R34" s="1037"/>
      <c r="S34" s="1037"/>
      <c r="T34" s="1037"/>
      <c r="U34" s="1037"/>
      <c r="V34" s="1037"/>
      <c r="W34" s="1037"/>
      <c r="X34" s="1037"/>
      <c r="Y34" s="1037"/>
      <c r="Z34" s="1037"/>
      <c r="AA34" s="1037"/>
      <c r="AB34" s="1037"/>
      <c r="AC34" s="1037"/>
      <c r="AD34" s="1037"/>
      <c r="AE34" s="1041"/>
      <c r="AF34" s="1036"/>
      <c r="AG34" s="1037"/>
      <c r="AH34" s="1037"/>
      <c r="AI34" s="1037"/>
      <c r="AJ34" s="1038"/>
      <c r="AK34" s="968"/>
      <c r="AL34" s="959"/>
      <c r="AM34" s="959"/>
      <c r="AN34" s="959"/>
      <c r="AO34" s="959"/>
      <c r="AP34" s="959"/>
      <c r="AQ34" s="959"/>
      <c r="AR34" s="959"/>
      <c r="AS34" s="959"/>
      <c r="AT34" s="959"/>
      <c r="AU34" s="959"/>
      <c r="AV34" s="959"/>
      <c r="AW34" s="959"/>
      <c r="AX34" s="959"/>
      <c r="AY34" s="959"/>
      <c r="AZ34" s="1039"/>
      <c r="BA34" s="1039"/>
      <c r="BB34" s="1039"/>
      <c r="BC34" s="1039"/>
      <c r="BD34" s="1039"/>
      <c r="BE34" s="1031"/>
      <c r="BF34" s="1031"/>
      <c r="BG34" s="1031"/>
      <c r="BH34" s="1031"/>
      <c r="BI34" s="1032"/>
      <c r="BJ34" s="197"/>
      <c r="BK34" s="197"/>
      <c r="BL34" s="197"/>
      <c r="BM34" s="197"/>
      <c r="BN34" s="197"/>
      <c r="BO34" s="210"/>
      <c r="BP34" s="210"/>
      <c r="BQ34" s="207">
        <v>28</v>
      </c>
      <c r="BR34" s="208"/>
      <c r="BS34" s="1002" t="s">
        <v>545</v>
      </c>
      <c r="BT34" s="1003"/>
      <c r="BU34" s="1003"/>
      <c r="BV34" s="1003"/>
      <c r="BW34" s="1003"/>
      <c r="BX34" s="1003"/>
      <c r="BY34" s="1003"/>
      <c r="BZ34" s="1003"/>
      <c r="CA34" s="1003"/>
      <c r="CB34" s="1003"/>
      <c r="CC34" s="1003"/>
      <c r="CD34" s="1003"/>
      <c r="CE34" s="1003"/>
      <c r="CF34" s="1003"/>
      <c r="CG34" s="1004"/>
      <c r="CH34" s="977" t="s">
        <v>554</v>
      </c>
      <c r="CI34" s="978"/>
      <c r="CJ34" s="978"/>
      <c r="CK34" s="978"/>
      <c r="CL34" s="979"/>
      <c r="CM34" s="977" t="s">
        <v>555</v>
      </c>
      <c r="CN34" s="978"/>
      <c r="CO34" s="978"/>
      <c r="CP34" s="978"/>
      <c r="CQ34" s="979"/>
      <c r="CR34" s="977">
        <v>30</v>
      </c>
      <c r="CS34" s="978"/>
      <c r="CT34" s="978"/>
      <c r="CU34" s="978"/>
      <c r="CV34" s="979"/>
      <c r="CW34" s="977" t="s">
        <v>554</v>
      </c>
      <c r="CX34" s="978"/>
      <c r="CY34" s="978"/>
      <c r="CZ34" s="978"/>
      <c r="DA34" s="979"/>
      <c r="DB34" s="977" t="s">
        <v>555</v>
      </c>
      <c r="DC34" s="978"/>
      <c r="DD34" s="978"/>
      <c r="DE34" s="978"/>
      <c r="DF34" s="979"/>
      <c r="DG34" s="977" t="s">
        <v>554</v>
      </c>
      <c r="DH34" s="978"/>
      <c r="DI34" s="978"/>
      <c r="DJ34" s="978"/>
      <c r="DK34" s="979"/>
      <c r="DL34" s="977" t="s">
        <v>554</v>
      </c>
      <c r="DM34" s="978"/>
      <c r="DN34" s="978"/>
      <c r="DO34" s="978"/>
      <c r="DP34" s="979"/>
      <c r="DQ34" s="977" t="s">
        <v>554</v>
      </c>
      <c r="DR34" s="978"/>
      <c r="DS34" s="978"/>
      <c r="DT34" s="978"/>
      <c r="DU34" s="979"/>
      <c r="DV34" s="980"/>
      <c r="DW34" s="981"/>
      <c r="DX34" s="981"/>
      <c r="DY34" s="981"/>
      <c r="DZ34" s="982"/>
      <c r="EA34" s="191"/>
    </row>
    <row r="35" spans="1:131" s="192" customFormat="1" ht="26.25" customHeight="1">
      <c r="A35" s="211">
        <v>8</v>
      </c>
      <c r="B35" s="1033"/>
      <c r="C35" s="1034"/>
      <c r="D35" s="1034"/>
      <c r="E35" s="1034"/>
      <c r="F35" s="1034"/>
      <c r="G35" s="1034"/>
      <c r="H35" s="1034"/>
      <c r="I35" s="1034"/>
      <c r="J35" s="1034"/>
      <c r="K35" s="1034"/>
      <c r="L35" s="1034"/>
      <c r="M35" s="1034"/>
      <c r="N35" s="1034"/>
      <c r="O35" s="1034"/>
      <c r="P35" s="1035"/>
      <c r="Q35" s="1040"/>
      <c r="R35" s="1037"/>
      <c r="S35" s="1037"/>
      <c r="T35" s="1037"/>
      <c r="U35" s="1037"/>
      <c r="V35" s="1037"/>
      <c r="W35" s="1037"/>
      <c r="X35" s="1037"/>
      <c r="Y35" s="1037"/>
      <c r="Z35" s="1037"/>
      <c r="AA35" s="1037"/>
      <c r="AB35" s="1037"/>
      <c r="AC35" s="1037"/>
      <c r="AD35" s="1037"/>
      <c r="AE35" s="1041"/>
      <c r="AF35" s="1036"/>
      <c r="AG35" s="1037"/>
      <c r="AH35" s="1037"/>
      <c r="AI35" s="1037"/>
      <c r="AJ35" s="1038"/>
      <c r="AK35" s="968"/>
      <c r="AL35" s="959"/>
      <c r="AM35" s="959"/>
      <c r="AN35" s="959"/>
      <c r="AO35" s="959"/>
      <c r="AP35" s="959"/>
      <c r="AQ35" s="959"/>
      <c r="AR35" s="959"/>
      <c r="AS35" s="959"/>
      <c r="AT35" s="959"/>
      <c r="AU35" s="959"/>
      <c r="AV35" s="959"/>
      <c r="AW35" s="959"/>
      <c r="AX35" s="959"/>
      <c r="AY35" s="959"/>
      <c r="AZ35" s="1039"/>
      <c r="BA35" s="1039"/>
      <c r="BB35" s="1039"/>
      <c r="BC35" s="1039"/>
      <c r="BD35" s="1039"/>
      <c r="BE35" s="1031"/>
      <c r="BF35" s="1031"/>
      <c r="BG35" s="1031"/>
      <c r="BH35" s="1031"/>
      <c r="BI35" s="1032"/>
      <c r="BJ35" s="197"/>
      <c r="BK35" s="197"/>
      <c r="BL35" s="197"/>
      <c r="BM35" s="197"/>
      <c r="BN35" s="197"/>
      <c r="BO35" s="210"/>
      <c r="BP35" s="210"/>
      <c r="BQ35" s="207">
        <v>29</v>
      </c>
      <c r="BR35" s="208" t="s">
        <v>558</v>
      </c>
      <c r="BS35" s="1002" t="s">
        <v>546</v>
      </c>
      <c r="BT35" s="1003"/>
      <c r="BU35" s="1003"/>
      <c r="BV35" s="1003"/>
      <c r="BW35" s="1003"/>
      <c r="BX35" s="1003"/>
      <c r="BY35" s="1003"/>
      <c r="BZ35" s="1003"/>
      <c r="CA35" s="1003"/>
      <c r="CB35" s="1003"/>
      <c r="CC35" s="1003"/>
      <c r="CD35" s="1003"/>
      <c r="CE35" s="1003"/>
      <c r="CF35" s="1003"/>
      <c r="CG35" s="1004"/>
      <c r="CH35" s="977">
        <v>5</v>
      </c>
      <c r="CI35" s="978"/>
      <c r="CJ35" s="978"/>
      <c r="CK35" s="978"/>
      <c r="CL35" s="979"/>
      <c r="CM35" s="977">
        <v>1622</v>
      </c>
      <c r="CN35" s="978"/>
      <c r="CO35" s="978"/>
      <c r="CP35" s="978"/>
      <c r="CQ35" s="979"/>
      <c r="CR35" s="977">
        <v>30</v>
      </c>
      <c r="CS35" s="978"/>
      <c r="CT35" s="978"/>
      <c r="CU35" s="978"/>
      <c r="CV35" s="979"/>
      <c r="CW35" s="977" t="s">
        <v>554</v>
      </c>
      <c r="CX35" s="978"/>
      <c r="CY35" s="978"/>
      <c r="CZ35" s="978"/>
      <c r="DA35" s="979"/>
      <c r="DB35" s="977" t="s">
        <v>554</v>
      </c>
      <c r="DC35" s="978"/>
      <c r="DD35" s="978"/>
      <c r="DE35" s="978"/>
      <c r="DF35" s="979"/>
      <c r="DG35" s="977" t="s">
        <v>554</v>
      </c>
      <c r="DH35" s="978"/>
      <c r="DI35" s="978"/>
      <c r="DJ35" s="978"/>
      <c r="DK35" s="979"/>
      <c r="DL35" s="977" t="s">
        <v>554</v>
      </c>
      <c r="DM35" s="978"/>
      <c r="DN35" s="978"/>
      <c r="DO35" s="978"/>
      <c r="DP35" s="979"/>
      <c r="DQ35" s="977" t="s">
        <v>554</v>
      </c>
      <c r="DR35" s="978"/>
      <c r="DS35" s="978"/>
      <c r="DT35" s="978"/>
      <c r="DU35" s="979"/>
      <c r="DV35" s="980"/>
      <c r="DW35" s="981"/>
      <c r="DX35" s="981"/>
      <c r="DY35" s="981"/>
      <c r="DZ35" s="982"/>
      <c r="EA35" s="191"/>
    </row>
    <row r="36" spans="1:131" s="192" customFormat="1" ht="26.25" customHeight="1">
      <c r="A36" s="211">
        <v>9</v>
      </c>
      <c r="B36" s="1033"/>
      <c r="C36" s="1034"/>
      <c r="D36" s="1034"/>
      <c r="E36" s="1034"/>
      <c r="F36" s="1034"/>
      <c r="G36" s="1034"/>
      <c r="H36" s="1034"/>
      <c r="I36" s="1034"/>
      <c r="J36" s="1034"/>
      <c r="K36" s="1034"/>
      <c r="L36" s="1034"/>
      <c r="M36" s="1034"/>
      <c r="N36" s="1034"/>
      <c r="O36" s="1034"/>
      <c r="P36" s="1035"/>
      <c r="Q36" s="1040"/>
      <c r="R36" s="1037"/>
      <c r="S36" s="1037"/>
      <c r="T36" s="1037"/>
      <c r="U36" s="1037"/>
      <c r="V36" s="1037"/>
      <c r="W36" s="1037"/>
      <c r="X36" s="1037"/>
      <c r="Y36" s="1037"/>
      <c r="Z36" s="1037"/>
      <c r="AA36" s="1037"/>
      <c r="AB36" s="1037"/>
      <c r="AC36" s="1037"/>
      <c r="AD36" s="1037"/>
      <c r="AE36" s="1041"/>
      <c r="AF36" s="1036"/>
      <c r="AG36" s="1037"/>
      <c r="AH36" s="1037"/>
      <c r="AI36" s="1037"/>
      <c r="AJ36" s="1038"/>
      <c r="AK36" s="968"/>
      <c r="AL36" s="959"/>
      <c r="AM36" s="959"/>
      <c r="AN36" s="959"/>
      <c r="AO36" s="959"/>
      <c r="AP36" s="959"/>
      <c r="AQ36" s="959"/>
      <c r="AR36" s="959"/>
      <c r="AS36" s="959"/>
      <c r="AT36" s="959"/>
      <c r="AU36" s="959"/>
      <c r="AV36" s="959"/>
      <c r="AW36" s="959"/>
      <c r="AX36" s="959"/>
      <c r="AY36" s="959"/>
      <c r="AZ36" s="1039"/>
      <c r="BA36" s="1039"/>
      <c r="BB36" s="1039"/>
      <c r="BC36" s="1039"/>
      <c r="BD36" s="1039"/>
      <c r="BE36" s="1031"/>
      <c r="BF36" s="1031"/>
      <c r="BG36" s="1031"/>
      <c r="BH36" s="1031"/>
      <c r="BI36" s="1032"/>
      <c r="BJ36" s="197"/>
      <c r="BK36" s="197"/>
      <c r="BL36" s="197"/>
      <c r="BM36" s="197"/>
      <c r="BN36" s="197"/>
      <c r="BO36" s="210"/>
      <c r="BP36" s="210"/>
      <c r="BQ36" s="207">
        <v>30</v>
      </c>
      <c r="BR36" s="208" t="s">
        <v>558</v>
      </c>
      <c r="BS36" s="1002" t="s">
        <v>547</v>
      </c>
      <c r="BT36" s="1003"/>
      <c r="BU36" s="1003"/>
      <c r="BV36" s="1003"/>
      <c r="BW36" s="1003"/>
      <c r="BX36" s="1003"/>
      <c r="BY36" s="1003"/>
      <c r="BZ36" s="1003"/>
      <c r="CA36" s="1003"/>
      <c r="CB36" s="1003"/>
      <c r="CC36" s="1003"/>
      <c r="CD36" s="1003"/>
      <c r="CE36" s="1003"/>
      <c r="CF36" s="1003"/>
      <c r="CG36" s="1004"/>
      <c r="CH36" s="977" t="s">
        <v>554</v>
      </c>
      <c r="CI36" s="978"/>
      <c r="CJ36" s="978"/>
      <c r="CK36" s="978"/>
      <c r="CL36" s="979"/>
      <c r="CM36" s="977">
        <v>9890</v>
      </c>
      <c r="CN36" s="978"/>
      <c r="CO36" s="978"/>
      <c r="CP36" s="978"/>
      <c r="CQ36" s="979"/>
      <c r="CR36" s="977">
        <v>7490</v>
      </c>
      <c r="CS36" s="978"/>
      <c r="CT36" s="978"/>
      <c r="CU36" s="978"/>
      <c r="CV36" s="979"/>
      <c r="CW36" s="977" t="s">
        <v>554</v>
      </c>
      <c r="CX36" s="978"/>
      <c r="CY36" s="978"/>
      <c r="CZ36" s="978"/>
      <c r="DA36" s="979"/>
      <c r="DB36" s="977">
        <v>450</v>
      </c>
      <c r="DC36" s="978"/>
      <c r="DD36" s="978"/>
      <c r="DE36" s="978"/>
      <c r="DF36" s="979"/>
      <c r="DG36" s="977">
        <v>3960</v>
      </c>
      <c r="DH36" s="978"/>
      <c r="DI36" s="978"/>
      <c r="DJ36" s="978"/>
      <c r="DK36" s="979"/>
      <c r="DL36" s="977" t="s">
        <v>554</v>
      </c>
      <c r="DM36" s="978"/>
      <c r="DN36" s="978"/>
      <c r="DO36" s="978"/>
      <c r="DP36" s="979"/>
      <c r="DQ36" s="977" t="s">
        <v>554</v>
      </c>
      <c r="DR36" s="978"/>
      <c r="DS36" s="978"/>
      <c r="DT36" s="978"/>
      <c r="DU36" s="979"/>
      <c r="DV36" s="980"/>
      <c r="DW36" s="981"/>
      <c r="DX36" s="981"/>
      <c r="DY36" s="981"/>
      <c r="DZ36" s="982"/>
      <c r="EA36" s="191"/>
    </row>
    <row r="37" spans="1:131" s="192" customFormat="1" ht="26.25" customHeight="1">
      <c r="A37" s="211">
        <v>10</v>
      </c>
      <c r="B37" s="1033"/>
      <c r="C37" s="1034"/>
      <c r="D37" s="1034"/>
      <c r="E37" s="1034"/>
      <c r="F37" s="1034"/>
      <c r="G37" s="1034"/>
      <c r="H37" s="1034"/>
      <c r="I37" s="1034"/>
      <c r="J37" s="1034"/>
      <c r="K37" s="1034"/>
      <c r="L37" s="1034"/>
      <c r="M37" s="1034"/>
      <c r="N37" s="1034"/>
      <c r="O37" s="1034"/>
      <c r="P37" s="1035"/>
      <c r="Q37" s="1040"/>
      <c r="R37" s="1037"/>
      <c r="S37" s="1037"/>
      <c r="T37" s="1037"/>
      <c r="U37" s="1037"/>
      <c r="V37" s="1037"/>
      <c r="W37" s="1037"/>
      <c r="X37" s="1037"/>
      <c r="Y37" s="1037"/>
      <c r="Z37" s="1037"/>
      <c r="AA37" s="1037"/>
      <c r="AB37" s="1037"/>
      <c r="AC37" s="1037"/>
      <c r="AD37" s="1037"/>
      <c r="AE37" s="1041"/>
      <c r="AF37" s="1036"/>
      <c r="AG37" s="1037"/>
      <c r="AH37" s="1037"/>
      <c r="AI37" s="1037"/>
      <c r="AJ37" s="1038"/>
      <c r="AK37" s="968"/>
      <c r="AL37" s="959"/>
      <c r="AM37" s="959"/>
      <c r="AN37" s="959"/>
      <c r="AO37" s="959"/>
      <c r="AP37" s="959"/>
      <c r="AQ37" s="959"/>
      <c r="AR37" s="959"/>
      <c r="AS37" s="959"/>
      <c r="AT37" s="959"/>
      <c r="AU37" s="959"/>
      <c r="AV37" s="959"/>
      <c r="AW37" s="959"/>
      <c r="AX37" s="959"/>
      <c r="AY37" s="959"/>
      <c r="AZ37" s="1039"/>
      <c r="BA37" s="1039"/>
      <c r="BB37" s="1039"/>
      <c r="BC37" s="1039"/>
      <c r="BD37" s="1039"/>
      <c r="BE37" s="1031"/>
      <c r="BF37" s="1031"/>
      <c r="BG37" s="1031"/>
      <c r="BH37" s="1031"/>
      <c r="BI37" s="1032"/>
      <c r="BJ37" s="197"/>
      <c r="BK37" s="197"/>
      <c r="BL37" s="197"/>
      <c r="BM37" s="197"/>
      <c r="BN37" s="197"/>
      <c r="BO37" s="210"/>
      <c r="BP37" s="210"/>
      <c r="BQ37" s="207">
        <v>31</v>
      </c>
      <c r="BR37" s="208"/>
      <c r="BS37" s="1002" t="s">
        <v>548</v>
      </c>
      <c r="BT37" s="1003"/>
      <c r="BU37" s="1003"/>
      <c r="BV37" s="1003"/>
      <c r="BW37" s="1003"/>
      <c r="BX37" s="1003"/>
      <c r="BY37" s="1003"/>
      <c r="BZ37" s="1003"/>
      <c r="CA37" s="1003"/>
      <c r="CB37" s="1003"/>
      <c r="CC37" s="1003"/>
      <c r="CD37" s="1003"/>
      <c r="CE37" s="1003"/>
      <c r="CF37" s="1003"/>
      <c r="CG37" s="1004"/>
      <c r="CH37" s="977">
        <v>4</v>
      </c>
      <c r="CI37" s="978"/>
      <c r="CJ37" s="978"/>
      <c r="CK37" s="978"/>
      <c r="CL37" s="979"/>
      <c r="CM37" s="977">
        <v>516</v>
      </c>
      <c r="CN37" s="978"/>
      <c r="CO37" s="978"/>
      <c r="CP37" s="978"/>
      <c r="CQ37" s="979"/>
      <c r="CR37" s="977">
        <v>116</v>
      </c>
      <c r="CS37" s="978"/>
      <c r="CT37" s="978"/>
      <c r="CU37" s="978"/>
      <c r="CV37" s="979"/>
      <c r="CW37" s="977">
        <v>165</v>
      </c>
      <c r="CX37" s="978"/>
      <c r="CY37" s="978"/>
      <c r="CZ37" s="978"/>
      <c r="DA37" s="979"/>
      <c r="DB37" s="977" t="s">
        <v>554</v>
      </c>
      <c r="DC37" s="978"/>
      <c r="DD37" s="978"/>
      <c r="DE37" s="978"/>
      <c r="DF37" s="979"/>
      <c r="DG37" s="977" t="s">
        <v>554</v>
      </c>
      <c r="DH37" s="978"/>
      <c r="DI37" s="978"/>
      <c r="DJ37" s="978"/>
      <c r="DK37" s="979"/>
      <c r="DL37" s="977" t="s">
        <v>554</v>
      </c>
      <c r="DM37" s="978"/>
      <c r="DN37" s="978"/>
      <c r="DO37" s="978"/>
      <c r="DP37" s="979"/>
      <c r="DQ37" s="977" t="s">
        <v>554</v>
      </c>
      <c r="DR37" s="978"/>
      <c r="DS37" s="978"/>
      <c r="DT37" s="978"/>
      <c r="DU37" s="979"/>
      <c r="DV37" s="980"/>
      <c r="DW37" s="981"/>
      <c r="DX37" s="981"/>
      <c r="DY37" s="981"/>
      <c r="DZ37" s="982"/>
      <c r="EA37" s="191"/>
    </row>
    <row r="38" spans="1:131" s="192" customFormat="1" ht="26.25" customHeight="1">
      <c r="A38" s="211">
        <v>11</v>
      </c>
      <c r="B38" s="1033"/>
      <c r="C38" s="1034"/>
      <c r="D38" s="1034"/>
      <c r="E38" s="1034"/>
      <c r="F38" s="1034"/>
      <c r="G38" s="1034"/>
      <c r="H38" s="1034"/>
      <c r="I38" s="1034"/>
      <c r="J38" s="1034"/>
      <c r="K38" s="1034"/>
      <c r="L38" s="1034"/>
      <c r="M38" s="1034"/>
      <c r="N38" s="1034"/>
      <c r="O38" s="1034"/>
      <c r="P38" s="1035"/>
      <c r="Q38" s="1040"/>
      <c r="R38" s="1037"/>
      <c r="S38" s="1037"/>
      <c r="T38" s="1037"/>
      <c r="U38" s="1037"/>
      <c r="V38" s="1037"/>
      <c r="W38" s="1037"/>
      <c r="X38" s="1037"/>
      <c r="Y38" s="1037"/>
      <c r="Z38" s="1037"/>
      <c r="AA38" s="1037"/>
      <c r="AB38" s="1037"/>
      <c r="AC38" s="1037"/>
      <c r="AD38" s="1037"/>
      <c r="AE38" s="1041"/>
      <c r="AF38" s="1036"/>
      <c r="AG38" s="1037"/>
      <c r="AH38" s="1037"/>
      <c r="AI38" s="1037"/>
      <c r="AJ38" s="1038"/>
      <c r="AK38" s="968"/>
      <c r="AL38" s="959"/>
      <c r="AM38" s="959"/>
      <c r="AN38" s="959"/>
      <c r="AO38" s="959"/>
      <c r="AP38" s="959"/>
      <c r="AQ38" s="959"/>
      <c r="AR38" s="959"/>
      <c r="AS38" s="959"/>
      <c r="AT38" s="959"/>
      <c r="AU38" s="959"/>
      <c r="AV38" s="959"/>
      <c r="AW38" s="959"/>
      <c r="AX38" s="959"/>
      <c r="AY38" s="959"/>
      <c r="AZ38" s="1039"/>
      <c r="BA38" s="1039"/>
      <c r="BB38" s="1039"/>
      <c r="BC38" s="1039"/>
      <c r="BD38" s="1039"/>
      <c r="BE38" s="1031"/>
      <c r="BF38" s="1031"/>
      <c r="BG38" s="1031"/>
      <c r="BH38" s="1031"/>
      <c r="BI38" s="1032"/>
      <c r="BJ38" s="197"/>
      <c r="BK38" s="197"/>
      <c r="BL38" s="197"/>
      <c r="BM38" s="197"/>
      <c r="BN38" s="197"/>
      <c r="BO38" s="210"/>
      <c r="BP38" s="210"/>
      <c r="BQ38" s="207">
        <v>32</v>
      </c>
      <c r="BR38" s="208"/>
      <c r="BS38" s="1002" t="s">
        <v>549</v>
      </c>
      <c r="BT38" s="1003"/>
      <c r="BU38" s="1003"/>
      <c r="BV38" s="1003"/>
      <c r="BW38" s="1003"/>
      <c r="BX38" s="1003"/>
      <c r="BY38" s="1003"/>
      <c r="BZ38" s="1003"/>
      <c r="CA38" s="1003"/>
      <c r="CB38" s="1003"/>
      <c r="CC38" s="1003"/>
      <c r="CD38" s="1003"/>
      <c r="CE38" s="1003"/>
      <c r="CF38" s="1003"/>
      <c r="CG38" s="1004"/>
      <c r="CH38" s="977" t="s">
        <v>554</v>
      </c>
      <c r="CI38" s="978"/>
      <c r="CJ38" s="978"/>
      <c r="CK38" s="978"/>
      <c r="CL38" s="979"/>
      <c r="CM38" s="977" t="s">
        <v>554</v>
      </c>
      <c r="CN38" s="978"/>
      <c r="CO38" s="978"/>
      <c r="CP38" s="978"/>
      <c r="CQ38" s="979"/>
      <c r="CR38" s="977">
        <v>3</v>
      </c>
      <c r="CS38" s="978"/>
      <c r="CT38" s="978"/>
      <c r="CU38" s="978"/>
      <c r="CV38" s="979"/>
      <c r="CW38" s="977" t="s">
        <v>554</v>
      </c>
      <c r="CX38" s="978"/>
      <c r="CY38" s="978"/>
      <c r="CZ38" s="978"/>
      <c r="DA38" s="979"/>
      <c r="DB38" s="977" t="s">
        <v>554</v>
      </c>
      <c r="DC38" s="978"/>
      <c r="DD38" s="978"/>
      <c r="DE38" s="978"/>
      <c r="DF38" s="979"/>
      <c r="DG38" s="977" t="s">
        <v>557</v>
      </c>
      <c r="DH38" s="978"/>
      <c r="DI38" s="978"/>
      <c r="DJ38" s="978"/>
      <c r="DK38" s="979"/>
      <c r="DL38" s="977" t="s">
        <v>554</v>
      </c>
      <c r="DM38" s="978"/>
      <c r="DN38" s="978"/>
      <c r="DO38" s="978"/>
      <c r="DP38" s="979"/>
      <c r="DQ38" s="977" t="s">
        <v>554</v>
      </c>
      <c r="DR38" s="978"/>
      <c r="DS38" s="978"/>
      <c r="DT38" s="978"/>
      <c r="DU38" s="979"/>
      <c r="DV38" s="980"/>
      <c r="DW38" s="981"/>
      <c r="DX38" s="981"/>
      <c r="DY38" s="981"/>
      <c r="DZ38" s="982"/>
      <c r="EA38" s="191"/>
    </row>
    <row r="39" spans="1:131" s="192" customFormat="1" ht="26.25" customHeight="1">
      <c r="A39" s="211">
        <v>12</v>
      </c>
      <c r="B39" s="1033"/>
      <c r="C39" s="1034"/>
      <c r="D39" s="1034"/>
      <c r="E39" s="1034"/>
      <c r="F39" s="1034"/>
      <c r="G39" s="1034"/>
      <c r="H39" s="1034"/>
      <c r="I39" s="1034"/>
      <c r="J39" s="1034"/>
      <c r="K39" s="1034"/>
      <c r="L39" s="1034"/>
      <c r="M39" s="1034"/>
      <c r="N39" s="1034"/>
      <c r="O39" s="1034"/>
      <c r="P39" s="1035"/>
      <c r="Q39" s="1040"/>
      <c r="R39" s="1037"/>
      <c r="S39" s="1037"/>
      <c r="T39" s="1037"/>
      <c r="U39" s="1037"/>
      <c r="V39" s="1037"/>
      <c r="W39" s="1037"/>
      <c r="X39" s="1037"/>
      <c r="Y39" s="1037"/>
      <c r="Z39" s="1037"/>
      <c r="AA39" s="1037"/>
      <c r="AB39" s="1037"/>
      <c r="AC39" s="1037"/>
      <c r="AD39" s="1037"/>
      <c r="AE39" s="1041"/>
      <c r="AF39" s="1036"/>
      <c r="AG39" s="1037"/>
      <c r="AH39" s="1037"/>
      <c r="AI39" s="1037"/>
      <c r="AJ39" s="1038"/>
      <c r="AK39" s="968"/>
      <c r="AL39" s="959"/>
      <c r="AM39" s="959"/>
      <c r="AN39" s="959"/>
      <c r="AO39" s="959"/>
      <c r="AP39" s="959"/>
      <c r="AQ39" s="959"/>
      <c r="AR39" s="959"/>
      <c r="AS39" s="959"/>
      <c r="AT39" s="959"/>
      <c r="AU39" s="959"/>
      <c r="AV39" s="959"/>
      <c r="AW39" s="959"/>
      <c r="AX39" s="959"/>
      <c r="AY39" s="959"/>
      <c r="AZ39" s="1039"/>
      <c r="BA39" s="1039"/>
      <c r="BB39" s="1039"/>
      <c r="BC39" s="1039"/>
      <c r="BD39" s="1039"/>
      <c r="BE39" s="1031"/>
      <c r="BF39" s="1031"/>
      <c r="BG39" s="1031"/>
      <c r="BH39" s="1031"/>
      <c r="BI39" s="1032"/>
      <c r="BJ39" s="197"/>
      <c r="BK39" s="197"/>
      <c r="BL39" s="197"/>
      <c r="BM39" s="197"/>
      <c r="BN39" s="197"/>
      <c r="BO39" s="210"/>
      <c r="BP39" s="210"/>
      <c r="BQ39" s="207">
        <v>33</v>
      </c>
      <c r="BR39" s="208"/>
      <c r="BS39" s="1002" t="s">
        <v>550</v>
      </c>
      <c r="BT39" s="1003"/>
      <c r="BU39" s="1003"/>
      <c r="BV39" s="1003"/>
      <c r="BW39" s="1003"/>
      <c r="BX39" s="1003"/>
      <c r="BY39" s="1003"/>
      <c r="BZ39" s="1003"/>
      <c r="CA39" s="1003"/>
      <c r="CB39" s="1003"/>
      <c r="CC39" s="1003"/>
      <c r="CD39" s="1003"/>
      <c r="CE39" s="1003"/>
      <c r="CF39" s="1003"/>
      <c r="CG39" s="1004"/>
      <c r="CH39" s="977">
        <v>88</v>
      </c>
      <c r="CI39" s="978"/>
      <c r="CJ39" s="978"/>
      <c r="CK39" s="978"/>
      <c r="CL39" s="979"/>
      <c r="CM39" s="977">
        <v>3610</v>
      </c>
      <c r="CN39" s="978"/>
      <c r="CO39" s="978"/>
      <c r="CP39" s="978"/>
      <c r="CQ39" s="979"/>
      <c r="CR39" s="977">
        <v>10</v>
      </c>
      <c r="CS39" s="978"/>
      <c r="CT39" s="978"/>
      <c r="CU39" s="978"/>
      <c r="CV39" s="979"/>
      <c r="CW39" s="977" t="s">
        <v>554</v>
      </c>
      <c r="CX39" s="978"/>
      <c r="CY39" s="978"/>
      <c r="CZ39" s="978"/>
      <c r="DA39" s="979"/>
      <c r="DB39" s="977" t="s">
        <v>554</v>
      </c>
      <c r="DC39" s="978"/>
      <c r="DD39" s="978"/>
      <c r="DE39" s="978"/>
      <c r="DF39" s="979"/>
      <c r="DG39" s="977" t="s">
        <v>554</v>
      </c>
      <c r="DH39" s="978"/>
      <c r="DI39" s="978"/>
      <c r="DJ39" s="978"/>
      <c r="DK39" s="979"/>
      <c r="DL39" s="977" t="s">
        <v>554</v>
      </c>
      <c r="DM39" s="978"/>
      <c r="DN39" s="978"/>
      <c r="DO39" s="978"/>
      <c r="DP39" s="979"/>
      <c r="DQ39" s="977" t="s">
        <v>554</v>
      </c>
      <c r="DR39" s="978"/>
      <c r="DS39" s="978"/>
      <c r="DT39" s="978"/>
      <c r="DU39" s="979"/>
      <c r="DV39" s="980"/>
      <c r="DW39" s="981"/>
      <c r="DX39" s="981"/>
      <c r="DY39" s="981"/>
      <c r="DZ39" s="982"/>
      <c r="EA39" s="191"/>
    </row>
    <row r="40" spans="1:131" s="192" customFormat="1" ht="26.25" customHeight="1">
      <c r="A40" s="206">
        <v>13</v>
      </c>
      <c r="B40" s="1033"/>
      <c r="C40" s="1034"/>
      <c r="D40" s="1034"/>
      <c r="E40" s="1034"/>
      <c r="F40" s="1034"/>
      <c r="G40" s="1034"/>
      <c r="H40" s="1034"/>
      <c r="I40" s="1034"/>
      <c r="J40" s="1034"/>
      <c r="K40" s="1034"/>
      <c r="L40" s="1034"/>
      <c r="M40" s="1034"/>
      <c r="N40" s="1034"/>
      <c r="O40" s="1034"/>
      <c r="P40" s="1035"/>
      <c r="Q40" s="1040"/>
      <c r="R40" s="1037"/>
      <c r="S40" s="1037"/>
      <c r="T40" s="1037"/>
      <c r="U40" s="1037"/>
      <c r="V40" s="1037"/>
      <c r="W40" s="1037"/>
      <c r="X40" s="1037"/>
      <c r="Y40" s="1037"/>
      <c r="Z40" s="1037"/>
      <c r="AA40" s="1037"/>
      <c r="AB40" s="1037"/>
      <c r="AC40" s="1037"/>
      <c r="AD40" s="1037"/>
      <c r="AE40" s="1041"/>
      <c r="AF40" s="1036"/>
      <c r="AG40" s="1037"/>
      <c r="AH40" s="1037"/>
      <c r="AI40" s="1037"/>
      <c r="AJ40" s="1038"/>
      <c r="AK40" s="968"/>
      <c r="AL40" s="959"/>
      <c r="AM40" s="959"/>
      <c r="AN40" s="959"/>
      <c r="AO40" s="959"/>
      <c r="AP40" s="959"/>
      <c r="AQ40" s="959"/>
      <c r="AR40" s="959"/>
      <c r="AS40" s="959"/>
      <c r="AT40" s="959"/>
      <c r="AU40" s="959"/>
      <c r="AV40" s="959"/>
      <c r="AW40" s="959"/>
      <c r="AX40" s="959"/>
      <c r="AY40" s="959"/>
      <c r="AZ40" s="1039"/>
      <c r="BA40" s="1039"/>
      <c r="BB40" s="1039"/>
      <c r="BC40" s="1039"/>
      <c r="BD40" s="1039"/>
      <c r="BE40" s="1031"/>
      <c r="BF40" s="1031"/>
      <c r="BG40" s="1031"/>
      <c r="BH40" s="1031"/>
      <c r="BI40" s="1032"/>
      <c r="BJ40" s="197"/>
      <c r="BK40" s="197"/>
      <c r="BL40" s="197"/>
      <c r="BM40" s="197"/>
      <c r="BN40" s="197"/>
      <c r="BO40" s="210"/>
      <c r="BP40" s="210"/>
      <c r="BQ40" s="207">
        <v>34</v>
      </c>
      <c r="BR40" s="208" t="s">
        <v>558</v>
      </c>
      <c r="BS40" s="1002" t="s">
        <v>551</v>
      </c>
      <c r="BT40" s="1003"/>
      <c r="BU40" s="1003"/>
      <c r="BV40" s="1003"/>
      <c r="BW40" s="1003"/>
      <c r="BX40" s="1003"/>
      <c r="BY40" s="1003"/>
      <c r="BZ40" s="1003"/>
      <c r="CA40" s="1003"/>
      <c r="CB40" s="1003"/>
      <c r="CC40" s="1003"/>
      <c r="CD40" s="1003"/>
      <c r="CE40" s="1003"/>
      <c r="CF40" s="1003"/>
      <c r="CG40" s="1004"/>
      <c r="CH40" s="977">
        <v>30</v>
      </c>
      <c r="CI40" s="978"/>
      <c r="CJ40" s="978"/>
      <c r="CK40" s="978"/>
      <c r="CL40" s="979"/>
      <c r="CM40" s="977">
        <v>11240</v>
      </c>
      <c r="CN40" s="978"/>
      <c r="CO40" s="978"/>
      <c r="CP40" s="978"/>
      <c r="CQ40" s="979"/>
      <c r="CR40" s="977">
        <v>2317</v>
      </c>
      <c r="CS40" s="978"/>
      <c r="CT40" s="978"/>
      <c r="CU40" s="978"/>
      <c r="CV40" s="979"/>
      <c r="CW40" s="977">
        <v>1340</v>
      </c>
      <c r="CX40" s="978"/>
      <c r="CY40" s="978"/>
      <c r="CZ40" s="978"/>
      <c r="DA40" s="979"/>
      <c r="DB40" s="977">
        <v>15142</v>
      </c>
      <c r="DC40" s="978"/>
      <c r="DD40" s="978"/>
      <c r="DE40" s="978"/>
      <c r="DF40" s="979"/>
      <c r="DG40" s="977" t="s">
        <v>554</v>
      </c>
      <c r="DH40" s="978"/>
      <c r="DI40" s="978"/>
      <c r="DJ40" s="978"/>
      <c r="DK40" s="979"/>
      <c r="DL40" s="977" t="s">
        <v>554</v>
      </c>
      <c r="DM40" s="978"/>
      <c r="DN40" s="978"/>
      <c r="DO40" s="978"/>
      <c r="DP40" s="979"/>
      <c r="DQ40" s="977" t="s">
        <v>554</v>
      </c>
      <c r="DR40" s="978"/>
      <c r="DS40" s="978"/>
      <c r="DT40" s="978"/>
      <c r="DU40" s="979"/>
      <c r="DV40" s="980"/>
      <c r="DW40" s="981"/>
      <c r="DX40" s="981"/>
      <c r="DY40" s="981"/>
      <c r="DZ40" s="982"/>
      <c r="EA40" s="191"/>
    </row>
    <row r="41" spans="1:131" s="192" customFormat="1" ht="26.25" customHeight="1">
      <c r="A41" s="206">
        <v>14</v>
      </c>
      <c r="B41" s="1033"/>
      <c r="C41" s="1034"/>
      <c r="D41" s="1034"/>
      <c r="E41" s="1034"/>
      <c r="F41" s="1034"/>
      <c r="G41" s="1034"/>
      <c r="H41" s="1034"/>
      <c r="I41" s="1034"/>
      <c r="J41" s="1034"/>
      <c r="K41" s="1034"/>
      <c r="L41" s="1034"/>
      <c r="M41" s="1034"/>
      <c r="N41" s="1034"/>
      <c r="O41" s="1034"/>
      <c r="P41" s="1035"/>
      <c r="Q41" s="1040"/>
      <c r="R41" s="1037"/>
      <c r="S41" s="1037"/>
      <c r="T41" s="1037"/>
      <c r="U41" s="1037"/>
      <c r="V41" s="1037"/>
      <c r="W41" s="1037"/>
      <c r="X41" s="1037"/>
      <c r="Y41" s="1037"/>
      <c r="Z41" s="1037"/>
      <c r="AA41" s="1037"/>
      <c r="AB41" s="1037"/>
      <c r="AC41" s="1037"/>
      <c r="AD41" s="1037"/>
      <c r="AE41" s="1041"/>
      <c r="AF41" s="1036"/>
      <c r="AG41" s="1037"/>
      <c r="AH41" s="1037"/>
      <c r="AI41" s="1037"/>
      <c r="AJ41" s="1038"/>
      <c r="AK41" s="968"/>
      <c r="AL41" s="959"/>
      <c r="AM41" s="959"/>
      <c r="AN41" s="959"/>
      <c r="AO41" s="959"/>
      <c r="AP41" s="959"/>
      <c r="AQ41" s="959"/>
      <c r="AR41" s="959"/>
      <c r="AS41" s="959"/>
      <c r="AT41" s="959"/>
      <c r="AU41" s="959"/>
      <c r="AV41" s="959"/>
      <c r="AW41" s="959"/>
      <c r="AX41" s="959"/>
      <c r="AY41" s="959"/>
      <c r="AZ41" s="1039"/>
      <c r="BA41" s="1039"/>
      <c r="BB41" s="1039"/>
      <c r="BC41" s="1039"/>
      <c r="BD41" s="1039"/>
      <c r="BE41" s="1031"/>
      <c r="BF41" s="1031"/>
      <c r="BG41" s="1031"/>
      <c r="BH41" s="1031"/>
      <c r="BI41" s="1032"/>
      <c r="BJ41" s="197"/>
      <c r="BK41" s="197"/>
      <c r="BL41" s="197"/>
      <c r="BM41" s="197"/>
      <c r="BN41" s="197"/>
      <c r="BO41" s="210"/>
      <c r="BP41" s="210"/>
      <c r="BQ41" s="207">
        <v>35</v>
      </c>
      <c r="BR41" s="208"/>
      <c r="BS41" s="1002"/>
      <c r="BT41" s="1003"/>
      <c r="BU41" s="1003"/>
      <c r="BV41" s="1003"/>
      <c r="BW41" s="1003"/>
      <c r="BX41" s="1003"/>
      <c r="BY41" s="1003"/>
      <c r="BZ41" s="1003"/>
      <c r="CA41" s="1003"/>
      <c r="CB41" s="1003"/>
      <c r="CC41" s="1003"/>
      <c r="CD41" s="1003"/>
      <c r="CE41" s="1003"/>
      <c r="CF41" s="1003"/>
      <c r="CG41" s="1004"/>
      <c r="CH41" s="977"/>
      <c r="CI41" s="978"/>
      <c r="CJ41" s="978"/>
      <c r="CK41" s="978"/>
      <c r="CL41" s="979"/>
      <c r="CM41" s="977"/>
      <c r="CN41" s="978"/>
      <c r="CO41" s="978"/>
      <c r="CP41" s="978"/>
      <c r="CQ41" s="979"/>
      <c r="CR41" s="977"/>
      <c r="CS41" s="978"/>
      <c r="CT41" s="978"/>
      <c r="CU41" s="978"/>
      <c r="CV41" s="979"/>
      <c r="CW41" s="977"/>
      <c r="CX41" s="978"/>
      <c r="CY41" s="978"/>
      <c r="CZ41" s="978"/>
      <c r="DA41" s="979"/>
      <c r="DB41" s="977"/>
      <c r="DC41" s="978"/>
      <c r="DD41" s="978"/>
      <c r="DE41" s="978"/>
      <c r="DF41" s="979"/>
      <c r="DG41" s="977"/>
      <c r="DH41" s="978"/>
      <c r="DI41" s="978"/>
      <c r="DJ41" s="978"/>
      <c r="DK41" s="979"/>
      <c r="DL41" s="977"/>
      <c r="DM41" s="978"/>
      <c r="DN41" s="978"/>
      <c r="DO41" s="978"/>
      <c r="DP41" s="979"/>
      <c r="DQ41" s="977"/>
      <c r="DR41" s="978"/>
      <c r="DS41" s="978"/>
      <c r="DT41" s="978"/>
      <c r="DU41" s="979"/>
      <c r="DV41" s="980"/>
      <c r="DW41" s="981"/>
      <c r="DX41" s="981"/>
      <c r="DY41" s="981"/>
      <c r="DZ41" s="982"/>
      <c r="EA41" s="191"/>
    </row>
    <row r="42" spans="1:131" s="192" customFormat="1" ht="26.25" customHeight="1">
      <c r="A42" s="206">
        <v>15</v>
      </c>
      <c r="B42" s="1033"/>
      <c r="C42" s="1034"/>
      <c r="D42" s="1034"/>
      <c r="E42" s="1034"/>
      <c r="F42" s="1034"/>
      <c r="G42" s="1034"/>
      <c r="H42" s="1034"/>
      <c r="I42" s="1034"/>
      <c r="J42" s="1034"/>
      <c r="K42" s="1034"/>
      <c r="L42" s="1034"/>
      <c r="M42" s="1034"/>
      <c r="N42" s="1034"/>
      <c r="O42" s="1034"/>
      <c r="P42" s="1035"/>
      <c r="Q42" s="1040"/>
      <c r="R42" s="1037"/>
      <c r="S42" s="1037"/>
      <c r="T42" s="1037"/>
      <c r="U42" s="1037"/>
      <c r="V42" s="1037"/>
      <c r="W42" s="1037"/>
      <c r="X42" s="1037"/>
      <c r="Y42" s="1037"/>
      <c r="Z42" s="1037"/>
      <c r="AA42" s="1037"/>
      <c r="AB42" s="1037"/>
      <c r="AC42" s="1037"/>
      <c r="AD42" s="1037"/>
      <c r="AE42" s="1041"/>
      <c r="AF42" s="1036"/>
      <c r="AG42" s="1037"/>
      <c r="AH42" s="1037"/>
      <c r="AI42" s="1037"/>
      <c r="AJ42" s="1038"/>
      <c r="AK42" s="968"/>
      <c r="AL42" s="959"/>
      <c r="AM42" s="959"/>
      <c r="AN42" s="959"/>
      <c r="AO42" s="959"/>
      <c r="AP42" s="959"/>
      <c r="AQ42" s="959"/>
      <c r="AR42" s="959"/>
      <c r="AS42" s="959"/>
      <c r="AT42" s="959"/>
      <c r="AU42" s="959"/>
      <c r="AV42" s="959"/>
      <c r="AW42" s="959"/>
      <c r="AX42" s="959"/>
      <c r="AY42" s="959"/>
      <c r="AZ42" s="1039"/>
      <c r="BA42" s="1039"/>
      <c r="BB42" s="1039"/>
      <c r="BC42" s="1039"/>
      <c r="BD42" s="1039"/>
      <c r="BE42" s="1031"/>
      <c r="BF42" s="1031"/>
      <c r="BG42" s="1031"/>
      <c r="BH42" s="1031"/>
      <c r="BI42" s="1032"/>
      <c r="BJ42" s="197"/>
      <c r="BK42" s="197"/>
      <c r="BL42" s="197"/>
      <c r="BM42" s="197"/>
      <c r="BN42" s="197"/>
      <c r="BO42" s="210"/>
      <c r="BP42" s="210"/>
      <c r="BQ42" s="207">
        <v>36</v>
      </c>
      <c r="BR42" s="208"/>
      <c r="BS42" s="1002"/>
      <c r="BT42" s="1003"/>
      <c r="BU42" s="1003"/>
      <c r="BV42" s="1003"/>
      <c r="BW42" s="1003"/>
      <c r="BX42" s="1003"/>
      <c r="BY42" s="1003"/>
      <c r="BZ42" s="1003"/>
      <c r="CA42" s="1003"/>
      <c r="CB42" s="1003"/>
      <c r="CC42" s="1003"/>
      <c r="CD42" s="1003"/>
      <c r="CE42" s="1003"/>
      <c r="CF42" s="1003"/>
      <c r="CG42" s="1004"/>
      <c r="CH42" s="977"/>
      <c r="CI42" s="978"/>
      <c r="CJ42" s="978"/>
      <c r="CK42" s="978"/>
      <c r="CL42" s="979"/>
      <c r="CM42" s="977"/>
      <c r="CN42" s="978"/>
      <c r="CO42" s="978"/>
      <c r="CP42" s="978"/>
      <c r="CQ42" s="979"/>
      <c r="CR42" s="977"/>
      <c r="CS42" s="978"/>
      <c r="CT42" s="978"/>
      <c r="CU42" s="978"/>
      <c r="CV42" s="979"/>
      <c r="CW42" s="977"/>
      <c r="CX42" s="978"/>
      <c r="CY42" s="978"/>
      <c r="CZ42" s="978"/>
      <c r="DA42" s="979"/>
      <c r="DB42" s="977"/>
      <c r="DC42" s="978"/>
      <c r="DD42" s="978"/>
      <c r="DE42" s="978"/>
      <c r="DF42" s="979"/>
      <c r="DG42" s="977"/>
      <c r="DH42" s="978"/>
      <c r="DI42" s="978"/>
      <c r="DJ42" s="978"/>
      <c r="DK42" s="979"/>
      <c r="DL42" s="977"/>
      <c r="DM42" s="978"/>
      <c r="DN42" s="978"/>
      <c r="DO42" s="978"/>
      <c r="DP42" s="979"/>
      <c r="DQ42" s="977"/>
      <c r="DR42" s="978"/>
      <c r="DS42" s="978"/>
      <c r="DT42" s="978"/>
      <c r="DU42" s="979"/>
      <c r="DV42" s="980"/>
      <c r="DW42" s="981"/>
      <c r="DX42" s="981"/>
      <c r="DY42" s="981"/>
      <c r="DZ42" s="982"/>
      <c r="EA42" s="191"/>
    </row>
    <row r="43" spans="1:131" s="192" customFormat="1" ht="26.25" customHeight="1">
      <c r="A43" s="206">
        <v>16</v>
      </c>
      <c r="B43" s="1033"/>
      <c r="C43" s="1034"/>
      <c r="D43" s="1034"/>
      <c r="E43" s="1034"/>
      <c r="F43" s="1034"/>
      <c r="G43" s="1034"/>
      <c r="H43" s="1034"/>
      <c r="I43" s="1034"/>
      <c r="J43" s="1034"/>
      <c r="K43" s="1034"/>
      <c r="L43" s="1034"/>
      <c r="M43" s="1034"/>
      <c r="N43" s="1034"/>
      <c r="O43" s="1034"/>
      <c r="P43" s="1035"/>
      <c r="Q43" s="1040"/>
      <c r="R43" s="1037"/>
      <c r="S43" s="1037"/>
      <c r="T43" s="1037"/>
      <c r="U43" s="1037"/>
      <c r="V43" s="1037"/>
      <c r="W43" s="1037"/>
      <c r="X43" s="1037"/>
      <c r="Y43" s="1037"/>
      <c r="Z43" s="1037"/>
      <c r="AA43" s="1037"/>
      <c r="AB43" s="1037"/>
      <c r="AC43" s="1037"/>
      <c r="AD43" s="1037"/>
      <c r="AE43" s="1041"/>
      <c r="AF43" s="1036"/>
      <c r="AG43" s="1037"/>
      <c r="AH43" s="1037"/>
      <c r="AI43" s="1037"/>
      <c r="AJ43" s="1038"/>
      <c r="AK43" s="968"/>
      <c r="AL43" s="959"/>
      <c r="AM43" s="959"/>
      <c r="AN43" s="959"/>
      <c r="AO43" s="959"/>
      <c r="AP43" s="959"/>
      <c r="AQ43" s="959"/>
      <c r="AR43" s="959"/>
      <c r="AS43" s="959"/>
      <c r="AT43" s="959"/>
      <c r="AU43" s="959"/>
      <c r="AV43" s="959"/>
      <c r="AW43" s="959"/>
      <c r="AX43" s="959"/>
      <c r="AY43" s="959"/>
      <c r="AZ43" s="1039"/>
      <c r="BA43" s="1039"/>
      <c r="BB43" s="1039"/>
      <c r="BC43" s="1039"/>
      <c r="BD43" s="1039"/>
      <c r="BE43" s="1031"/>
      <c r="BF43" s="1031"/>
      <c r="BG43" s="1031"/>
      <c r="BH43" s="1031"/>
      <c r="BI43" s="1032"/>
      <c r="BJ43" s="197"/>
      <c r="BK43" s="197"/>
      <c r="BL43" s="197"/>
      <c r="BM43" s="197"/>
      <c r="BN43" s="197"/>
      <c r="BO43" s="210"/>
      <c r="BP43" s="210"/>
      <c r="BQ43" s="207">
        <v>37</v>
      </c>
      <c r="BR43" s="208"/>
      <c r="BS43" s="1002"/>
      <c r="BT43" s="1003"/>
      <c r="BU43" s="1003"/>
      <c r="BV43" s="1003"/>
      <c r="BW43" s="1003"/>
      <c r="BX43" s="1003"/>
      <c r="BY43" s="1003"/>
      <c r="BZ43" s="1003"/>
      <c r="CA43" s="1003"/>
      <c r="CB43" s="1003"/>
      <c r="CC43" s="1003"/>
      <c r="CD43" s="1003"/>
      <c r="CE43" s="1003"/>
      <c r="CF43" s="1003"/>
      <c r="CG43" s="1004"/>
      <c r="CH43" s="977"/>
      <c r="CI43" s="978"/>
      <c r="CJ43" s="978"/>
      <c r="CK43" s="978"/>
      <c r="CL43" s="979"/>
      <c r="CM43" s="977"/>
      <c r="CN43" s="978"/>
      <c r="CO43" s="978"/>
      <c r="CP43" s="978"/>
      <c r="CQ43" s="979"/>
      <c r="CR43" s="977"/>
      <c r="CS43" s="978"/>
      <c r="CT43" s="978"/>
      <c r="CU43" s="978"/>
      <c r="CV43" s="979"/>
      <c r="CW43" s="977"/>
      <c r="CX43" s="978"/>
      <c r="CY43" s="978"/>
      <c r="CZ43" s="978"/>
      <c r="DA43" s="979"/>
      <c r="DB43" s="977"/>
      <c r="DC43" s="978"/>
      <c r="DD43" s="978"/>
      <c r="DE43" s="978"/>
      <c r="DF43" s="979"/>
      <c r="DG43" s="977"/>
      <c r="DH43" s="978"/>
      <c r="DI43" s="978"/>
      <c r="DJ43" s="978"/>
      <c r="DK43" s="979"/>
      <c r="DL43" s="977"/>
      <c r="DM43" s="978"/>
      <c r="DN43" s="978"/>
      <c r="DO43" s="978"/>
      <c r="DP43" s="979"/>
      <c r="DQ43" s="977"/>
      <c r="DR43" s="978"/>
      <c r="DS43" s="978"/>
      <c r="DT43" s="978"/>
      <c r="DU43" s="979"/>
      <c r="DV43" s="980"/>
      <c r="DW43" s="981"/>
      <c r="DX43" s="981"/>
      <c r="DY43" s="981"/>
      <c r="DZ43" s="982"/>
      <c r="EA43" s="191"/>
    </row>
    <row r="44" spans="1:131" s="192" customFormat="1" ht="26.25" customHeight="1">
      <c r="A44" s="206">
        <v>17</v>
      </c>
      <c r="B44" s="1033"/>
      <c r="C44" s="1034"/>
      <c r="D44" s="1034"/>
      <c r="E44" s="1034"/>
      <c r="F44" s="1034"/>
      <c r="G44" s="1034"/>
      <c r="H44" s="1034"/>
      <c r="I44" s="1034"/>
      <c r="J44" s="1034"/>
      <c r="K44" s="1034"/>
      <c r="L44" s="1034"/>
      <c r="M44" s="1034"/>
      <c r="N44" s="1034"/>
      <c r="O44" s="1034"/>
      <c r="P44" s="1035"/>
      <c r="Q44" s="1040"/>
      <c r="R44" s="1037"/>
      <c r="S44" s="1037"/>
      <c r="T44" s="1037"/>
      <c r="U44" s="1037"/>
      <c r="V44" s="1037"/>
      <c r="W44" s="1037"/>
      <c r="X44" s="1037"/>
      <c r="Y44" s="1037"/>
      <c r="Z44" s="1037"/>
      <c r="AA44" s="1037"/>
      <c r="AB44" s="1037"/>
      <c r="AC44" s="1037"/>
      <c r="AD44" s="1037"/>
      <c r="AE44" s="1041"/>
      <c r="AF44" s="1036"/>
      <c r="AG44" s="1037"/>
      <c r="AH44" s="1037"/>
      <c r="AI44" s="1037"/>
      <c r="AJ44" s="1038"/>
      <c r="AK44" s="968"/>
      <c r="AL44" s="959"/>
      <c r="AM44" s="959"/>
      <c r="AN44" s="959"/>
      <c r="AO44" s="959"/>
      <c r="AP44" s="959"/>
      <c r="AQ44" s="959"/>
      <c r="AR44" s="959"/>
      <c r="AS44" s="959"/>
      <c r="AT44" s="959"/>
      <c r="AU44" s="959"/>
      <c r="AV44" s="959"/>
      <c r="AW44" s="959"/>
      <c r="AX44" s="959"/>
      <c r="AY44" s="959"/>
      <c r="AZ44" s="1039"/>
      <c r="BA44" s="1039"/>
      <c r="BB44" s="1039"/>
      <c r="BC44" s="1039"/>
      <c r="BD44" s="1039"/>
      <c r="BE44" s="1031"/>
      <c r="BF44" s="1031"/>
      <c r="BG44" s="1031"/>
      <c r="BH44" s="1031"/>
      <c r="BI44" s="1032"/>
      <c r="BJ44" s="197"/>
      <c r="BK44" s="197"/>
      <c r="BL44" s="197"/>
      <c r="BM44" s="197"/>
      <c r="BN44" s="197"/>
      <c r="BO44" s="210"/>
      <c r="BP44" s="210"/>
      <c r="BQ44" s="207">
        <v>38</v>
      </c>
      <c r="BR44" s="208"/>
      <c r="BS44" s="1002"/>
      <c r="BT44" s="1003"/>
      <c r="BU44" s="1003"/>
      <c r="BV44" s="1003"/>
      <c r="BW44" s="1003"/>
      <c r="BX44" s="1003"/>
      <c r="BY44" s="1003"/>
      <c r="BZ44" s="1003"/>
      <c r="CA44" s="1003"/>
      <c r="CB44" s="1003"/>
      <c r="CC44" s="1003"/>
      <c r="CD44" s="1003"/>
      <c r="CE44" s="1003"/>
      <c r="CF44" s="1003"/>
      <c r="CG44" s="1004"/>
      <c r="CH44" s="977"/>
      <c r="CI44" s="978"/>
      <c r="CJ44" s="978"/>
      <c r="CK44" s="978"/>
      <c r="CL44" s="979"/>
      <c r="CM44" s="977"/>
      <c r="CN44" s="978"/>
      <c r="CO44" s="978"/>
      <c r="CP44" s="978"/>
      <c r="CQ44" s="979"/>
      <c r="CR44" s="977"/>
      <c r="CS44" s="978"/>
      <c r="CT44" s="978"/>
      <c r="CU44" s="978"/>
      <c r="CV44" s="979"/>
      <c r="CW44" s="977"/>
      <c r="CX44" s="978"/>
      <c r="CY44" s="978"/>
      <c r="CZ44" s="978"/>
      <c r="DA44" s="979"/>
      <c r="DB44" s="977"/>
      <c r="DC44" s="978"/>
      <c r="DD44" s="978"/>
      <c r="DE44" s="978"/>
      <c r="DF44" s="979"/>
      <c r="DG44" s="977"/>
      <c r="DH44" s="978"/>
      <c r="DI44" s="978"/>
      <c r="DJ44" s="978"/>
      <c r="DK44" s="979"/>
      <c r="DL44" s="977"/>
      <c r="DM44" s="978"/>
      <c r="DN44" s="978"/>
      <c r="DO44" s="978"/>
      <c r="DP44" s="979"/>
      <c r="DQ44" s="977"/>
      <c r="DR44" s="978"/>
      <c r="DS44" s="978"/>
      <c r="DT44" s="978"/>
      <c r="DU44" s="979"/>
      <c r="DV44" s="980"/>
      <c r="DW44" s="981"/>
      <c r="DX44" s="981"/>
      <c r="DY44" s="981"/>
      <c r="DZ44" s="982"/>
      <c r="EA44" s="191"/>
    </row>
    <row r="45" spans="1:131" s="192" customFormat="1" ht="26.25" customHeight="1">
      <c r="A45" s="206">
        <v>18</v>
      </c>
      <c r="B45" s="1033"/>
      <c r="C45" s="1034"/>
      <c r="D45" s="1034"/>
      <c r="E45" s="1034"/>
      <c r="F45" s="1034"/>
      <c r="G45" s="1034"/>
      <c r="H45" s="1034"/>
      <c r="I45" s="1034"/>
      <c r="J45" s="1034"/>
      <c r="K45" s="1034"/>
      <c r="L45" s="1034"/>
      <c r="M45" s="1034"/>
      <c r="N45" s="1034"/>
      <c r="O45" s="1034"/>
      <c r="P45" s="1035"/>
      <c r="Q45" s="1040"/>
      <c r="R45" s="1037"/>
      <c r="S45" s="1037"/>
      <c r="T45" s="1037"/>
      <c r="U45" s="1037"/>
      <c r="V45" s="1037"/>
      <c r="W45" s="1037"/>
      <c r="X45" s="1037"/>
      <c r="Y45" s="1037"/>
      <c r="Z45" s="1037"/>
      <c r="AA45" s="1037"/>
      <c r="AB45" s="1037"/>
      <c r="AC45" s="1037"/>
      <c r="AD45" s="1037"/>
      <c r="AE45" s="1041"/>
      <c r="AF45" s="1036"/>
      <c r="AG45" s="1037"/>
      <c r="AH45" s="1037"/>
      <c r="AI45" s="1037"/>
      <c r="AJ45" s="1038"/>
      <c r="AK45" s="968"/>
      <c r="AL45" s="959"/>
      <c r="AM45" s="959"/>
      <c r="AN45" s="959"/>
      <c r="AO45" s="959"/>
      <c r="AP45" s="959"/>
      <c r="AQ45" s="959"/>
      <c r="AR45" s="959"/>
      <c r="AS45" s="959"/>
      <c r="AT45" s="959"/>
      <c r="AU45" s="959"/>
      <c r="AV45" s="959"/>
      <c r="AW45" s="959"/>
      <c r="AX45" s="959"/>
      <c r="AY45" s="959"/>
      <c r="AZ45" s="1039"/>
      <c r="BA45" s="1039"/>
      <c r="BB45" s="1039"/>
      <c r="BC45" s="1039"/>
      <c r="BD45" s="1039"/>
      <c r="BE45" s="1031"/>
      <c r="BF45" s="1031"/>
      <c r="BG45" s="1031"/>
      <c r="BH45" s="1031"/>
      <c r="BI45" s="1032"/>
      <c r="BJ45" s="197"/>
      <c r="BK45" s="197"/>
      <c r="BL45" s="197"/>
      <c r="BM45" s="197"/>
      <c r="BN45" s="197"/>
      <c r="BO45" s="210"/>
      <c r="BP45" s="210"/>
      <c r="BQ45" s="207">
        <v>39</v>
      </c>
      <c r="BR45" s="208"/>
      <c r="BS45" s="1002"/>
      <c r="BT45" s="1003"/>
      <c r="BU45" s="1003"/>
      <c r="BV45" s="1003"/>
      <c r="BW45" s="1003"/>
      <c r="BX45" s="1003"/>
      <c r="BY45" s="1003"/>
      <c r="BZ45" s="1003"/>
      <c r="CA45" s="1003"/>
      <c r="CB45" s="1003"/>
      <c r="CC45" s="1003"/>
      <c r="CD45" s="1003"/>
      <c r="CE45" s="1003"/>
      <c r="CF45" s="1003"/>
      <c r="CG45" s="1004"/>
      <c r="CH45" s="977"/>
      <c r="CI45" s="978"/>
      <c r="CJ45" s="978"/>
      <c r="CK45" s="978"/>
      <c r="CL45" s="979"/>
      <c r="CM45" s="977"/>
      <c r="CN45" s="978"/>
      <c r="CO45" s="978"/>
      <c r="CP45" s="978"/>
      <c r="CQ45" s="979"/>
      <c r="CR45" s="977"/>
      <c r="CS45" s="978"/>
      <c r="CT45" s="978"/>
      <c r="CU45" s="978"/>
      <c r="CV45" s="979"/>
      <c r="CW45" s="977"/>
      <c r="CX45" s="978"/>
      <c r="CY45" s="978"/>
      <c r="CZ45" s="978"/>
      <c r="DA45" s="979"/>
      <c r="DB45" s="977"/>
      <c r="DC45" s="978"/>
      <c r="DD45" s="978"/>
      <c r="DE45" s="978"/>
      <c r="DF45" s="979"/>
      <c r="DG45" s="977"/>
      <c r="DH45" s="978"/>
      <c r="DI45" s="978"/>
      <c r="DJ45" s="978"/>
      <c r="DK45" s="979"/>
      <c r="DL45" s="977"/>
      <c r="DM45" s="978"/>
      <c r="DN45" s="978"/>
      <c r="DO45" s="978"/>
      <c r="DP45" s="979"/>
      <c r="DQ45" s="977"/>
      <c r="DR45" s="978"/>
      <c r="DS45" s="978"/>
      <c r="DT45" s="978"/>
      <c r="DU45" s="979"/>
      <c r="DV45" s="980"/>
      <c r="DW45" s="981"/>
      <c r="DX45" s="981"/>
      <c r="DY45" s="981"/>
      <c r="DZ45" s="982"/>
      <c r="EA45" s="191"/>
    </row>
    <row r="46" spans="1:131" s="192" customFormat="1" ht="26.25" customHeight="1">
      <c r="A46" s="206">
        <v>19</v>
      </c>
      <c r="B46" s="1033"/>
      <c r="C46" s="1034"/>
      <c r="D46" s="1034"/>
      <c r="E46" s="1034"/>
      <c r="F46" s="1034"/>
      <c r="G46" s="1034"/>
      <c r="H46" s="1034"/>
      <c r="I46" s="1034"/>
      <c r="J46" s="1034"/>
      <c r="K46" s="1034"/>
      <c r="L46" s="1034"/>
      <c r="M46" s="1034"/>
      <c r="N46" s="1034"/>
      <c r="O46" s="1034"/>
      <c r="P46" s="1035"/>
      <c r="Q46" s="1040"/>
      <c r="R46" s="1037"/>
      <c r="S46" s="1037"/>
      <c r="T46" s="1037"/>
      <c r="U46" s="1037"/>
      <c r="V46" s="1037"/>
      <c r="W46" s="1037"/>
      <c r="X46" s="1037"/>
      <c r="Y46" s="1037"/>
      <c r="Z46" s="1037"/>
      <c r="AA46" s="1037"/>
      <c r="AB46" s="1037"/>
      <c r="AC46" s="1037"/>
      <c r="AD46" s="1037"/>
      <c r="AE46" s="1041"/>
      <c r="AF46" s="1036"/>
      <c r="AG46" s="1037"/>
      <c r="AH46" s="1037"/>
      <c r="AI46" s="1037"/>
      <c r="AJ46" s="1038"/>
      <c r="AK46" s="968"/>
      <c r="AL46" s="959"/>
      <c r="AM46" s="959"/>
      <c r="AN46" s="959"/>
      <c r="AO46" s="959"/>
      <c r="AP46" s="959"/>
      <c r="AQ46" s="959"/>
      <c r="AR46" s="959"/>
      <c r="AS46" s="959"/>
      <c r="AT46" s="959"/>
      <c r="AU46" s="959"/>
      <c r="AV46" s="959"/>
      <c r="AW46" s="959"/>
      <c r="AX46" s="959"/>
      <c r="AY46" s="959"/>
      <c r="AZ46" s="1039"/>
      <c r="BA46" s="1039"/>
      <c r="BB46" s="1039"/>
      <c r="BC46" s="1039"/>
      <c r="BD46" s="1039"/>
      <c r="BE46" s="1031"/>
      <c r="BF46" s="1031"/>
      <c r="BG46" s="1031"/>
      <c r="BH46" s="1031"/>
      <c r="BI46" s="1032"/>
      <c r="BJ46" s="197"/>
      <c r="BK46" s="197"/>
      <c r="BL46" s="197"/>
      <c r="BM46" s="197"/>
      <c r="BN46" s="197"/>
      <c r="BO46" s="210"/>
      <c r="BP46" s="210"/>
      <c r="BQ46" s="207">
        <v>40</v>
      </c>
      <c r="BR46" s="208"/>
      <c r="BS46" s="1002"/>
      <c r="BT46" s="1003"/>
      <c r="BU46" s="1003"/>
      <c r="BV46" s="1003"/>
      <c r="BW46" s="1003"/>
      <c r="BX46" s="1003"/>
      <c r="BY46" s="1003"/>
      <c r="BZ46" s="1003"/>
      <c r="CA46" s="1003"/>
      <c r="CB46" s="1003"/>
      <c r="CC46" s="1003"/>
      <c r="CD46" s="1003"/>
      <c r="CE46" s="1003"/>
      <c r="CF46" s="1003"/>
      <c r="CG46" s="1004"/>
      <c r="CH46" s="977"/>
      <c r="CI46" s="978"/>
      <c r="CJ46" s="978"/>
      <c r="CK46" s="978"/>
      <c r="CL46" s="979"/>
      <c r="CM46" s="977"/>
      <c r="CN46" s="978"/>
      <c r="CO46" s="978"/>
      <c r="CP46" s="978"/>
      <c r="CQ46" s="979"/>
      <c r="CR46" s="977"/>
      <c r="CS46" s="978"/>
      <c r="CT46" s="978"/>
      <c r="CU46" s="978"/>
      <c r="CV46" s="979"/>
      <c r="CW46" s="977"/>
      <c r="CX46" s="978"/>
      <c r="CY46" s="978"/>
      <c r="CZ46" s="978"/>
      <c r="DA46" s="979"/>
      <c r="DB46" s="977"/>
      <c r="DC46" s="978"/>
      <c r="DD46" s="978"/>
      <c r="DE46" s="978"/>
      <c r="DF46" s="979"/>
      <c r="DG46" s="977"/>
      <c r="DH46" s="978"/>
      <c r="DI46" s="978"/>
      <c r="DJ46" s="978"/>
      <c r="DK46" s="979"/>
      <c r="DL46" s="977"/>
      <c r="DM46" s="978"/>
      <c r="DN46" s="978"/>
      <c r="DO46" s="978"/>
      <c r="DP46" s="979"/>
      <c r="DQ46" s="977"/>
      <c r="DR46" s="978"/>
      <c r="DS46" s="978"/>
      <c r="DT46" s="978"/>
      <c r="DU46" s="979"/>
      <c r="DV46" s="980"/>
      <c r="DW46" s="981"/>
      <c r="DX46" s="981"/>
      <c r="DY46" s="981"/>
      <c r="DZ46" s="982"/>
      <c r="EA46" s="191"/>
    </row>
    <row r="47" spans="1:131" s="192" customFormat="1" ht="26.25" customHeight="1">
      <c r="A47" s="206">
        <v>20</v>
      </c>
      <c r="B47" s="1033"/>
      <c r="C47" s="1034"/>
      <c r="D47" s="1034"/>
      <c r="E47" s="1034"/>
      <c r="F47" s="1034"/>
      <c r="G47" s="1034"/>
      <c r="H47" s="1034"/>
      <c r="I47" s="1034"/>
      <c r="J47" s="1034"/>
      <c r="K47" s="1034"/>
      <c r="L47" s="1034"/>
      <c r="M47" s="1034"/>
      <c r="N47" s="1034"/>
      <c r="O47" s="1034"/>
      <c r="P47" s="1035"/>
      <c r="Q47" s="1040"/>
      <c r="R47" s="1037"/>
      <c r="S47" s="1037"/>
      <c r="T47" s="1037"/>
      <c r="U47" s="1037"/>
      <c r="V47" s="1037"/>
      <c r="W47" s="1037"/>
      <c r="X47" s="1037"/>
      <c r="Y47" s="1037"/>
      <c r="Z47" s="1037"/>
      <c r="AA47" s="1037"/>
      <c r="AB47" s="1037"/>
      <c r="AC47" s="1037"/>
      <c r="AD47" s="1037"/>
      <c r="AE47" s="1041"/>
      <c r="AF47" s="1036"/>
      <c r="AG47" s="1037"/>
      <c r="AH47" s="1037"/>
      <c r="AI47" s="1037"/>
      <c r="AJ47" s="1038"/>
      <c r="AK47" s="968"/>
      <c r="AL47" s="959"/>
      <c r="AM47" s="959"/>
      <c r="AN47" s="959"/>
      <c r="AO47" s="959"/>
      <c r="AP47" s="959"/>
      <c r="AQ47" s="959"/>
      <c r="AR47" s="959"/>
      <c r="AS47" s="959"/>
      <c r="AT47" s="959"/>
      <c r="AU47" s="959"/>
      <c r="AV47" s="959"/>
      <c r="AW47" s="959"/>
      <c r="AX47" s="959"/>
      <c r="AY47" s="959"/>
      <c r="AZ47" s="1039"/>
      <c r="BA47" s="1039"/>
      <c r="BB47" s="1039"/>
      <c r="BC47" s="1039"/>
      <c r="BD47" s="1039"/>
      <c r="BE47" s="1031"/>
      <c r="BF47" s="1031"/>
      <c r="BG47" s="1031"/>
      <c r="BH47" s="1031"/>
      <c r="BI47" s="1032"/>
      <c r="BJ47" s="197"/>
      <c r="BK47" s="197"/>
      <c r="BL47" s="197"/>
      <c r="BM47" s="197"/>
      <c r="BN47" s="197"/>
      <c r="BO47" s="210"/>
      <c r="BP47" s="210"/>
      <c r="BQ47" s="207">
        <v>41</v>
      </c>
      <c r="BR47" s="208"/>
      <c r="BS47" s="1002"/>
      <c r="BT47" s="1003"/>
      <c r="BU47" s="1003"/>
      <c r="BV47" s="1003"/>
      <c r="BW47" s="1003"/>
      <c r="BX47" s="1003"/>
      <c r="BY47" s="1003"/>
      <c r="BZ47" s="1003"/>
      <c r="CA47" s="1003"/>
      <c r="CB47" s="1003"/>
      <c r="CC47" s="1003"/>
      <c r="CD47" s="1003"/>
      <c r="CE47" s="1003"/>
      <c r="CF47" s="1003"/>
      <c r="CG47" s="1004"/>
      <c r="CH47" s="977"/>
      <c r="CI47" s="978"/>
      <c r="CJ47" s="978"/>
      <c r="CK47" s="978"/>
      <c r="CL47" s="979"/>
      <c r="CM47" s="977"/>
      <c r="CN47" s="978"/>
      <c r="CO47" s="978"/>
      <c r="CP47" s="978"/>
      <c r="CQ47" s="979"/>
      <c r="CR47" s="977"/>
      <c r="CS47" s="978"/>
      <c r="CT47" s="978"/>
      <c r="CU47" s="978"/>
      <c r="CV47" s="979"/>
      <c r="CW47" s="977"/>
      <c r="CX47" s="978"/>
      <c r="CY47" s="978"/>
      <c r="CZ47" s="978"/>
      <c r="DA47" s="979"/>
      <c r="DB47" s="977"/>
      <c r="DC47" s="978"/>
      <c r="DD47" s="978"/>
      <c r="DE47" s="978"/>
      <c r="DF47" s="979"/>
      <c r="DG47" s="977"/>
      <c r="DH47" s="978"/>
      <c r="DI47" s="978"/>
      <c r="DJ47" s="978"/>
      <c r="DK47" s="979"/>
      <c r="DL47" s="977"/>
      <c r="DM47" s="978"/>
      <c r="DN47" s="978"/>
      <c r="DO47" s="978"/>
      <c r="DP47" s="979"/>
      <c r="DQ47" s="977"/>
      <c r="DR47" s="978"/>
      <c r="DS47" s="978"/>
      <c r="DT47" s="978"/>
      <c r="DU47" s="979"/>
      <c r="DV47" s="980"/>
      <c r="DW47" s="981"/>
      <c r="DX47" s="981"/>
      <c r="DY47" s="981"/>
      <c r="DZ47" s="982"/>
      <c r="EA47" s="191"/>
    </row>
    <row r="48" spans="1:131" s="192" customFormat="1" ht="26.25" customHeight="1">
      <c r="A48" s="206">
        <v>21</v>
      </c>
      <c r="B48" s="1033"/>
      <c r="C48" s="1034"/>
      <c r="D48" s="1034"/>
      <c r="E48" s="1034"/>
      <c r="F48" s="1034"/>
      <c r="G48" s="1034"/>
      <c r="H48" s="1034"/>
      <c r="I48" s="1034"/>
      <c r="J48" s="1034"/>
      <c r="K48" s="1034"/>
      <c r="L48" s="1034"/>
      <c r="M48" s="1034"/>
      <c r="N48" s="1034"/>
      <c r="O48" s="1034"/>
      <c r="P48" s="1035"/>
      <c r="Q48" s="1040"/>
      <c r="R48" s="1037"/>
      <c r="S48" s="1037"/>
      <c r="T48" s="1037"/>
      <c r="U48" s="1037"/>
      <c r="V48" s="1037"/>
      <c r="W48" s="1037"/>
      <c r="X48" s="1037"/>
      <c r="Y48" s="1037"/>
      <c r="Z48" s="1037"/>
      <c r="AA48" s="1037"/>
      <c r="AB48" s="1037"/>
      <c r="AC48" s="1037"/>
      <c r="AD48" s="1037"/>
      <c r="AE48" s="1041"/>
      <c r="AF48" s="1036"/>
      <c r="AG48" s="1037"/>
      <c r="AH48" s="1037"/>
      <c r="AI48" s="1037"/>
      <c r="AJ48" s="1038"/>
      <c r="AK48" s="968"/>
      <c r="AL48" s="959"/>
      <c r="AM48" s="959"/>
      <c r="AN48" s="959"/>
      <c r="AO48" s="959"/>
      <c r="AP48" s="959"/>
      <c r="AQ48" s="959"/>
      <c r="AR48" s="959"/>
      <c r="AS48" s="959"/>
      <c r="AT48" s="959"/>
      <c r="AU48" s="959"/>
      <c r="AV48" s="959"/>
      <c r="AW48" s="959"/>
      <c r="AX48" s="959"/>
      <c r="AY48" s="959"/>
      <c r="AZ48" s="1039"/>
      <c r="BA48" s="1039"/>
      <c r="BB48" s="1039"/>
      <c r="BC48" s="1039"/>
      <c r="BD48" s="1039"/>
      <c r="BE48" s="1031"/>
      <c r="BF48" s="1031"/>
      <c r="BG48" s="1031"/>
      <c r="BH48" s="1031"/>
      <c r="BI48" s="1032"/>
      <c r="BJ48" s="197"/>
      <c r="BK48" s="197"/>
      <c r="BL48" s="197"/>
      <c r="BM48" s="197"/>
      <c r="BN48" s="197"/>
      <c r="BO48" s="210"/>
      <c r="BP48" s="210"/>
      <c r="BQ48" s="207">
        <v>42</v>
      </c>
      <c r="BR48" s="208"/>
      <c r="BS48" s="1002"/>
      <c r="BT48" s="1003"/>
      <c r="BU48" s="1003"/>
      <c r="BV48" s="1003"/>
      <c r="BW48" s="1003"/>
      <c r="BX48" s="1003"/>
      <c r="BY48" s="1003"/>
      <c r="BZ48" s="1003"/>
      <c r="CA48" s="1003"/>
      <c r="CB48" s="1003"/>
      <c r="CC48" s="1003"/>
      <c r="CD48" s="1003"/>
      <c r="CE48" s="1003"/>
      <c r="CF48" s="1003"/>
      <c r="CG48" s="1004"/>
      <c r="CH48" s="977"/>
      <c r="CI48" s="978"/>
      <c r="CJ48" s="978"/>
      <c r="CK48" s="978"/>
      <c r="CL48" s="979"/>
      <c r="CM48" s="977"/>
      <c r="CN48" s="978"/>
      <c r="CO48" s="978"/>
      <c r="CP48" s="978"/>
      <c r="CQ48" s="979"/>
      <c r="CR48" s="977"/>
      <c r="CS48" s="978"/>
      <c r="CT48" s="978"/>
      <c r="CU48" s="978"/>
      <c r="CV48" s="979"/>
      <c r="CW48" s="977"/>
      <c r="CX48" s="978"/>
      <c r="CY48" s="978"/>
      <c r="CZ48" s="978"/>
      <c r="DA48" s="979"/>
      <c r="DB48" s="977"/>
      <c r="DC48" s="978"/>
      <c r="DD48" s="978"/>
      <c r="DE48" s="978"/>
      <c r="DF48" s="979"/>
      <c r="DG48" s="977"/>
      <c r="DH48" s="978"/>
      <c r="DI48" s="978"/>
      <c r="DJ48" s="978"/>
      <c r="DK48" s="979"/>
      <c r="DL48" s="977"/>
      <c r="DM48" s="978"/>
      <c r="DN48" s="978"/>
      <c r="DO48" s="978"/>
      <c r="DP48" s="979"/>
      <c r="DQ48" s="977"/>
      <c r="DR48" s="978"/>
      <c r="DS48" s="978"/>
      <c r="DT48" s="978"/>
      <c r="DU48" s="979"/>
      <c r="DV48" s="980"/>
      <c r="DW48" s="981"/>
      <c r="DX48" s="981"/>
      <c r="DY48" s="981"/>
      <c r="DZ48" s="982"/>
      <c r="EA48" s="191"/>
    </row>
    <row r="49" spans="1:131" s="192" customFormat="1" ht="26.25" customHeight="1">
      <c r="A49" s="206">
        <v>22</v>
      </c>
      <c r="B49" s="1033"/>
      <c r="C49" s="1034"/>
      <c r="D49" s="1034"/>
      <c r="E49" s="1034"/>
      <c r="F49" s="1034"/>
      <c r="G49" s="1034"/>
      <c r="H49" s="1034"/>
      <c r="I49" s="1034"/>
      <c r="J49" s="1034"/>
      <c r="K49" s="1034"/>
      <c r="L49" s="1034"/>
      <c r="M49" s="1034"/>
      <c r="N49" s="1034"/>
      <c r="O49" s="1034"/>
      <c r="P49" s="1035"/>
      <c r="Q49" s="1040"/>
      <c r="R49" s="1037"/>
      <c r="S49" s="1037"/>
      <c r="T49" s="1037"/>
      <c r="U49" s="1037"/>
      <c r="V49" s="1037"/>
      <c r="W49" s="1037"/>
      <c r="X49" s="1037"/>
      <c r="Y49" s="1037"/>
      <c r="Z49" s="1037"/>
      <c r="AA49" s="1037"/>
      <c r="AB49" s="1037"/>
      <c r="AC49" s="1037"/>
      <c r="AD49" s="1037"/>
      <c r="AE49" s="1041"/>
      <c r="AF49" s="1036"/>
      <c r="AG49" s="1037"/>
      <c r="AH49" s="1037"/>
      <c r="AI49" s="1037"/>
      <c r="AJ49" s="1038"/>
      <c r="AK49" s="968"/>
      <c r="AL49" s="959"/>
      <c r="AM49" s="959"/>
      <c r="AN49" s="959"/>
      <c r="AO49" s="959"/>
      <c r="AP49" s="959"/>
      <c r="AQ49" s="959"/>
      <c r="AR49" s="959"/>
      <c r="AS49" s="959"/>
      <c r="AT49" s="959"/>
      <c r="AU49" s="959"/>
      <c r="AV49" s="959"/>
      <c r="AW49" s="959"/>
      <c r="AX49" s="959"/>
      <c r="AY49" s="959"/>
      <c r="AZ49" s="1039"/>
      <c r="BA49" s="1039"/>
      <c r="BB49" s="1039"/>
      <c r="BC49" s="1039"/>
      <c r="BD49" s="1039"/>
      <c r="BE49" s="1031"/>
      <c r="BF49" s="1031"/>
      <c r="BG49" s="1031"/>
      <c r="BH49" s="1031"/>
      <c r="BI49" s="1032"/>
      <c r="BJ49" s="197"/>
      <c r="BK49" s="197"/>
      <c r="BL49" s="197"/>
      <c r="BM49" s="197"/>
      <c r="BN49" s="197"/>
      <c r="BO49" s="210"/>
      <c r="BP49" s="210"/>
      <c r="BQ49" s="207">
        <v>43</v>
      </c>
      <c r="BR49" s="208"/>
      <c r="BS49" s="1002"/>
      <c r="BT49" s="1003"/>
      <c r="BU49" s="1003"/>
      <c r="BV49" s="1003"/>
      <c r="BW49" s="1003"/>
      <c r="BX49" s="1003"/>
      <c r="BY49" s="1003"/>
      <c r="BZ49" s="1003"/>
      <c r="CA49" s="1003"/>
      <c r="CB49" s="1003"/>
      <c r="CC49" s="1003"/>
      <c r="CD49" s="1003"/>
      <c r="CE49" s="1003"/>
      <c r="CF49" s="1003"/>
      <c r="CG49" s="1004"/>
      <c r="CH49" s="977"/>
      <c r="CI49" s="978"/>
      <c r="CJ49" s="978"/>
      <c r="CK49" s="978"/>
      <c r="CL49" s="979"/>
      <c r="CM49" s="977"/>
      <c r="CN49" s="978"/>
      <c r="CO49" s="978"/>
      <c r="CP49" s="978"/>
      <c r="CQ49" s="979"/>
      <c r="CR49" s="977"/>
      <c r="CS49" s="978"/>
      <c r="CT49" s="978"/>
      <c r="CU49" s="978"/>
      <c r="CV49" s="979"/>
      <c r="CW49" s="977"/>
      <c r="CX49" s="978"/>
      <c r="CY49" s="978"/>
      <c r="CZ49" s="978"/>
      <c r="DA49" s="979"/>
      <c r="DB49" s="977"/>
      <c r="DC49" s="978"/>
      <c r="DD49" s="978"/>
      <c r="DE49" s="978"/>
      <c r="DF49" s="979"/>
      <c r="DG49" s="977"/>
      <c r="DH49" s="978"/>
      <c r="DI49" s="978"/>
      <c r="DJ49" s="978"/>
      <c r="DK49" s="979"/>
      <c r="DL49" s="977"/>
      <c r="DM49" s="978"/>
      <c r="DN49" s="978"/>
      <c r="DO49" s="978"/>
      <c r="DP49" s="979"/>
      <c r="DQ49" s="977"/>
      <c r="DR49" s="978"/>
      <c r="DS49" s="978"/>
      <c r="DT49" s="978"/>
      <c r="DU49" s="979"/>
      <c r="DV49" s="980"/>
      <c r="DW49" s="981"/>
      <c r="DX49" s="981"/>
      <c r="DY49" s="981"/>
      <c r="DZ49" s="982"/>
      <c r="EA49" s="191"/>
    </row>
    <row r="50" spans="1:131" s="192" customFormat="1" ht="26.25" customHeight="1">
      <c r="A50" s="206">
        <v>23</v>
      </c>
      <c r="B50" s="1033"/>
      <c r="C50" s="1034"/>
      <c r="D50" s="1034"/>
      <c r="E50" s="1034"/>
      <c r="F50" s="1034"/>
      <c r="G50" s="1034"/>
      <c r="H50" s="1034"/>
      <c r="I50" s="1034"/>
      <c r="J50" s="1034"/>
      <c r="K50" s="1034"/>
      <c r="L50" s="1034"/>
      <c r="M50" s="1034"/>
      <c r="N50" s="1034"/>
      <c r="O50" s="1034"/>
      <c r="P50" s="1035"/>
      <c r="Q50" s="1029"/>
      <c r="R50" s="1008"/>
      <c r="S50" s="1008"/>
      <c r="T50" s="1008"/>
      <c r="U50" s="1008"/>
      <c r="V50" s="1008"/>
      <c r="W50" s="1008"/>
      <c r="X50" s="1008"/>
      <c r="Y50" s="1008"/>
      <c r="Z50" s="1008"/>
      <c r="AA50" s="1008"/>
      <c r="AB50" s="1008"/>
      <c r="AC50" s="1008"/>
      <c r="AD50" s="1008"/>
      <c r="AE50" s="1030"/>
      <c r="AF50" s="1036"/>
      <c r="AG50" s="1037"/>
      <c r="AH50" s="1037"/>
      <c r="AI50" s="1037"/>
      <c r="AJ50" s="1038"/>
      <c r="AK50" s="1010"/>
      <c r="AL50" s="1008"/>
      <c r="AM50" s="1008"/>
      <c r="AN50" s="1008"/>
      <c r="AO50" s="1008"/>
      <c r="AP50" s="1008"/>
      <c r="AQ50" s="1008"/>
      <c r="AR50" s="1008"/>
      <c r="AS50" s="1008"/>
      <c r="AT50" s="1008"/>
      <c r="AU50" s="1008"/>
      <c r="AV50" s="1008"/>
      <c r="AW50" s="1008"/>
      <c r="AX50" s="1008"/>
      <c r="AY50" s="1008"/>
      <c r="AZ50" s="1011"/>
      <c r="BA50" s="1011"/>
      <c r="BB50" s="1011"/>
      <c r="BC50" s="1011"/>
      <c r="BD50" s="1011"/>
      <c r="BE50" s="1031"/>
      <c r="BF50" s="1031"/>
      <c r="BG50" s="1031"/>
      <c r="BH50" s="1031"/>
      <c r="BI50" s="1032"/>
      <c r="BJ50" s="197"/>
      <c r="BK50" s="197"/>
      <c r="BL50" s="197"/>
      <c r="BM50" s="197"/>
      <c r="BN50" s="197"/>
      <c r="BO50" s="210"/>
      <c r="BP50" s="210"/>
      <c r="BQ50" s="207">
        <v>44</v>
      </c>
      <c r="BR50" s="208"/>
      <c r="BS50" s="1002"/>
      <c r="BT50" s="1003"/>
      <c r="BU50" s="1003"/>
      <c r="BV50" s="1003"/>
      <c r="BW50" s="1003"/>
      <c r="BX50" s="1003"/>
      <c r="BY50" s="1003"/>
      <c r="BZ50" s="1003"/>
      <c r="CA50" s="1003"/>
      <c r="CB50" s="1003"/>
      <c r="CC50" s="1003"/>
      <c r="CD50" s="1003"/>
      <c r="CE50" s="1003"/>
      <c r="CF50" s="1003"/>
      <c r="CG50" s="1004"/>
      <c r="CH50" s="977"/>
      <c r="CI50" s="978"/>
      <c r="CJ50" s="978"/>
      <c r="CK50" s="978"/>
      <c r="CL50" s="979"/>
      <c r="CM50" s="977"/>
      <c r="CN50" s="978"/>
      <c r="CO50" s="978"/>
      <c r="CP50" s="978"/>
      <c r="CQ50" s="979"/>
      <c r="CR50" s="977"/>
      <c r="CS50" s="978"/>
      <c r="CT50" s="978"/>
      <c r="CU50" s="978"/>
      <c r="CV50" s="979"/>
      <c r="CW50" s="977"/>
      <c r="CX50" s="978"/>
      <c r="CY50" s="978"/>
      <c r="CZ50" s="978"/>
      <c r="DA50" s="979"/>
      <c r="DB50" s="977"/>
      <c r="DC50" s="978"/>
      <c r="DD50" s="978"/>
      <c r="DE50" s="978"/>
      <c r="DF50" s="979"/>
      <c r="DG50" s="977"/>
      <c r="DH50" s="978"/>
      <c r="DI50" s="978"/>
      <c r="DJ50" s="978"/>
      <c r="DK50" s="979"/>
      <c r="DL50" s="977"/>
      <c r="DM50" s="978"/>
      <c r="DN50" s="978"/>
      <c r="DO50" s="978"/>
      <c r="DP50" s="979"/>
      <c r="DQ50" s="977"/>
      <c r="DR50" s="978"/>
      <c r="DS50" s="978"/>
      <c r="DT50" s="978"/>
      <c r="DU50" s="979"/>
      <c r="DV50" s="980"/>
      <c r="DW50" s="981"/>
      <c r="DX50" s="981"/>
      <c r="DY50" s="981"/>
      <c r="DZ50" s="982"/>
      <c r="EA50" s="191"/>
    </row>
    <row r="51" spans="1:131" s="192" customFormat="1" ht="26.25" customHeight="1">
      <c r="A51" s="206">
        <v>24</v>
      </c>
      <c r="B51" s="1033"/>
      <c r="C51" s="1034"/>
      <c r="D51" s="1034"/>
      <c r="E51" s="1034"/>
      <c r="F51" s="1034"/>
      <c r="G51" s="1034"/>
      <c r="H51" s="1034"/>
      <c r="I51" s="1034"/>
      <c r="J51" s="1034"/>
      <c r="K51" s="1034"/>
      <c r="L51" s="1034"/>
      <c r="M51" s="1034"/>
      <c r="N51" s="1034"/>
      <c r="O51" s="1034"/>
      <c r="P51" s="1035"/>
      <c r="Q51" s="1029"/>
      <c r="R51" s="1008"/>
      <c r="S51" s="1008"/>
      <c r="T51" s="1008"/>
      <c r="U51" s="1008"/>
      <c r="V51" s="1008"/>
      <c r="W51" s="1008"/>
      <c r="X51" s="1008"/>
      <c r="Y51" s="1008"/>
      <c r="Z51" s="1008"/>
      <c r="AA51" s="1008"/>
      <c r="AB51" s="1008"/>
      <c r="AC51" s="1008"/>
      <c r="AD51" s="1008"/>
      <c r="AE51" s="1030"/>
      <c r="AF51" s="1036"/>
      <c r="AG51" s="1037"/>
      <c r="AH51" s="1037"/>
      <c r="AI51" s="1037"/>
      <c r="AJ51" s="1038"/>
      <c r="AK51" s="1010"/>
      <c r="AL51" s="1008"/>
      <c r="AM51" s="1008"/>
      <c r="AN51" s="1008"/>
      <c r="AO51" s="1008"/>
      <c r="AP51" s="1008"/>
      <c r="AQ51" s="1008"/>
      <c r="AR51" s="1008"/>
      <c r="AS51" s="1008"/>
      <c r="AT51" s="1008"/>
      <c r="AU51" s="1008"/>
      <c r="AV51" s="1008"/>
      <c r="AW51" s="1008"/>
      <c r="AX51" s="1008"/>
      <c r="AY51" s="1008"/>
      <c r="AZ51" s="1011"/>
      <c r="BA51" s="1011"/>
      <c r="BB51" s="1011"/>
      <c r="BC51" s="1011"/>
      <c r="BD51" s="1011"/>
      <c r="BE51" s="1031"/>
      <c r="BF51" s="1031"/>
      <c r="BG51" s="1031"/>
      <c r="BH51" s="1031"/>
      <c r="BI51" s="1032"/>
      <c r="BJ51" s="197"/>
      <c r="BK51" s="197"/>
      <c r="BL51" s="197"/>
      <c r="BM51" s="197"/>
      <c r="BN51" s="197"/>
      <c r="BO51" s="210"/>
      <c r="BP51" s="210"/>
      <c r="BQ51" s="207">
        <v>45</v>
      </c>
      <c r="BR51" s="208"/>
      <c r="BS51" s="1002"/>
      <c r="BT51" s="1003"/>
      <c r="BU51" s="1003"/>
      <c r="BV51" s="1003"/>
      <c r="BW51" s="1003"/>
      <c r="BX51" s="1003"/>
      <c r="BY51" s="1003"/>
      <c r="BZ51" s="1003"/>
      <c r="CA51" s="1003"/>
      <c r="CB51" s="1003"/>
      <c r="CC51" s="1003"/>
      <c r="CD51" s="1003"/>
      <c r="CE51" s="1003"/>
      <c r="CF51" s="1003"/>
      <c r="CG51" s="1004"/>
      <c r="CH51" s="977"/>
      <c r="CI51" s="978"/>
      <c r="CJ51" s="978"/>
      <c r="CK51" s="978"/>
      <c r="CL51" s="979"/>
      <c r="CM51" s="977"/>
      <c r="CN51" s="978"/>
      <c r="CO51" s="978"/>
      <c r="CP51" s="978"/>
      <c r="CQ51" s="979"/>
      <c r="CR51" s="977"/>
      <c r="CS51" s="978"/>
      <c r="CT51" s="978"/>
      <c r="CU51" s="978"/>
      <c r="CV51" s="979"/>
      <c r="CW51" s="977"/>
      <c r="CX51" s="978"/>
      <c r="CY51" s="978"/>
      <c r="CZ51" s="978"/>
      <c r="DA51" s="979"/>
      <c r="DB51" s="977"/>
      <c r="DC51" s="978"/>
      <c r="DD51" s="978"/>
      <c r="DE51" s="978"/>
      <c r="DF51" s="979"/>
      <c r="DG51" s="977"/>
      <c r="DH51" s="978"/>
      <c r="DI51" s="978"/>
      <c r="DJ51" s="978"/>
      <c r="DK51" s="979"/>
      <c r="DL51" s="977"/>
      <c r="DM51" s="978"/>
      <c r="DN51" s="978"/>
      <c r="DO51" s="978"/>
      <c r="DP51" s="979"/>
      <c r="DQ51" s="977"/>
      <c r="DR51" s="978"/>
      <c r="DS51" s="978"/>
      <c r="DT51" s="978"/>
      <c r="DU51" s="979"/>
      <c r="DV51" s="980"/>
      <c r="DW51" s="981"/>
      <c r="DX51" s="981"/>
      <c r="DY51" s="981"/>
      <c r="DZ51" s="982"/>
      <c r="EA51" s="191"/>
    </row>
    <row r="52" spans="1:131" s="192" customFormat="1" ht="26.25" customHeight="1">
      <c r="A52" s="206">
        <v>25</v>
      </c>
      <c r="B52" s="1033"/>
      <c r="C52" s="1034"/>
      <c r="D52" s="1034"/>
      <c r="E52" s="1034"/>
      <c r="F52" s="1034"/>
      <c r="G52" s="1034"/>
      <c r="H52" s="1034"/>
      <c r="I52" s="1034"/>
      <c r="J52" s="1034"/>
      <c r="K52" s="1034"/>
      <c r="L52" s="1034"/>
      <c r="M52" s="1034"/>
      <c r="N52" s="1034"/>
      <c r="O52" s="1034"/>
      <c r="P52" s="1035"/>
      <c r="Q52" s="1029"/>
      <c r="R52" s="1008"/>
      <c r="S52" s="1008"/>
      <c r="T52" s="1008"/>
      <c r="U52" s="1008"/>
      <c r="V52" s="1008"/>
      <c r="W52" s="1008"/>
      <c r="X52" s="1008"/>
      <c r="Y52" s="1008"/>
      <c r="Z52" s="1008"/>
      <c r="AA52" s="1008"/>
      <c r="AB52" s="1008"/>
      <c r="AC52" s="1008"/>
      <c r="AD52" s="1008"/>
      <c r="AE52" s="1030"/>
      <c r="AF52" s="1036"/>
      <c r="AG52" s="1037"/>
      <c r="AH52" s="1037"/>
      <c r="AI52" s="1037"/>
      <c r="AJ52" s="1038"/>
      <c r="AK52" s="1010"/>
      <c r="AL52" s="1008"/>
      <c r="AM52" s="1008"/>
      <c r="AN52" s="1008"/>
      <c r="AO52" s="1008"/>
      <c r="AP52" s="1008"/>
      <c r="AQ52" s="1008"/>
      <c r="AR52" s="1008"/>
      <c r="AS52" s="1008"/>
      <c r="AT52" s="1008"/>
      <c r="AU52" s="1008"/>
      <c r="AV52" s="1008"/>
      <c r="AW52" s="1008"/>
      <c r="AX52" s="1008"/>
      <c r="AY52" s="1008"/>
      <c r="AZ52" s="1011"/>
      <c r="BA52" s="1011"/>
      <c r="BB52" s="1011"/>
      <c r="BC52" s="1011"/>
      <c r="BD52" s="1011"/>
      <c r="BE52" s="1031"/>
      <c r="BF52" s="1031"/>
      <c r="BG52" s="1031"/>
      <c r="BH52" s="1031"/>
      <c r="BI52" s="1032"/>
      <c r="BJ52" s="197"/>
      <c r="BK52" s="197"/>
      <c r="BL52" s="197"/>
      <c r="BM52" s="197"/>
      <c r="BN52" s="197"/>
      <c r="BO52" s="210"/>
      <c r="BP52" s="210"/>
      <c r="BQ52" s="207">
        <v>46</v>
      </c>
      <c r="BR52" s="208"/>
      <c r="BS52" s="1002"/>
      <c r="BT52" s="1003"/>
      <c r="BU52" s="1003"/>
      <c r="BV52" s="1003"/>
      <c r="BW52" s="1003"/>
      <c r="BX52" s="1003"/>
      <c r="BY52" s="1003"/>
      <c r="BZ52" s="1003"/>
      <c r="CA52" s="1003"/>
      <c r="CB52" s="1003"/>
      <c r="CC52" s="1003"/>
      <c r="CD52" s="1003"/>
      <c r="CE52" s="1003"/>
      <c r="CF52" s="1003"/>
      <c r="CG52" s="1004"/>
      <c r="CH52" s="977"/>
      <c r="CI52" s="978"/>
      <c r="CJ52" s="978"/>
      <c r="CK52" s="978"/>
      <c r="CL52" s="979"/>
      <c r="CM52" s="977"/>
      <c r="CN52" s="978"/>
      <c r="CO52" s="978"/>
      <c r="CP52" s="978"/>
      <c r="CQ52" s="979"/>
      <c r="CR52" s="977"/>
      <c r="CS52" s="978"/>
      <c r="CT52" s="978"/>
      <c r="CU52" s="978"/>
      <c r="CV52" s="979"/>
      <c r="CW52" s="977"/>
      <c r="CX52" s="978"/>
      <c r="CY52" s="978"/>
      <c r="CZ52" s="978"/>
      <c r="DA52" s="979"/>
      <c r="DB52" s="977"/>
      <c r="DC52" s="978"/>
      <c r="DD52" s="978"/>
      <c r="DE52" s="978"/>
      <c r="DF52" s="979"/>
      <c r="DG52" s="977"/>
      <c r="DH52" s="978"/>
      <c r="DI52" s="978"/>
      <c r="DJ52" s="978"/>
      <c r="DK52" s="979"/>
      <c r="DL52" s="977"/>
      <c r="DM52" s="978"/>
      <c r="DN52" s="978"/>
      <c r="DO52" s="978"/>
      <c r="DP52" s="979"/>
      <c r="DQ52" s="977"/>
      <c r="DR52" s="978"/>
      <c r="DS52" s="978"/>
      <c r="DT52" s="978"/>
      <c r="DU52" s="979"/>
      <c r="DV52" s="980"/>
      <c r="DW52" s="981"/>
      <c r="DX52" s="981"/>
      <c r="DY52" s="981"/>
      <c r="DZ52" s="982"/>
      <c r="EA52" s="191"/>
    </row>
    <row r="53" spans="1:131" s="192" customFormat="1" ht="26.25" customHeight="1">
      <c r="A53" s="206">
        <v>26</v>
      </c>
      <c r="B53" s="1033"/>
      <c r="C53" s="1034"/>
      <c r="D53" s="1034"/>
      <c r="E53" s="1034"/>
      <c r="F53" s="1034"/>
      <c r="G53" s="1034"/>
      <c r="H53" s="1034"/>
      <c r="I53" s="1034"/>
      <c r="J53" s="1034"/>
      <c r="K53" s="1034"/>
      <c r="L53" s="1034"/>
      <c r="M53" s="1034"/>
      <c r="N53" s="1034"/>
      <c r="O53" s="1034"/>
      <c r="P53" s="1035"/>
      <c r="Q53" s="1029"/>
      <c r="R53" s="1008"/>
      <c r="S53" s="1008"/>
      <c r="T53" s="1008"/>
      <c r="U53" s="1008"/>
      <c r="V53" s="1008"/>
      <c r="W53" s="1008"/>
      <c r="X53" s="1008"/>
      <c r="Y53" s="1008"/>
      <c r="Z53" s="1008"/>
      <c r="AA53" s="1008"/>
      <c r="AB53" s="1008"/>
      <c r="AC53" s="1008"/>
      <c r="AD53" s="1008"/>
      <c r="AE53" s="1030"/>
      <c r="AF53" s="1036"/>
      <c r="AG53" s="1037"/>
      <c r="AH53" s="1037"/>
      <c r="AI53" s="1037"/>
      <c r="AJ53" s="1038"/>
      <c r="AK53" s="1010"/>
      <c r="AL53" s="1008"/>
      <c r="AM53" s="1008"/>
      <c r="AN53" s="1008"/>
      <c r="AO53" s="1008"/>
      <c r="AP53" s="1008"/>
      <c r="AQ53" s="1008"/>
      <c r="AR53" s="1008"/>
      <c r="AS53" s="1008"/>
      <c r="AT53" s="1008"/>
      <c r="AU53" s="1008"/>
      <c r="AV53" s="1008"/>
      <c r="AW53" s="1008"/>
      <c r="AX53" s="1008"/>
      <c r="AY53" s="1008"/>
      <c r="AZ53" s="1011"/>
      <c r="BA53" s="1011"/>
      <c r="BB53" s="1011"/>
      <c r="BC53" s="1011"/>
      <c r="BD53" s="1011"/>
      <c r="BE53" s="1031"/>
      <c r="BF53" s="1031"/>
      <c r="BG53" s="1031"/>
      <c r="BH53" s="1031"/>
      <c r="BI53" s="1032"/>
      <c r="BJ53" s="197"/>
      <c r="BK53" s="197"/>
      <c r="BL53" s="197"/>
      <c r="BM53" s="197"/>
      <c r="BN53" s="197"/>
      <c r="BO53" s="210"/>
      <c r="BP53" s="210"/>
      <c r="BQ53" s="207">
        <v>47</v>
      </c>
      <c r="BR53" s="208"/>
      <c r="BS53" s="1002"/>
      <c r="BT53" s="1003"/>
      <c r="BU53" s="1003"/>
      <c r="BV53" s="1003"/>
      <c r="BW53" s="1003"/>
      <c r="BX53" s="1003"/>
      <c r="BY53" s="1003"/>
      <c r="BZ53" s="1003"/>
      <c r="CA53" s="1003"/>
      <c r="CB53" s="1003"/>
      <c r="CC53" s="1003"/>
      <c r="CD53" s="1003"/>
      <c r="CE53" s="1003"/>
      <c r="CF53" s="1003"/>
      <c r="CG53" s="1004"/>
      <c r="CH53" s="977"/>
      <c r="CI53" s="978"/>
      <c r="CJ53" s="978"/>
      <c r="CK53" s="978"/>
      <c r="CL53" s="979"/>
      <c r="CM53" s="977"/>
      <c r="CN53" s="978"/>
      <c r="CO53" s="978"/>
      <c r="CP53" s="978"/>
      <c r="CQ53" s="979"/>
      <c r="CR53" s="977"/>
      <c r="CS53" s="978"/>
      <c r="CT53" s="978"/>
      <c r="CU53" s="978"/>
      <c r="CV53" s="979"/>
      <c r="CW53" s="977"/>
      <c r="CX53" s="978"/>
      <c r="CY53" s="978"/>
      <c r="CZ53" s="978"/>
      <c r="DA53" s="979"/>
      <c r="DB53" s="977"/>
      <c r="DC53" s="978"/>
      <c r="DD53" s="978"/>
      <c r="DE53" s="978"/>
      <c r="DF53" s="979"/>
      <c r="DG53" s="977"/>
      <c r="DH53" s="978"/>
      <c r="DI53" s="978"/>
      <c r="DJ53" s="978"/>
      <c r="DK53" s="979"/>
      <c r="DL53" s="977"/>
      <c r="DM53" s="978"/>
      <c r="DN53" s="978"/>
      <c r="DO53" s="978"/>
      <c r="DP53" s="979"/>
      <c r="DQ53" s="977"/>
      <c r="DR53" s="978"/>
      <c r="DS53" s="978"/>
      <c r="DT53" s="978"/>
      <c r="DU53" s="979"/>
      <c r="DV53" s="980"/>
      <c r="DW53" s="981"/>
      <c r="DX53" s="981"/>
      <c r="DY53" s="981"/>
      <c r="DZ53" s="982"/>
      <c r="EA53" s="191"/>
    </row>
    <row r="54" spans="1:131" s="192" customFormat="1" ht="26.25" customHeight="1">
      <c r="A54" s="206">
        <v>27</v>
      </c>
      <c r="B54" s="1033"/>
      <c r="C54" s="1034"/>
      <c r="D54" s="1034"/>
      <c r="E54" s="1034"/>
      <c r="F54" s="1034"/>
      <c r="G54" s="1034"/>
      <c r="H54" s="1034"/>
      <c r="I54" s="1034"/>
      <c r="J54" s="1034"/>
      <c r="K54" s="1034"/>
      <c r="L54" s="1034"/>
      <c r="M54" s="1034"/>
      <c r="N54" s="1034"/>
      <c r="O54" s="1034"/>
      <c r="P54" s="1035"/>
      <c r="Q54" s="1029"/>
      <c r="R54" s="1008"/>
      <c r="S54" s="1008"/>
      <c r="T54" s="1008"/>
      <c r="U54" s="1008"/>
      <c r="V54" s="1008"/>
      <c r="W54" s="1008"/>
      <c r="X54" s="1008"/>
      <c r="Y54" s="1008"/>
      <c r="Z54" s="1008"/>
      <c r="AA54" s="1008"/>
      <c r="AB54" s="1008"/>
      <c r="AC54" s="1008"/>
      <c r="AD54" s="1008"/>
      <c r="AE54" s="1030"/>
      <c r="AF54" s="1036"/>
      <c r="AG54" s="1037"/>
      <c r="AH54" s="1037"/>
      <c r="AI54" s="1037"/>
      <c r="AJ54" s="1038"/>
      <c r="AK54" s="1010"/>
      <c r="AL54" s="1008"/>
      <c r="AM54" s="1008"/>
      <c r="AN54" s="1008"/>
      <c r="AO54" s="1008"/>
      <c r="AP54" s="1008"/>
      <c r="AQ54" s="1008"/>
      <c r="AR54" s="1008"/>
      <c r="AS54" s="1008"/>
      <c r="AT54" s="1008"/>
      <c r="AU54" s="1008"/>
      <c r="AV54" s="1008"/>
      <c r="AW54" s="1008"/>
      <c r="AX54" s="1008"/>
      <c r="AY54" s="1008"/>
      <c r="AZ54" s="1011"/>
      <c r="BA54" s="1011"/>
      <c r="BB54" s="1011"/>
      <c r="BC54" s="1011"/>
      <c r="BD54" s="1011"/>
      <c r="BE54" s="1031"/>
      <c r="BF54" s="1031"/>
      <c r="BG54" s="1031"/>
      <c r="BH54" s="1031"/>
      <c r="BI54" s="1032"/>
      <c r="BJ54" s="197"/>
      <c r="BK54" s="197"/>
      <c r="BL54" s="197"/>
      <c r="BM54" s="197"/>
      <c r="BN54" s="197"/>
      <c r="BO54" s="210"/>
      <c r="BP54" s="210"/>
      <c r="BQ54" s="207">
        <v>48</v>
      </c>
      <c r="BR54" s="208"/>
      <c r="BS54" s="1002"/>
      <c r="BT54" s="1003"/>
      <c r="BU54" s="1003"/>
      <c r="BV54" s="1003"/>
      <c r="BW54" s="1003"/>
      <c r="BX54" s="1003"/>
      <c r="BY54" s="1003"/>
      <c r="BZ54" s="1003"/>
      <c r="CA54" s="1003"/>
      <c r="CB54" s="1003"/>
      <c r="CC54" s="1003"/>
      <c r="CD54" s="1003"/>
      <c r="CE54" s="1003"/>
      <c r="CF54" s="1003"/>
      <c r="CG54" s="1004"/>
      <c r="CH54" s="977"/>
      <c r="CI54" s="978"/>
      <c r="CJ54" s="978"/>
      <c r="CK54" s="978"/>
      <c r="CL54" s="979"/>
      <c r="CM54" s="977"/>
      <c r="CN54" s="978"/>
      <c r="CO54" s="978"/>
      <c r="CP54" s="978"/>
      <c r="CQ54" s="979"/>
      <c r="CR54" s="977"/>
      <c r="CS54" s="978"/>
      <c r="CT54" s="978"/>
      <c r="CU54" s="978"/>
      <c r="CV54" s="979"/>
      <c r="CW54" s="977"/>
      <c r="CX54" s="978"/>
      <c r="CY54" s="978"/>
      <c r="CZ54" s="978"/>
      <c r="DA54" s="979"/>
      <c r="DB54" s="977"/>
      <c r="DC54" s="978"/>
      <c r="DD54" s="978"/>
      <c r="DE54" s="978"/>
      <c r="DF54" s="979"/>
      <c r="DG54" s="977"/>
      <c r="DH54" s="978"/>
      <c r="DI54" s="978"/>
      <c r="DJ54" s="978"/>
      <c r="DK54" s="979"/>
      <c r="DL54" s="977"/>
      <c r="DM54" s="978"/>
      <c r="DN54" s="978"/>
      <c r="DO54" s="978"/>
      <c r="DP54" s="979"/>
      <c r="DQ54" s="977"/>
      <c r="DR54" s="978"/>
      <c r="DS54" s="978"/>
      <c r="DT54" s="978"/>
      <c r="DU54" s="979"/>
      <c r="DV54" s="980"/>
      <c r="DW54" s="981"/>
      <c r="DX54" s="981"/>
      <c r="DY54" s="981"/>
      <c r="DZ54" s="982"/>
      <c r="EA54" s="191"/>
    </row>
    <row r="55" spans="1:131" s="192" customFormat="1" ht="26.25" customHeight="1">
      <c r="A55" s="206">
        <v>28</v>
      </c>
      <c r="B55" s="1033"/>
      <c r="C55" s="1034"/>
      <c r="D55" s="1034"/>
      <c r="E55" s="1034"/>
      <c r="F55" s="1034"/>
      <c r="G55" s="1034"/>
      <c r="H55" s="1034"/>
      <c r="I55" s="1034"/>
      <c r="J55" s="1034"/>
      <c r="K55" s="1034"/>
      <c r="L55" s="1034"/>
      <c r="M55" s="1034"/>
      <c r="N55" s="1034"/>
      <c r="O55" s="1034"/>
      <c r="P55" s="1035"/>
      <c r="Q55" s="1029"/>
      <c r="R55" s="1008"/>
      <c r="S55" s="1008"/>
      <c r="T55" s="1008"/>
      <c r="U55" s="1008"/>
      <c r="V55" s="1008"/>
      <c r="W55" s="1008"/>
      <c r="X55" s="1008"/>
      <c r="Y55" s="1008"/>
      <c r="Z55" s="1008"/>
      <c r="AA55" s="1008"/>
      <c r="AB55" s="1008"/>
      <c r="AC55" s="1008"/>
      <c r="AD55" s="1008"/>
      <c r="AE55" s="1030"/>
      <c r="AF55" s="1036"/>
      <c r="AG55" s="1037"/>
      <c r="AH55" s="1037"/>
      <c r="AI55" s="1037"/>
      <c r="AJ55" s="1038"/>
      <c r="AK55" s="1010"/>
      <c r="AL55" s="1008"/>
      <c r="AM55" s="1008"/>
      <c r="AN55" s="1008"/>
      <c r="AO55" s="1008"/>
      <c r="AP55" s="1008"/>
      <c r="AQ55" s="1008"/>
      <c r="AR55" s="1008"/>
      <c r="AS55" s="1008"/>
      <c r="AT55" s="1008"/>
      <c r="AU55" s="1008"/>
      <c r="AV55" s="1008"/>
      <c r="AW55" s="1008"/>
      <c r="AX55" s="1008"/>
      <c r="AY55" s="1008"/>
      <c r="AZ55" s="1011"/>
      <c r="BA55" s="1011"/>
      <c r="BB55" s="1011"/>
      <c r="BC55" s="1011"/>
      <c r="BD55" s="1011"/>
      <c r="BE55" s="1031"/>
      <c r="BF55" s="1031"/>
      <c r="BG55" s="1031"/>
      <c r="BH55" s="1031"/>
      <c r="BI55" s="1032"/>
      <c r="BJ55" s="197"/>
      <c r="BK55" s="197"/>
      <c r="BL55" s="197"/>
      <c r="BM55" s="197"/>
      <c r="BN55" s="197"/>
      <c r="BO55" s="210"/>
      <c r="BP55" s="210"/>
      <c r="BQ55" s="207">
        <v>49</v>
      </c>
      <c r="BR55" s="208"/>
      <c r="BS55" s="1002"/>
      <c r="BT55" s="1003"/>
      <c r="BU55" s="1003"/>
      <c r="BV55" s="1003"/>
      <c r="BW55" s="1003"/>
      <c r="BX55" s="1003"/>
      <c r="BY55" s="1003"/>
      <c r="BZ55" s="1003"/>
      <c r="CA55" s="1003"/>
      <c r="CB55" s="1003"/>
      <c r="CC55" s="1003"/>
      <c r="CD55" s="1003"/>
      <c r="CE55" s="1003"/>
      <c r="CF55" s="1003"/>
      <c r="CG55" s="1004"/>
      <c r="CH55" s="977"/>
      <c r="CI55" s="978"/>
      <c r="CJ55" s="978"/>
      <c r="CK55" s="978"/>
      <c r="CL55" s="979"/>
      <c r="CM55" s="977"/>
      <c r="CN55" s="978"/>
      <c r="CO55" s="978"/>
      <c r="CP55" s="978"/>
      <c r="CQ55" s="979"/>
      <c r="CR55" s="977"/>
      <c r="CS55" s="978"/>
      <c r="CT55" s="978"/>
      <c r="CU55" s="978"/>
      <c r="CV55" s="979"/>
      <c r="CW55" s="977"/>
      <c r="CX55" s="978"/>
      <c r="CY55" s="978"/>
      <c r="CZ55" s="978"/>
      <c r="DA55" s="979"/>
      <c r="DB55" s="977"/>
      <c r="DC55" s="978"/>
      <c r="DD55" s="978"/>
      <c r="DE55" s="978"/>
      <c r="DF55" s="979"/>
      <c r="DG55" s="977"/>
      <c r="DH55" s="978"/>
      <c r="DI55" s="978"/>
      <c r="DJ55" s="978"/>
      <c r="DK55" s="979"/>
      <c r="DL55" s="977"/>
      <c r="DM55" s="978"/>
      <c r="DN55" s="978"/>
      <c r="DO55" s="978"/>
      <c r="DP55" s="979"/>
      <c r="DQ55" s="977"/>
      <c r="DR55" s="978"/>
      <c r="DS55" s="978"/>
      <c r="DT55" s="978"/>
      <c r="DU55" s="979"/>
      <c r="DV55" s="980"/>
      <c r="DW55" s="981"/>
      <c r="DX55" s="981"/>
      <c r="DY55" s="981"/>
      <c r="DZ55" s="982"/>
      <c r="EA55" s="191"/>
    </row>
    <row r="56" spans="1:131" s="192" customFormat="1" ht="26.25" customHeight="1">
      <c r="A56" s="206">
        <v>29</v>
      </c>
      <c r="B56" s="1033"/>
      <c r="C56" s="1034"/>
      <c r="D56" s="1034"/>
      <c r="E56" s="1034"/>
      <c r="F56" s="1034"/>
      <c r="G56" s="1034"/>
      <c r="H56" s="1034"/>
      <c r="I56" s="1034"/>
      <c r="J56" s="1034"/>
      <c r="K56" s="1034"/>
      <c r="L56" s="1034"/>
      <c r="M56" s="1034"/>
      <c r="N56" s="1034"/>
      <c r="O56" s="1034"/>
      <c r="P56" s="1035"/>
      <c r="Q56" s="1029"/>
      <c r="R56" s="1008"/>
      <c r="S56" s="1008"/>
      <c r="T56" s="1008"/>
      <c r="U56" s="1008"/>
      <c r="V56" s="1008"/>
      <c r="W56" s="1008"/>
      <c r="X56" s="1008"/>
      <c r="Y56" s="1008"/>
      <c r="Z56" s="1008"/>
      <c r="AA56" s="1008"/>
      <c r="AB56" s="1008"/>
      <c r="AC56" s="1008"/>
      <c r="AD56" s="1008"/>
      <c r="AE56" s="1030"/>
      <c r="AF56" s="1036"/>
      <c r="AG56" s="1037"/>
      <c r="AH56" s="1037"/>
      <c r="AI56" s="1037"/>
      <c r="AJ56" s="1038"/>
      <c r="AK56" s="1010"/>
      <c r="AL56" s="1008"/>
      <c r="AM56" s="1008"/>
      <c r="AN56" s="1008"/>
      <c r="AO56" s="1008"/>
      <c r="AP56" s="1008"/>
      <c r="AQ56" s="1008"/>
      <c r="AR56" s="1008"/>
      <c r="AS56" s="1008"/>
      <c r="AT56" s="1008"/>
      <c r="AU56" s="1008"/>
      <c r="AV56" s="1008"/>
      <c r="AW56" s="1008"/>
      <c r="AX56" s="1008"/>
      <c r="AY56" s="1008"/>
      <c r="AZ56" s="1011"/>
      <c r="BA56" s="1011"/>
      <c r="BB56" s="1011"/>
      <c r="BC56" s="1011"/>
      <c r="BD56" s="1011"/>
      <c r="BE56" s="1031"/>
      <c r="BF56" s="1031"/>
      <c r="BG56" s="1031"/>
      <c r="BH56" s="1031"/>
      <c r="BI56" s="1032"/>
      <c r="BJ56" s="197"/>
      <c r="BK56" s="197"/>
      <c r="BL56" s="197"/>
      <c r="BM56" s="197"/>
      <c r="BN56" s="197"/>
      <c r="BO56" s="210"/>
      <c r="BP56" s="210"/>
      <c r="BQ56" s="207">
        <v>50</v>
      </c>
      <c r="BR56" s="208"/>
      <c r="BS56" s="1002"/>
      <c r="BT56" s="1003"/>
      <c r="BU56" s="1003"/>
      <c r="BV56" s="1003"/>
      <c r="BW56" s="1003"/>
      <c r="BX56" s="1003"/>
      <c r="BY56" s="1003"/>
      <c r="BZ56" s="1003"/>
      <c r="CA56" s="1003"/>
      <c r="CB56" s="1003"/>
      <c r="CC56" s="1003"/>
      <c r="CD56" s="1003"/>
      <c r="CE56" s="1003"/>
      <c r="CF56" s="1003"/>
      <c r="CG56" s="1004"/>
      <c r="CH56" s="977"/>
      <c r="CI56" s="978"/>
      <c r="CJ56" s="978"/>
      <c r="CK56" s="978"/>
      <c r="CL56" s="979"/>
      <c r="CM56" s="977"/>
      <c r="CN56" s="978"/>
      <c r="CO56" s="978"/>
      <c r="CP56" s="978"/>
      <c r="CQ56" s="979"/>
      <c r="CR56" s="977"/>
      <c r="CS56" s="978"/>
      <c r="CT56" s="978"/>
      <c r="CU56" s="978"/>
      <c r="CV56" s="979"/>
      <c r="CW56" s="977"/>
      <c r="CX56" s="978"/>
      <c r="CY56" s="978"/>
      <c r="CZ56" s="978"/>
      <c r="DA56" s="979"/>
      <c r="DB56" s="977"/>
      <c r="DC56" s="978"/>
      <c r="DD56" s="978"/>
      <c r="DE56" s="978"/>
      <c r="DF56" s="979"/>
      <c r="DG56" s="977"/>
      <c r="DH56" s="978"/>
      <c r="DI56" s="978"/>
      <c r="DJ56" s="978"/>
      <c r="DK56" s="979"/>
      <c r="DL56" s="977"/>
      <c r="DM56" s="978"/>
      <c r="DN56" s="978"/>
      <c r="DO56" s="978"/>
      <c r="DP56" s="979"/>
      <c r="DQ56" s="977"/>
      <c r="DR56" s="978"/>
      <c r="DS56" s="978"/>
      <c r="DT56" s="978"/>
      <c r="DU56" s="979"/>
      <c r="DV56" s="980"/>
      <c r="DW56" s="981"/>
      <c r="DX56" s="981"/>
      <c r="DY56" s="981"/>
      <c r="DZ56" s="982"/>
      <c r="EA56" s="191"/>
    </row>
    <row r="57" spans="1:131" s="192" customFormat="1" ht="26.25" customHeight="1">
      <c r="A57" s="206">
        <v>30</v>
      </c>
      <c r="B57" s="1033"/>
      <c r="C57" s="1034"/>
      <c r="D57" s="1034"/>
      <c r="E57" s="1034"/>
      <c r="F57" s="1034"/>
      <c r="G57" s="1034"/>
      <c r="H57" s="1034"/>
      <c r="I57" s="1034"/>
      <c r="J57" s="1034"/>
      <c r="K57" s="1034"/>
      <c r="L57" s="1034"/>
      <c r="M57" s="1034"/>
      <c r="N57" s="1034"/>
      <c r="O57" s="1034"/>
      <c r="P57" s="1035"/>
      <c r="Q57" s="1029"/>
      <c r="R57" s="1008"/>
      <c r="S57" s="1008"/>
      <c r="T57" s="1008"/>
      <c r="U57" s="1008"/>
      <c r="V57" s="1008"/>
      <c r="W57" s="1008"/>
      <c r="X57" s="1008"/>
      <c r="Y57" s="1008"/>
      <c r="Z57" s="1008"/>
      <c r="AA57" s="1008"/>
      <c r="AB57" s="1008"/>
      <c r="AC57" s="1008"/>
      <c r="AD57" s="1008"/>
      <c r="AE57" s="1030"/>
      <c r="AF57" s="1036"/>
      <c r="AG57" s="1037"/>
      <c r="AH57" s="1037"/>
      <c r="AI57" s="1037"/>
      <c r="AJ57" s="1038"/>
      <c r="AK57" s="1010"/>
      <c r="AL57" s="1008"/>
      <c r="AM57" s="1008"/>
      <c r="AN57" s="1008"/>
      <c r="AO57" s="1008"/>
      <c r="AP57" s="1008"/>
      <c r="AQ57" s="1008"/>
      <c r="AR57" s="1008"/>
      <c r="AS57" s="1008"/>
      <c r="AT57" s="1008"/>
      <c r="AU57" s="1008"/>
      <c r="AV57" s="1008"/>
      <c r="AW57" s="1008"/>
      <c r="AX57" s="1008"/>
      <c r="AY57" s="1008"/>
      <c r="AZ57" s="1011"/>
      <c r="BA57" s="1011"/>
      <c r="BB57" s="1011"/>
      <c r="BC57" s="1011"/>
      <c r="BD57" s="1011"/>
      <c r="BE57" s="1031"/>
      <c r="BF57" s="1031"/>
      <c r="BG57" s="1031"/>
      <c r="BH57" s="1031"/>
      <c r="BI57" s="1032"/>
      <c r="BJ57" s="197"/>
      <c r="BK57" s="197"/>
      <c r="BL57" s="197"/>
      <c r="BM57" s="197"/>
      <c r="BN57" s="197"/>
      <c r="BO57" s="210"/>
      <c r="BP57" s="210"/>
      <c r="BQ57" s="207">
        <v>51</v>
      </c>
      <c r="BR57" s="208"/>
      <c r="BS57" s="1002"/>
      <c r="BT57" s="1003"/>
      <c r="BU57" s="1003"/>
      <c r="BV57" s="1003"/>
      <c r="BW57" s="1003"/>
      <c r="BX57" s="1003"/>
      <c r="BY57" s="1003"/>
      <c r="BZ57" s="1003"/>
      <c r="CA57" s="1003"/>
      <c r="CB57" s="1003"/>
      <c r="CC57" s="1003"/>
      <c r="CD57" s="1003"/>
      <c r="CE57" s="1003"/>
      <c r="CF57" s="1003"/>
      <c r="CG57" s="1004"/>
      <c r="CH57" s="977"/>
      <c r="CI57" s="978"/>
      <c r="CJ57" s="978"/>
      <c r="CK57" s="978"/>
      <c r="CL57" s="979"/>
      <c r="CM57" s="977"/>
      <c r="CN57" s="978"/>
      <c r="CO57" s="978"/>
      <c r="CP57" s="978"/>
      <c r="CQ57" s="979"/>
      <c r="CR57" s="977"/>
      <c r="CS57" s="978"/>
      <c r="CT57" s="978"/>
      <c r="CU57" s="978"/>
      <c r="CV57" s="979"/>
      <c r="CW57" s="977"/>
      <c r="CX57" s="978"/>
      <c r="CY57" s="978"/>
      <c r="CZ57" s="978"/>
      <c r="DA57" s="979"/>
      <c r="DB57" s="977"/>
      <c r="DC57" s="978"/>
      <c r="DD57" s="978"/>
      <c r="DE57" s="978"/>
      <c r="DF57" s="979"/>
      <c r="DG57" s="977"/>
      <c r="DH57" s="978"/>
      <c r="DI57" s="978"/>
      <c r="DJ57" s="978"/>
      <c r="DK57" s="979"/>
      <c r="DL57" s="977"/>
      <c r="DM57" s="978"/>
      <c r="DN57" s="978"/>
      <c r="DO57" s="978"/>
      <c r="DP57" s="979"/>
      <c r="DQ57" s="977"/>
      <c r="DR57" s="978"/>
      <c r="DS57" s="978"/>
      <c r="DT57" s="978"/>
      <c r="DU57" s="979"/>
      <c r="DV57" s="980"/>
      <c r="DW57" s="981"/>
      <c r="DX57" s="981"/>
      <c r="DY57" s="981"/>
      <c r="DZ57" s="982"/>
      <c r="EA57" s="191"/>
    </row>
    <row r="58" spans="1:131" s="192" customFormat="1" ht="26.25" customHeight="1">
      <c r="A58" s="206">
        <v>31</v>
      </c>
      <c r="B58" s="1033"/>
      <c r="C58" s="1034"/>
      <c r="D58" s="1034"/>
      <c r="E58" s="1034"/>
      <c r="F58" s="1034"/>
      <c r="G58" s="1034"/>
      <c r="H58" s="1034"/>
      <c r="I58" s="1034"/>
      <c r="J58" s="1034"/>
      <c r="K58" s="1034"/>
      <c r="L58" s="1034"/>
      <c r="M58" s="1034"/>
      <c r="N58" s="1034"/>
      <c r="O58" s="1034"/>
      <c r="P58" s="1035"/>
      <c r="Q58" s="1029"/>
      <c r="R58" s="1008"/>
      <c r="S58" s="1008"/>
      <c r="T58" s="1008"/>
      <c r="U58" s="1008"/>
      <c r="V58" s="1008"/>
      <c r="W58" s="1008"/>
      <c r="X58" s="1008"/>
      <c r="Y58" s="1008"/>
      <c r="Z58" s="1008"/>
      <c r="AA58" s="1008"/>
      <c r="AB58" s="1008"/>
      <c r="AC58" s="1008"/>
      <c r="AD58" s="1008"/>
      <c r="AE58" s="1030"/>
      <c r="AF58" s="1036"/>
      <c r="AG58" s="1037"/>
      <c r="AH58" s="1037"/>
      <c r="AI58" s="1037"/>
      <c r="AJ58" s="1038"/>
      <c r="AK58" s="1010"/>
      <c r="AL58" s="1008"/>
      <c r="AM58" s="1008"/>
      <c r="AN58" s="1008"/>
      <c r="AO58" s="1008"/>
      <c r="AP58" s="1008"/>
      <c r="AQ58" s="1008"/>
      <c r="AR58" s="1008"/>
      <c r="AS58" s="1008"/>
      <c r="AT58" s="1008"/>
      <c r="AU58" s="1008"/>
      <c r="AV58" s="1008"/>
      <c r="AW58" s="1008"/>
      <c r="AX58" s="1008"/>
      <c r="AY58" s="1008"/>
      <c r="AZ58" s="1011"/>
      <c r="BA58" s="1011"/>
      <c r="BB58" s="1011"/>
      <c r="BC58" s="1011"/>
      <c r="BD58" s="1011"/>
      <c r="BE58" s="1031"/>
      <c r="BF58" s="1031"/>
      <c r="BG58" s="1031"/>
      <c r="BH58" s="1031"/>
      <c r="BI58" s="1032"/>
      <c r="BJ58" s="197"/>
      <c r="BK58" s="197"/>
      <c r="BL58" s="197"/>
      <c r="BM58" s="197"/>
      <c r="BN58" s="197"/>
      <c r="BO58" s="210"/>
      <c r="BP58" s="210"/>
      <c r="BQ58" s="207">
        <v>52</v>
      </c>
      <c r="BR58" s="208"/>
      <c r="BS58" s="1002"/>
      <c r="BT58" s="1003"/>
      <c r="BU58" s="1003"/>
      <c r="BV58" s="1003"/>
      <c r="BW58" s="1003"/>
      <c r="BX58" s="1003"/>
      <c r="BY58" s="1003"/>
      <c r="BZ58" s="1003"/>
      <c r="CA58" s="1003"/>
      <c r="CB58" s="1003"/>
      <c r="CC58" s="1003"/>
      <c r="CD58" s="1003"/>
      <c r="CE58" s="1003"/>
      <c r="CF58" s="1003"/>
      <c r="CG58" s="1004"/>
      <c r="CH58" s="977"/>
      <c r="CI58" s="978"/>
      <c r="CJ58" s="978"/>
      <c r="CK58" s="978"/>
      <c r="CL58" s="979"/>
      <c r="CM58" s="977"/>
      <c r="CN58" s="978"/>
      <c r="CO58" s="978"/>
      <c r="CP58" s="978"/>
      <c r="CQ58" s="979"/>
      <c r="CR58" s="977"/>
      <c r="CS58" s="978"/>
      <c r="CT58" s="978"/>
      <c r="CU58" s="978"/>
      <c r="CV58" s="979"/>
      <c r="CW58" s="977"/>
      <c r="CX58" s="978"/>
      <c r="CY58" s="978"/>
      <c r="CZ58" s="978"/>
      <c r="DA58" s="979"/>
      <c r="DB58" s="977"/>
      <c r="DC58" s="978"/>
      <c r="DD58" s="978"/>
      <c r="DE58" s="978"/>
      <c r="DF58" s="979"/>
      <c r="DG58" s="977"/>
      <c r="DH58" s="978"/>
      <c r="DI58" s="978"/>
      <c r="DJ58" s="978"/>
      <c r="DK58" s="979"/>
      <c r="DL58" s="977"/>
      <c r="DM58" s="978"/>
      <c r="DN58" s="978"/>
      <c r="DO58" s="978"/>
      <c r="DP58" s="979"/>
      <c r="DQ58" s="977"/>
      <c r="DR58" s="978"/>
      <c r="DS58" s="978"/>
      <c r="DT58" s="978"/>
      <c r="DU58" s="979"/>
      <c r="DV58" s="980"/>
      <c r="DW58" s="981"/>
      <c r="DX58" s="981"/>
      <c r="DY58" s="981"/>
      <c r="DZ58" s="982"/>
      <c r="EA58" s="191"/>
    </row>
    <row r="59" spans="1:131" s="192" customFormat="1" ht="26.25" customHeight="1">
      <c r="A59" s="206">
        <v>32</v>
      </c>
      <c r="B59" s="1033"/>
      <c r="C59" s="1034"/>
      <c r="D59" s="1034"/>
      <c r="E59" s="1034"/>
      <c r="F59" s="1034"/>
      <c r="G59" s="1034"/>
      <c r="H59" s="1034"/>
      <c r="I59" s="1034"/>
      <c r="J59" s="1034"/>
      <c r="K59" s="1034"/>
      <c r="L59" s="1034"/>
      <c r="M59" s="1034"/>
      <c r="N59" s="1034"/>
      <c r="O59" s="1034"/>
      <c r="P59" s="1035"/>
      <c r="Q59" s="1029"/>
      <c r="R59" s="1008"/>
      <c r="S59" s="1008"/>
      <c r="T59" s="1008"/>
      <c r="U59" s="1008"/>
      <c r="V59" s="1008"/>
      <c r="W59" s="1008"/>
      <c r="X59" s="1008"/>
      <c r="Y59" s="1008"/>
      <c r="Z59" s="1008"/>
      <c r="AA59" s="1008"/>
      <c r="AB59" s="1008"/>
      <c r="AC59" s="1008"/>
      <c r="AD59" s="1008"/>
      <c r="AE59" s="1030"/>
      <c r="AF59" s="1036"/>
      <c r="AG59" s="1037"/>
      <c r="AH59" s="1037"/>
      <c r="AI59" s="1037"/>
      <c r="AJ59" s="1038"/>
      <c r="AK59" s="1010"/>
      <c r="AL59" s="1008"/>
      <c r="AM59" s="1008"/>
      <c r="AN59" s="1008"/>
      <c r="AO59" s="1008"/>
      <c r="AP59" s="1008"/>
      <c r="AQ59" s="1008"/>
      <c r="AR59" s="1008"/>
      <c r="AS59" s="1008"/>
      <c r="AT59" s="1008"/>
      <c r="AU59" s="1008"/>
      <c r="AV59" s="1008"/>
      <c r="AW59" s="1008"/>
      <c r="AX59" s="1008"/>
      <c r="AY59" s="1008"/>
      <c r="AZ59" s="1011"/>
      <c r="BA59" s="1011"/>
      <c r="BB59" s="1011"/>
      <c r="BC59" s="1011"/>
      <c r="BD59" s="1011"/>
      <c r="BE59" s="1031"/>
      <c r="BF59" s="1031"/>
      <c r="BG59" s="1031"/>
      <c r="BH59" s="1031"/>
      <c r="BI59" s="1032"/>
      <c r="BJ59" s="197"/>
      <c r="BK59" s="197"/>
      <c r="BL59" s="197"/>
      <c r="BM59" s="197"/>
      <c r="BN59" s="197"/>
      <c r="BO59" s="210"/>
      <c r="BP59" s="210"/>
      <c r="BQ59" s="207">
        <v>53</v>
      </c>
      <c r="BR59" s="208"/>
      <c r="BS59" s="1002"/>
      <c r="BT59" s="1003"/>
      <c r="BU59" s="1003"/>
      <c r="BV59" s="1003"/>
      <c r="BW59" s="1003"/>
      <c r="BX59" s="1003"/>
      <c r="BY59" s="1003"/>
      <c r="BZ59" s="1003"/>
      <c r="CA59" s="1003"/>
      <c r="CB59" s="1003"/>
      <c r="CC59" s="1003"/>
      <c r="CD59" s="1003"/>
      <c r="CE59" s="1003"/>
      <c r="CF59" s="1003"/>
      <c r="CG59" s="1004"/>
      <c r="CH59" s="977"/>
      <c r="CI59" s="978"/>
      <c r="CJ59" s="978"/>
      <c r="CK59" s="978"/>
      <c r="CL59" s="979"/>
      <c r="CM59" s="977"/>
      <c r="CN59" s="978"/>
      <c r="CO59" s="978"/>
      <c r="CP59" s="978"/>
      <c r="CQ59" s="979"/>
      <c r="CR59" s="977"/>
      <c r="CS59" s="978"/>
      <c r="CT59" s="978"/>
      <c r="CU59" s="978"/>
      <c r="CV59" s="979"/>
      <c r="CW59" s="977"/>
      <c r="CX59" s="978"/>
      <c r="CY59" s="978"/>
      <c r="CZ59" s="978"/>
      <c r="DA59" s="979"/>
      <c r="DB59" s="977"/>
      <c r="DC59" s="978"/>
      <c r="DD59" s="978"/>
      <c r="DE59" s="978"/>
      <c r="DF59" s="979"/>
      <c r="DG59" s="977"/>
      <c r="DH59" s="978"/>
      <c r="DI59" s="978"/>
      <c r="DJ59" s="978"/>
      <c r="DK59" s="979"/>
      <c r="DL59" s="977"/>
      <c r="DM59" s="978"/>
      <c r="DN59" s="978"/>
      <c r="DO59" s="978"/>
      <c r="DP59" s="979"/>
      <c r="DQ59" s="977"/>
      <c r="DR59" s="978"/>
      <c r="DS59" s="978"/>
      <c r="DT59" s="978"/>
      <c r="DU59" s="979"/>
      <c r="DV59" s="980"/>
      <c r="DW59" s="981"/>
      <c r="DX59" s="981"/>
      <c r="DY59" s="981"/>
      <c r="DZ59" s="982"/>
      <c r="EA59" s="191"/>
    </row>
    <row r="60" spans="1:131" s="192" customFormat="1" ht="26.25" customHeight="1">
      <c r="A60" s="206">
        <v>33</v>
      </c>
      <c r="B60" s="1033"/>
      <c r="C60" s="1034"/>
      <c r="D60" s="1034"/>
      <c r="E60" s="1034"/>
      <c r="F60" s="1034"/>
      <c r="G60" s="1034"/>
      <c r="H60" s="1034"/>
      <c r="I60" s="1034"/>
      <c r="J60" s="1034"/>
      <c r="K60" s="1034"/>
      <c r="L60" s="1034"/>
      <c r="M60" s="1034"/>
      <c r="N60" s="1034"/>
      <c r="O60" s="1034"/>
      <c r="P60" s="1035"/>
      <c r="Q60" s="1029"/>
      <c r="R60" s="1008"/>
      <c r="S60" s="1008"/>
      <c r="T60" s="1008"/>
      <c r="U60" s="1008"/>
      <c r="V60" s="1008"/>
      <c r="W60" s="1008"/>
      <c r="X60" s="1008"/>
      <c r="Y60" s="1008"/>
      <c r="Z60" s="1008"/>
      <c r="AA60" s="1008"/>
      <c r="AB60" s="1008"/>
      <c r="AC60" s="1008"/>
      <c r="AD60" s="1008"/>
      <c r="AE60" s="1030"/>
      <c r="AF60" s="1036"/>
      <c r="AG60" s="1037"/>
      <c r="AH60" s="1037"/>
      <c r="AI60" s="1037"/>
      <c r="AJ60" s="1038"/>
      <c r="AK60" s="1010"/>
      <c r="AL60" s="1008"/>
      <c r="AM60" s="1008"/>
      <c r="AN60" s="1008"/>
      <c r="AO60" s="1008"/>
      <c r="AP60" s="1008"/>
      <c r="AQ60" s="1008"/>
      <c r="AR60" s="1008"/>
      <c r="AS60" s="1008"/>
      <c r="AT60" s="1008"/>
      <c r="AU60" s="1008"/>
      <c r="AV60" s="1008"/>
      <c r="AW60" s="1008"/>
      <c r="AX60" s="1008"/>
      <c r="AY60" s="1008"/>
      <c r="AZ60" s="1011"/>
      <c r="BA60" s="1011"/>
      <c r="BB60" s="1011"/>
      <c r="BC60" s="1011"/>
      <c r="BD60" s="1011"/>
      <c r="BE60" s="1031"/>
      <c r="BF60" s="1031"/>
      <c r="BG60" s="1031"/>
      <c r="BH60" s="1031"/>
      <c r="BI60" s="1032"/>
      <c r="BJ60" s="197"/>
      <c r="BK60" s="197"/>
      <c r="BL60" s="197"/>
      <c r="BM60" s="197"/>
      <c r="BN60" s="197"/>
      <c r="BO60" s="210"/>
      <c r="BP60" s="210"/>
      <c r="BQ60" s="207">
        <v>54</v>
      </c>
      <c r="BR60" s="208"/>
      <c r="BS60" s="1002"/>
      <c r="BT60" s="1003"/>
      <c r="BU60" s="1003"/>
      <c r="BV60" s="1003"/>
      <c r="BW60" s="1003"/>
      <c r="BX60" s="1003"/>
      <c r="BY60" s="1003"/>
      <c r="BZ60" s="1003"/>
      <c r="CA60" s="1003"/>
      <c r="CB60" s="1003"/>
      <c r="CC60" s="1003"/>
      <c r="CD60" s="1003"/>
      <c r="CE60" s="1003"/>
      <c r="CF60" s="1003"/>
      <c r="CG60" s="1004"/>
      <c r="CH60" s="977"/>
      <c r="CI60" s="978"/>
      <c r="CJ60" s="978"/>
      <c r="CK60" s="978"/>
      <c r="CL60" s="979"/>
      <c r="CM60" s="977"/>
      <c r="CN60" s="978"/>
      <c r="CO60" s="978"/>
      <c r="CP60" s="978"/>
      <c r="CQ60" s="979"/>
      <c r="CR60" s="977"/>
      <c r="CS60" s="978"/>
      <c r="CT60" s="978"/>
      <c r="CU60" s="978"/>
      <c r="CV60" s="979"/>
      <c r="CW60" s="977"/>
      <c r="CX60" s="978"/>
      <c r="CY60" s="978"/>
      <c r="CZ60" s="978"/>
      <c r="DA60" s="979"/>
      <c r="DB60" s="977"/>
      <c r="DC60" s="978"/>
      <c r="DD60" s="978"/>
      <c r="DE60" s="978"/>
      <c r="DF60" s="979"/>
      <c r="DG60" s="977"/>
      <c r="DH60" s="978"/>
      <c r="DI60" s="978"/>
      <c r="DJ60" s="978"/>
      <c r="DK60" s="979"/>
      <c r="DL60" s="977"/>
      <c r="DM60" s="978"/>
      <c r="DN60" s="978"/>
      <c r="DO60" s="978"/>
      <c r="DP60" s="979"/>
      <c r="DQ60" s="977"/>
      <c r="DR60" s="978"/>
      <c r="DS60" s="978"/>
      <c r="DT60" s="978"/>
      <c r="DU60" s="979"/>
      <c r="DV60" s="980"/>
      <c r="DW60" s="981"/>
      <c r="DX60" s="981"/>
      <c r="DY60" s="981"/>
      <c r="DZ60" s="982"/>
      <c r="EA60" s="191"/>
    </row>
    <row r="61" spans="1:131" s="192" customFormat="1" ht="26.25" customHeight="1" thickBot="1">
      <c r="A61" s="206">
        <v>34</v>
      </c>
      <c r="B61" s="1033"/>
      <c r="C61" s="1034"/>
      <c r="D61" s="1034"/>
      <c r="E61" s="1034"/>
      <c r="F61" s="1034"/>
      <c r="G61" s="1034"/>
      <c r="H61" s="1034"/>
      <c r="I61" s="1034"/>
      <c r="J61" s="1034"/>
      <c r="K61" s="1034"/>
      <c r="L61" s="1034"/>
      <c r="M61" s="1034"/>
      <c r="N61" s="1034"/>
      <c r="O61" s="1034"/>
      <c r="P61" s="1035"/>
      <c r="Q61" s="1029"/>
      <c r="R61" s="1008"/>
      <c r="S61" s="1008"/>
      <c r="T61" s="1008"/>
      <c r="U61" s="1008"/>
      <c r="V61" s="1008"/>
      <c r="W61" s="1008"/>
      <c r="X61" s="1008"/>
      <c r="Y61" s="1008"/>
      <c r="Z61" s="1008"/>
      <c r="AA61" s="1008"/>
      <c r="AB61" s="1008"/>
      <c r="AC61" s="1008"/>
      <c r="AD61" s="1008"/>
      <c r="AE61" s="1030"/>
      <c r="AF61" s="1036"/>
      <c r="AG61" s="1037"/>
      <c r="AH61" s="1037"/>
      <c r="AI61" s="1037"/>
      <c r="AJ61" s="1038"/>
      <c r="AK61" s="1010"/>
      <c r="AL61" s="1008"/>
      <c r="AM61" s="1008"/>
      <c r="AN61" s="1008"/>
      <c r="AO61" s="1008"/>
      <c r="AP61" s="1008"/>
      <c r="AQ61" s="1008"/>
      <c r="AR61" s="1008"/>
      <c r="AS61" s="1008"/>
      <c r="AT61" s="1008"/>
      <c r="AU61" s="1008"/>
      <c r="AV61" s="1008"/>
      <c r="AW61" s="1008"/>
      <c r="AX61" s="1008"/>
      <c r="AY61" s="1008"/>
      <c r="AZ61" s="1011"/>
      <c r="BA61" s="1011"/>
      <c r="BB61" s="1011"/>
      <c r="BC61" s="1011"/>
      <c r="BD61" s="1011"/>
      <c r="BE61" s="1031"/>
      <c r="BF61" s="1031"/>
      <c r="BG61" s="1031"/>
      <c r="BH61" s="1031"/>
      <c r="BI61" s="1032"/>
      <c r="BJ61" s="197"/>
      <c r="BK61" s="197"/>
      <c r="BL61" s="197"/>
      <c r="BM61" s="197"/>
      <c r="BN61" s="197"/>
      <c r="BO61" s="210"/>
      <c r="BP61" s="210"/>
      <c r="BQ61" s="207">
        <v>55</v>
      </c>
      <c r="BR61" s="208"/>
      <c r="BS61" s="1002"/>
      <c r="BT61" s="1003"/>
      <c r="BU61" s="1003"/>
      <c r="BV61" s="1003"/>
      <c r="BW61" s="1003"/>
      <c r="BX61" s="1003"/>
      <c r="BY61" s="1003"/>
      <c r="BZ61" s="1003"/>
      <c r="CA61" s="1003"/>
      <c r="CB61" s="1003"/>
      <c r="CC61" s="1003"/>
      <c r="CD61" s="1003"/>
      <c r="CE61" s="1003"/>
      <c r="CF61" s="1003"/>
      <c r="CG61" s="1004"/>
      <c r="CH61" s="977"/>
      <c r="CI61" s="978"/>
      <c r="CJ61" s="978"/>
      <c r="CK61" s="978"/>
      <c r="CL61" s="979"/>
      <c r="CM61" s="977"/>
      <c r="CN61" s="978"/>
      <c r="CO61" s="978"/>
      <c r="CP61" s="978"/>
      <c r="CQ61" s="979"/>
      <c r="CR61" s="977"/>
      <c r="CS61" s="978"/>
      <c r="CT61" s="978"/>
      <c r="CU61" s="978"/>
      <c r="CV61" s="979"/>
      <c r="CW61" s="977"/>
      <c r="CX61" s="978"/>
      <c r="CY61" s="978"/>
      <c r="CZ61" s="978"/>
      <c r="DA61" s="979"/>
      <c r="DB61" s="977"/>
      <c r="DC61" s="978"/>
      <c r="DD61" s="978"/>
      <c r="DE61" s="978"/>
      <c r="DF61" s="979"/>
      <c r="DG61" s="977"/>
      <c r="DH61" s="978"/>
      <c r="DI61" s="978"/>
      <c r="DJ61" s="978"/>
      <c r="DK61" s="979"/>
      <c r="DL61" s="977"/>
      <c r="DM61" s="978"/>
      <c r="DN61" s="978"/>
      <c r="DO61" s="978"/>
      <c r="DP61" s="979"/>
      <c r="DQ61" s="977"/>
      <c r="DR61" s="978"/>
      <c r="DS61" s="978"/>
      <c r="DT61" s="978"/>
      <c r="DU61" s="979"/>
      <c r="DV61" s="980"/>
      <c r="DW61" s="981"/>
      <c r="DX61" s="981"/>
      <c r="DY61" s="981"/>
      <c r="DZ61" s="982"/>
      <c r="EA61" s="191"/>
    </row>
    <row r="62" spans="1:131" s="192" customFormat="1" ht="26.25" customHeight="1">
      <c r="A62" s="206">
        <v>35</v>
      </c>
      <c r="B62" s="1026"/>
      <c r="C62" s="1027"/>
      <c r="D62" s="1027"/>
      <c r="E62" s="1027"/>
      <c r="F62" s="1027"/>
      <c r="G62" s="1027"/>
      <c r="H62" s="1027"/>
      <c r="I62" s="1027"/>
      <c r="J62" s="1027"/>
      <c r="K62" s="1027"/>
      <c r="L62" s="1027"/>
      <c r="M62" s="1027"/>
      <c r="N62" s="1027"/>
      <c r="O62" s="1027"/>
      <c r="P62" s="1028"/>
      <c r="Q62" s="1029"/>
      <c r="R62" s="1008"/>
      <c r="S62" s="1008"/>
      <c r="T62" s="1008"/>
      <c r="U62" s="1008"/>
      <c r="V62" s="1008"/>
      <c r="W62" s="1008"/>
      <c r="X62" s="1008"/>
      <c r="Y62" s="1008"/>
      <c r="Z62" s="1008"/>
      <c r="AA62" s="1008"/>
      <c r="AB62" s="1008"/>
      <c r="AC62" s="1008"/>
      <c r="AD62" s="1008"/>
      <c r="AE62" s="1030"/>
      <c r="AF62" s="1007"/>
      <c r="AG62" s="1008"/>
      <c r="AH62" s="1008"/>
      <c r="AI62" s="1008"/>
      <c r="AJ62" s="1009"/>
      <c r="AK62" s="1010"/>
      <c r="AL62" s="1008"/>
      <c r="AM62" s="1008"/>
      <c r="AN62" s="1008"/>
      <c r="AO62" s="1008"/>
      <c r="AP62" s="1008"/>
      <c r="AQ62" s="1008"/>
      <c r="AR62" s="1008"/>
      <c r="AS62" s="1008"/>
      <c r="AT62" s="1008"/>
      <c r="AU62" s="1008"/>
      <c r="AV62" s="1008"/>
      <c r="AW62" s="1008"/>
      <c r="AX62" s="1008"/>
      <c r="AY62" s="1008"/>
      <c r="AZ62" s="1011"/>
      <c r="BA62" s="1011"/>
      <c r="BB62" s="1011"/>
      <c r="BC62" s="1011"/>
      <c r="BD62" s="1011"/>
      <c r="BE62" s="1021"/>
      <c r="BF62" s="1021"/>
      <c r="BG62" s="1021"/>
      <c r="BH62" s="1021"/>
      <c r="BI62" s="1022"/>
      <c r="BJ62" s="1023" t="s">
        <v>364</v>
      </c>
      <c r="BK62" s="1024"/>
      <c r="BL62" s="1024"/>
      <c r="BM62" s="1024"/>
      <c r="BN62" s="1025"/>
      <c r="BO62" s="210"/>
      <c r="BP62" s="210"/>
      <c r="BQ62" s="207">
        <v>56</v>
      </c>
      <c r="BR62" s="208"/>
      <c r="BS62" s="1002"/>
      <c r="BT62" s="1003"/>
      <c r="BU62" s="1003"/>
      <c r="BV62" s="1003"/>
      <c r="BW62" s="1003"/>
      <c r="BX62" s="1003"/>
      <c r="BY62" s="1003"/>
      <c r="BZ62" s="1003"/>
      <c r="CA62" s="1003"/>
      <c r="CB62" s="1003"/>
      <c r="CC62" s="1003"/>
      <c r="CD62" s="1003"/>
      <c r="CE62" s="1003"/>
      <c r="CF62" s="1003"/>
      <c r="CG62" s="1004"/>
      <c r="CH62" s="977"/>
      <c r="CI62" s="978"/>
      <c r="CJ62" s="978"/>
      <c r="CK62" s="978"/>
      <c r="CL62" s="979"/>
      <c r="CM62" s="977"/>
      <c r="CN62" s="978"/>
      <c r="CO62" s="978"/>
      <c r="CP62" s="978"/>
      <c r="CQ62" s="979"/>
      <c r="CR62" s="977"/>
      <c r="CS62" s="978"/>
      <c r="CT62" s="978"/>
      <c r="CU62" s="978"/>
      <c r="CV62" s="979"/>
      <c r="CW62" s="977"/>
      <c r="CX62" s="978"/>
      <c r="CY62" s="978"/>
      <c r="CZ62" s="978"/>
      <c r="DA62" s="979"/>
      <c r="DB62" s="977"/>
      <c r="DC62" s="978"/>
      <c r="DD62" s="978"/>
      <c r="DE62" s="978"/>
      <c r="DF62" s="979"/>
      <c r="DG62" s="977"/>
      <c r="DH62" s="978"/>
      <c r="DI62" s="978"/>
      <c r="DJ62" s="978"/>
      <c r="DK62" s="979"/>
      <c r="DL62" s="977"/>
      <c r="DM62" s="978"/>
      <c r="DN62" s="978"/>
      <c r="DO62" s="978"/>
      <c r="DP62" s="979"/>
      <c r="DQ62" s="977"/>
      <c r="DR62" s="978"/>
      <c r="DS62" s="978"/>
      <c r="DT62" s="978"/>
      <c r="DU62" s="979"/>
      <c r="DV62" s="980"/>
      <c r="DW62" s="981"/>
      <c r="DX62" s="981"/>
      <c r="DY62" s="981"/>
      <c r="DZ62" s="982"/>
      <c r="EA62" s="191"/>
    </row>
    <row r="63" spans="1:131" s="192" customFormat="1" ht="26.25" customHeight="1" thickBot="1">
      <c r="A63" s="209" t="s">
        <v>346</v>
      </c>
      <c r="B63" s="932" t="s">
        <v>365</v>
      </c>
      <c r="C63" s="933"/>
      <c r="D63" s="933"/>
      <c r="E63" s="933"/>
      <c r="F63" s="933"/>
      <c r="G63" s="933"/>
      <c r="H63" s="933"/>
      <c r="I63" s="933"/>
      <c r="J63" s="933"/>
      <c r="K63" s="933"/>
      <c r="L63" s="933"/>
      <c r="M63" s="933"/>
      <c r="N63" s="933"/>
      <c r="O63" s="933"/>
      <c r="P63" s="934"/>
      <c r="Q63" s="950"/>
      <c r="R63" s="951"/>
      <c r="S63" s="951"/>
      <c r="T63" s="951"/>
      <c r="U63" s="951"/>
      <c r="V63" s="951"/>
      <c r="W63" s="951"/>
      <c r="X63" s="951"/>
      <c r="Y63" s="951"/>
      <c r="Z63" s="951"/>
      <c r="AA63" s="951"/>
      <c r="AB63" s="951"/>
      <c r="AC63" s="951"/>
      <c r="AD63" s="951"/>
      <c r="AE63" s="1017"/>
      <c r="AF63" s="1018">
        <v>3388</v>
      </c>
      <c r="AG63" s="947"/>
      <c r="AH63" s="947"/>
      <c r="AI63" s="947"/>
      <c r="AJ63" s="1019"/>
      <c r="AK63" s="1020"/>
      <c r="AL63" s="951"/>
      <c r="AM63" s="951"/>
      <c r="AN63" s="951"/>
      <c r="AO63" s="951"/>
      <c r="AP63" s="1012">
        <v>3186</v>
      </c>
      <c r="AQ63" s="939"/>
      <c r="AR63" s="939"/>
      <c r="AS63" s="939"/>
      <c r="AT63" s="1013"/>
      <c r="AU63" s="947" t="s">
        <v>559</v>
      </c>
      <c r="AV63" s="947"/>
      <c r="AW63" s="947"/>
      <c r="AX63" s="947"/>
      <c r="AY63" s="947"/>
      <c r="AZ63" s="1014"/>
      <c r="BA63" s="1014"/>
      <c r="BB63" s="1014"/>
      <c r="BC63" s="1014"/>
      <c r="BD63" s="1014"/>
      <c r="BE63" s="948"/>
      <c r="BF63" s="948"/>
      <c r="BG63" s="948"/>
      <c r="BH63" s="948"/>
      <c r="BI63" s="949"/>
      <c r="BJ63" s="1015" t="s">
        <v>102</v>
      </c>
      <c r="BK63" s="939"/>
      <c r="BL63" s="939"/>
      <c r="BM63" s="939"/>
      <c r="BN63" s="1016"/>
      <c r="BO63" s="210"/>
      <c r="BP63" s="210"/>
      <c r="BQ63" s="207">
        <v>57</v>
      </c>
      <c r="BR63" s="208"/>
      <c r="BS63" s="1002"/>
      <c r="BT63" s="1003"/>
      <c r="BU63" s="1003"/>
      <c r="BV63" s="1003"/>
      <c r="BW63" s="1003"/>
      <c r="BX63" s="1003"/>
      <c r="BY63" s="1003"/>
      <c r="BZ63" s="1003"/>
      <c r="CA63" s="1003"/>
      <c r="CB63" s="1003"/>
      <c r="CC63" s="1003"/>
      <c r="CD63" s="1003"/>
      <c r="CE63" s="1003"/>
      <c r="CF63" s="1003"/>
      <c r="CG63" s="1004"/>
      <c r="CH63" s="977"/>
      <c r="CI63" s="978"/>
      <c r="CJ63" s="978"/>
      <c r="CK63" s="978"/>
      <c r="CL63" s="979"/>
      <c r="CM63" s="977"/>
      <c r="CN63" s="978"/>
      <c r="CO63" s="978"/>
      <c r="CP63" s="978"/>
      <c r="CQ63" s="979"/>
      <c r="CR63" s="977"/>
      <c r="CS63" s="978"/>
      <c r="CT63" s="978"/>
      <c r="CU63" s="978"/>
      <c r="CV63" s="979"/>
      <c r="CW63" s="977"/>
      <c r="CX63" s="978"/>
      <c r="CY63" s="978"/>
      <c r="CZ63" s="978"/>
      <c r="DA63" s="979"/>
      <c r="DB63" s="977"/>
      <c r="DC63" s="978"/>
      <c r="DD63" s="978"/>
      <c r="DE63" s="978"/>
      <c r="DF63" s="979"/>
      <c r="DG63" s="977"/>
      <c r="DH63" s="978"/>
      <c r="DI63" s="978"/>
      <c r="DJ63" s="978"/>
      <c r="DK63" s="979"/>
      <c r="DL63" s="977"/>
      <c r="DM63" s="978"/>
      <c r="DN63" s="978"/>
      <c r="DO63" s="978"/>
      <c r="DP63" s="979"/>
      <c r="DQ63" s="977"/>
      <c r="DR63" s="978"/>
      <c r="DS63" s="978"/>
      <c r="DT63" s="978"/>
      <c r="DU63" s="979"/>
      <c r="DV63" s="980"/>
      <c r="DW63" s="981"/>
      <c r="DX63" s="981"/>
      <c r="DY63" s="981"/>
      <c r="DZ63" s="982"/>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1002"/>
      <c r="BT64" s="1003"/>
      <c r="BU64" s="1003"/>
      <c r="BV64" s="1003"/>
      <c r="BW64" s="1003"/>
      <c r="BX64" s="1003"/>
      <c r="BY64" s="1003"/>
      <c r="BZ64" s="1003"/>
      <c r="CA64" s="1003"/>
      <c r="CB64" s="1003"/>
      <c r="CC64" s="1003"/>
      <c r="CD64" s="1003"/>
      <c r="CE64" s="1003"/>
      <c r="CF64" s="1003"/>
      <c r="CG64" s="1004"/>
      <c r="CH64" s="977"/>
      <c r="CI64" s="978"/>
      <c r="CJ64" s="978"/>
      <c r="CK64" s="978"/>
      <c r="CL64" s="979"/>
      <c r="CM64" s="977"/>
      <c r="CN64" s="978"/>
      <c r="CO64" s="978"/>
      <c r="CP64" s="978"/>
      <c r="CQ64" s="979"/>
      <c r="CR64" s="977"/>
      <c r="CS64" s="978"/>
      <c r="CT64" s="978"/>
      <c r="CU64" s="978"/>
      <c r="CV64" s="979"/>
      <c r="CW64" s="977"/>
      <c r="CX64" s="978"/>
      <c r="CY64" s="978"/>
      <c r="CZ64" s="978"/>
      <c r="DA64" s="979"/>
      <c r="DB64" s="977"/>
      <c r="DC64" s="978"/>
      <c r="DD64" s="978"/>
      <c r="DE64" s="978"/>
      <c r="DF64" s="979"/>
      <c r="DG64" s="977"/>
      <c r="DH64" s="978"/>
      <c r="DI64" s="978"/>
      <c r="DJ64" s="978"/>
      <c r="DK64" s="979"/>
      <c r="DL64" s="977"/>
      <c r="DM64" s="978"/>
      <c r="DN64" s="978"/>
      <c r="DO64" s="978"/>
      <c r="DP64" s="979"/>
      <c r="DQ64" s="977"/>
      <c r="DR64" s="978"/>
      <c r="DS64" s="978"/>
      <c r="DT64" s="978"/>
      <c r="DU64" s="979"/>
      <c r="DV64" s="980"/>
      <c r="DW64" s="981"/>
      <c r="DX64" s="981"/>
      <c r="DY64" s="981"/>
      <c r="DZ64" s="982"/>
      <c r="EA64" s="191"/>
    </row>
    <row r="65" spans="1:131" s="192" customFormat="1" ht="26.25" customHeight="1" thickBot="1">
      <c r="A65" s="197" t="s">
        <v>366</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1002"/>
      <c r="BT65" s="1003"/>
      <c r="BU65" s="1003"/>
      <c r="BV65" s="1003"/>
      <c r="BW65" s="1003"/>
      <c r="BX65" s="1003"/>
      <c r="BY65" s="1003"/>
      <c r="BZ65" s="1003"/>
      <c r="CA65" s="1003"/>
      <c r="CB65" s="1003"/>
      <c r="CC65" s="1003"/>
      <c r="CD65" s="1003"/>
      <c r="CE65" s="1003"/>
      <c r="CF65" s="1003"/>
      <c r="CG65" s="1004"/>
      <c r="CH65" s="977"/>
      <c r="CI65" s="978"/>
      <c r="CJ65" s="978"/>
      <c r="CK65" s="978"/>
      <c r="CL65" s="979"/>
      <c r="CM65" s="977"/>
      <c r="CN65" s="978"/>
      <c r="CO65" s="978"/>
      <c r="CP65" s="978"/>
      <c r="CQ65" s="979"/>
      <c r="CR65" s="977"/>
      <c r="CS65" s="978"/>
      <c r="CT65" s="978"/>
      <c r="CU65" s="978"/>
      <c r="CV65" s="979"/>
      <c r="CW65" s="977"/>
      <c r="CX65" s="978"/>
      <c r="CY65" s="978"/>
      <c r="CZ65" s="978"/>
      <c r="DA65" s="979"/>
      <c r="DB65" s="977"/>
      <c r="DC65" s="978"/>
      <c r="DD65" s="978"/>
      <c r="DE65" s="978"/>
      <c r="DF65" s="979"/>
      <c r="DG65" s="977"/>
      <c r="DH65" s="978"/>
      <c r="DI65" s="978"/>
      <c r="DJ65" s="978"/>
      <c r="DK65" s="979"/>
      <c r="DL65" s="977"/>
      <c r="DM65" s="978"/>
      <c r="DN65" s="978"/>
      <c r="DO65" s="978"/>
      <c r="DP65" s="979"/>
      <c r="DQ65" s="977"/>
      <c r="DR65" s="978"/>
      <c r="DS65" s="978"/>
      <c r="DT65" s="978"/>
      <c r="DU65" s="979"/>
      <c r="DV65" s="980"/>
      <c r="DW65" s="981"/>
      <c r="DX65" s="981"/>
      <c r="DY65" s="981"/>
      <c r="DZ65" s="982"/>
      <c r="EA65" s="191"/>
    </row>
    <row r="66" spans="1:131" s="192" customFormat="1" ht="26.25" customHeight="1">
      <c r="A66" s="983" t="s">
        <v>367</v>
      </c>
      <c r="B66" s="984"/>
      <c r="C66" s="984"/>
      <c r="D66" s="984"/>
      <c r="E66" s="984"/>
      <c r="F66" s="984"/>
      <c r="G66" s="984"/>
      <c r="H66" s="984"/>
      <c r="I66" s="984"/>
      <c r="J66" s="984"/>
      <c r="K66" s="984"/>
      <c r="L66" s="984"/>
      <c r="M66" s="984"/>
      <c r="N66" s="984"/>
      <c r="O66" s="984"/>
      <c r="P66" s="985"/>
      <c r="Q66" s="989" t="s">
        <v>368</v>
      </c>
      <c r="R66" s="990"/>
      <c r="S66" s="990"/>
      <c r="T66" s="990"/>
      <c r="U66" s="991"/>
      <c r="V66" s="989" t="s">
        <v>369</v>
      </c>
      <c r="W66" s="990"/>
      <c r="X66" s="990"/>
      <c r="Y66" s="990"/>
      <c r="Z66" s="991"/>
      <c r="AA66" s="989" t="s">
        <v>370</v>
      </c>
      <c r="AB66" s="990"/>
      <c r="AC66" s="990"/>
      <c r="AD66" s="990"/>
      <c r="AE66" s="991"/>
      <c r="AF66" s="995" t="s">
        <v>371</v>
      </c>
      <c r="AG66" s="996"/>
      <c r="AH66" s="996"/>
      <c r="AI66" s="996"/>
      <c r="AJ66" s="997"/>
      <c r="AK66" s="989" t="s">
        <v>372</v>
      </c>
      <c r="AL66" s="984"/>
      <c r="AM66" s="984"/>
      <c r="AN66" s="984"/>
      <c r="AO66" s="985"/>
      <c r="AP66" s="989" t="s">
        <v>373</v>
      </c>
      <c r="AQ66" s="990"/>
      <c r="AR66" s="990"/>
      <c r="AS66" s="990"/>
      <c r="AT66" s="991"/>
      <c r="AU66" s="989" t="s">
        <v>374</v>
      </c>
      <c r="AV66" s="990"/>
      <c r="AW66" s="990"/>
      <c r="AX66" s="990"/>
      <c r="AY66" s="991"/>
      <c r="AZ66" s="989" t="s">
        <v>322</v>
      </c>
      <c r="BA66" s="990"/>
      <c r="BB66" s="990"/>
      <c r="BC66" s="990"/>
      <c r="BD66" s="1005"/>
      <c r="BE66" s="210"/>
      <c r="BF66" s="210"/>
      <c r="BG66" s="210"/>
      <c r="BH66" s="210"/>
      <c r="BI66" s="210"/>
      <c r="BJ66" s="210"/>
      <c r="BK66" s="210"/>
      <c r="BL66" s="210"/>
      <c r="BM66" s="210"/>
      <c r="BN66" s="210"/>
      <c r="BO66" s="210"/>
      <c r="BP66" s="210"/>
      <c r="BQ66" s="207">
        <v>60</v>
      </c>
      <c r="BR66" s="212"/>
      <c r="BS66" s="941"/>
      <c r="BT66" s="942"/>
      <c r="BU66" s="942"/>
      <c r="BV66" s="942"/>
      <c r="BW66" s="942"/>
      <c r="BX66" s="942"/>
      <c r="BY66" s="942"/>
      <c r="BZ66" s="942"/>
      <c r="CA66" s="942"/>
      <c r="CB66" s="942"/>
      <c r="CC66" s="942"/>
      <c r="CD66" s="942"/>
      <c r="CE66" s="942"/>
      <c r="CF66" s="942"/>
      <c r="CG66" s="943"/>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29"/>
      <c r="DW66" s="930"/>
      <c r="DX66" s="930"/>
      <c r="DY66" s="930"/>
      <c r="DZ66" s="931"/>
      <c r="EA66" s="191"/>
    </row>
    <row r="67" spans="1:131" s="192" customFormat="1" ht="26.25" customHeight="1" thickBot="1">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998"/>
      <c r="AG67" s="999"/>
      <c r="AH67" s="999"/>
      <c r="AI67" s="999"/>
      <c r="AJ67" s="1000"/>
      <c r="AK67" s="1001"/>
      <c r="AL67" s="987"/>
      <c r="AM67" s="987"/>
      <c r="AN67" s="987"/>
      <c r="AO67" s="988"/>
      <c r="AP67" s="992"/>
      <c r="AQ67" s="993"/>
      <c r="AR67" s="993"/>
      <c r="AS67" s="993"/>
      <c r="AT67" s="994"/>
      <c r="AU67" s="992"/>
      <c r="AV67" s="993"/>
      <c r="AW67" s="993"/>
      <c r="AX67" s="993"/>
      <c r="AY67" s="994"/>
      <c r="AZ67" s="992"/>
      <c r="BA67" s="993"/>
      <c r="BB67" s="993"/>
      <c r="BC67" s="993"/>
      <c r="BD67" s="1006"/>
      <c r="BE67" s="210"/>
      <c r="BF67" s="210"/>
      <c r="BG67" s="210"/>
      <c r="BH67" s="210"/>
      <c r="BI67" s="210"/>
      <c r="BJ67" s="210"/>
      <c r="BK67" s="210"/>
      <c r="BL67" s="210"/>
      <c r="BM67" s="210"/>
      <c r="BN67" s="210"/>
      <c r="BO67" s="210"/>
      <c r="BP67" s="210"/>
      <c r="BQ67" s="207">
        <v>61</v>
      </c>
      <c r="BR67" s="212"/>
      <c r="BS67" s="941"/>
      <c r="BT67" s="942"/>
      <c r="BU67" s="942"/>
      <c r="BV67" s="942"/>
      <c r="BW67" s="942"/>
      <c r="BX67" s="942"/>
      <c r="BY67" s="942"/>
      <c r="BZ67" s="942"/>
      <c r="CA67" s="942"/>
      <c r="CB67" s="942"/>
      <c r="CC67" s="942"/>
      <c r="CD67" s="942"/>
      <c r="CE67" s="942"/>
      <c r="CF67" s="942"/>
      <c r="CG67" s="943"/>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29"/>
      <c r="DW67" s="930"/>
      <c r="DX67" s="930"/>
      <c r="DY67" s="930"/>
      <c r="DZ67" s="931"/>
      <c r="EA67" s="191"/>
    </row>
    <row r="68" spans="1:131" s="192" customFormat="1" ht="26.25" customHeight="1" thickTop="1">
      <c r="A68" s="203">
        <v>1</v>
      </c>
      <c r="B68" s="973"/>
      <c r="C68" s="974"/>
      <c r="D68" s="974"/>
      <c r="E68" s="974"/>
      <c r="F68" s="974"/>
      <c r="G68" s="974"/>
      <c r="H68" s="974"/>
      <c r="I68" s="974"/>
      <c r="J68" s="974"/>
      <c r="K68" s="974"/>
      <c r="L68" s="974"/>
      <c r="M68" s="974"/>
      <c r="N68" s="974"/>
      <c r="O68" s="974"/>
      <c r="P68" s="975"/>
      <c r="Q68" s="976"/>
      <c r="R68" s="970"/>
      <c r="S68" s="970"/>
      <c r="T68" s="970"/>
      <c r="U68" s="970"/>
      <c r="V68" s="970"/>
      <c r="W68" s="970"/>
      <c r="X68" s="970"/>
      <c r="Y68" s="970"/>
      <c r="Z68" s="970"/>
      <c r="AA68" s="970"/>
      <c r="AB68" s="970"/>
      <c r="AC68" s="970"/>
      <c r="AD68" s="970"/>
      <c r="AE68" s="970"/>
      <c r="AF68" s="970"/>
      <c r="AG68" s="970"/>
      <c r="AH68" s="970"/>
      <c r="AI68" s="970"/>
      <c r="AJ68" s="970"/>
      <c r="AK68" s="970"/>
      <c r="AL68" s="970"/>
      <c r="AM68" s="970"/>
      <c r="AN68" s="970"/>
      <c r="AO68" s="970"/>
      <c r="AP68" s="970"/>
      <c r="AQ68" s="970"/>
      <c r="AR68" s="970"/>
      <c r="AS68" s="970"/>
      <c r="AT68" s="970"/>
      <c r="AU68" s="970"/>
      <c r="AV68" s="970"/>
      <c r="AW68" s="970"/>
      <c r="AX68" s="970"/>
      <c r="AY68" s="970"/>
      <c r="AZ68" s="971"/>
      <c r="BA68" s="971"/>
      <c r="BB68" s="971"/>
      <c r="BC68" s="971"/>
      <c r="BD68" s="972"/>
      <c r="BE68" s="210"/>
      <c r="BF68" s="210"/>
      <c r="BG68" s="210"/>
      <c r="BH68" s="210"/>
      <c r="BI68" s="210"/>
      <c r="BJ68" s="210"/>
      <c r="BK68" s="210"/>
      <c r="BL68" s="210"/>
      <c r="BM68" s="210"/>
      <c r="BN68" s="210"/>
      <c r="BO68" s="210"/>
      <c r="BP68" s="210"/>
      <c r="BQ68" s="207">
        <v>62</v>
      </c>
      <c r="BR68" s="212"/>
      <c r="BS68" s="941"/>
      <c r="BT68" s="942"/>
      <c r="BU68" s="942"/>
      <c r="BV68" s="942"/>
      <c r="BW68" s="942"/>
      <c r="BX68" s="942"/>
      <c r="BY68" s="942"/>
      <c r="BZ68" s="942"/>
      <c r="CA68" s="942"/>
      <c r="CB68" s="942"/>
      <c r="CC68" s="942"/>
      <c r="CD68" s="942"/>
      <c r="CE68" s="942"/>
      <c r="CF68" s="942"/>
      <c r="CG68" s="943"/>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29"/>
      <c r="DW68" s="930"/>
      <c r="DX68" s="930"/>
      <c r="DY68" s="930"/>
      <c r="DZ68" s="931"/>
      <c r="EA68" s="191"/>
    </row>
    <row r="69" spans="1:131" s="192" customFormat="1" ht="26.25" customHeight="1">
      <c r="A69" s="206">
        <v>2</v>
      </c>
      <c r="B69" s="962"/>
      <c r="C69" s="963"/>
      <c r="D69" s="963"/>
      <c r="E69" s="963"/>
      <c r="F69" s="963"/>
      <c r="G69" s="963"/>
      <c r="H69" s="963"/>
      <c r="I69" s="963"/>
      <c r="J69" s="963"/>
      <c r="K69" s="963"/>
      <c r="L69" s="963"/>
      <c r="M69" s="963"/>
      <c r="N69" s="963"/>
      <c r="O69" s="963"/>
      <c r="P69" s="964"/>
      <c r="Q69" s="965"/>
      <c r="R69" s="959"/>
      <c r="S69" s="959"/>
      <c r="T69" s="959"/>
      <c r="U69" s="959"/>
      <c r="V69" s="959"/>
      <c r="W69" s="959"/>
      <c r="X69" s="959"/>
      <c r="Y69" s="959"/>
      <c r="Z69" s="959"/>
      <c r="AA69" s="959"/>
      <c r="AB69" s="959"/>
      <c r="AC69" s="959"/>
      <c r="AD69" s="959"/>
      <c r="AE69" s="959"/>
      <c r="AF69" s="959"/>
      <c r="AG69" s="959"/>
      <c r="AH69" s="959"/>
      <c r="AI69" s="959"/>
      <c r="AJ69" s="959"/>
      <c r="AK69" s="959"/>
      <c r="AL69" s="959"/>
      <c r="AM69" s="959"/>
      <c r="AN69" s="959"/>
      <c r="AO69" s="959"/>
      <c r="AP69" s="959"/>
      <c r="AQ69" s="959"/>
      <c r="AR69" s="959"/>
      <c r="AS69" s="959"/>
      <c r="AT69" s="959"/>
      <c r="AU69" s="959"/>
      <c r="AV69" s="959"/>
      <c r="AW69" s="959"/>
      <c r="AX69" s="959"/>
      <c r="AY69" s="959"/>
      <c r="AZ69" s="960"/>
      <c r="BA69" s="960"/>
      <c r="BB69" s="960"/>
      <c r="BC69" s="960"/>
      <c r="BD69" s="961"/>
      <c r="BE69" s="210"/>
      <c r="BF69" s="210"/>
      <c r="BG69" s="210"/>
      <c r="BH69" s="210"/>
      <c r="BI69" s="210"/>
      <c r="BJ69" s="210"/>
      <c r="BK69" s="210"/>
      <c r="BL69" s="210"/>
      <c r="BM69" s="210"/>
      <c r="BN69" s="210"/>
      <c r="BO69" s="210"/>
      <c r="BP69" s="210"/>
      <c r="BQ69" s="207">
        <v>63</v>
      </c>
      <c r="BR69" s="212"/>
      <c r="BS69" s="941"/>
      <c r="BT69" s="942"/>
      <c r="BU69" s="942"/>
      <c r="BV69" s="942"/>
      <c r="BW69" s="942"/>
      <c r="BX69" s="942"/>
      <c r="BY69" s="942"/>
      <c r="BZ69" s="942"/>
      <c r="CA69" s="942"/>
      <c r="CB69" s="942"/>
      <c r="CC69" s="942"/>
      <c r="CD69" s="942"/>
      <c r="CE69" s="942"/>
      <c r="CF69" s="942"/>
      <c r="CG69" s="943"/>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29"/>
      <c r="DW69" s="930"/>
      <c r="DX69" s="930"/>
      <c r="DY69" s="930"/>
      <c r="DZ69" s="931"/>
      <c r="EA69" s="191"/>
    </row>
    <row r="70" spans="1:131" s="192" customFormat="1" ht="26.25" customHeight="1">
      <c r="A70" s="206">
        <v>3</v>
      </c>
      <c r="B70" s="962"/>
      <c r="C70" s="963"/>
      <c r="D70" s="963"/>
      <c r="E70" s="963"/>
      <c r="F70" s="963"/>
      <c r="G70" s="963"/>
      <c r="H70" s="963"/>
      <c r="I70" s="963"/>
      <c r="J70" s="963"/>
      <c r="K70" s="963"/>
      <c r="L70" s="963"/>
      <c r="M70" s="963"/>
      <c r="N70" s="963"/>
      <c r="O70" s="963"/>
      <c r="P70" s="964"/>
      <c r="Q70" s="965"/>
      <c r="R70" s="959"/>
      <c r="S70" s="959"/>
      <c r="T70" s="959"/>
      <c r="U70" s="959"/>
      <c r="V70" s="959"/>
      <c r="W70" s="959"/>
      <c r="X70" s="959"/>
      <c r="Y70" s="959"/>
      <c r="Z70" s="959"/>
      <c r="AA70" s="959"/>
      <c r="AB70" s="959"/>
      <c r="AC70" s="959"/>
      <c r="AD70" s="959"/>
      <c r="AE70" s="959"/>
      <c r="AF70" s="959"/>
      <c r="AG70" s="959"/>
      <c r="AH70" s="959"/>
      <c r="AI70" s="959"/>
      <c r="AJ70" s="959"/>
      <c r="AK70" s="959"/>
      <c r="AL70" s="959"/>
      <c r="AM70" s="959"/>
      <c r="AN70" s="959"/>
      <c r="AO70" s="959"/>
      <c r="AP70" s="959"/>
      <c r="AQ70" s="959"/>
      <c r="AR70" s="959"/>
      <c r="AS70" s="959"/>
      <c r="AT70" s="959"/>
      <c r="AU70" s="959"/>
      <c r="AV70" s="959"/>
      <c r="AW70" s="959"/>
      <c r="AX70" s="959"/>
      <c r="AY70" s="959"/>
      <c r="AZ70" s="960"/>
      <c r="BA70" s="960"/>
      <c r="BB70" s="960"/>
      <c r="BC70" s="960"/>
      <c r="BD70" s="961"/>
      <c r="BE70" s="210"/>
      <c r="BF70" s="210"/>
      <c r="BG70" s="210"/>
      <c r="BH70" s="210"/>
      <c r="BI70" s="210"/>
      <c r="BJ70" s="210"/>
      <c r="BK70" s="210"/>
      <c r="BL70" s="210"/>
      <c r="BM70" s="210"/>
      <c r="BN70" s="210"/>
      <c r="BO70" s="210"/>
      <c r="BP70" s="210"/>
      <c r="BQ70" s="207">
        <v>64</v>
      </c>
      <c r="BR70" s="212"/>
      <c r="BS70" s="941"/>
      <c r="BT70" s="942"/>
      <c r="BU70" s="942"/>
      <c r="BV70" s="942"/>
      <c r="BW70" s="942"/>
      <c r="BX70" s="942"/>
      <c r="BY70" s="942"/>
      <c r="BZ70" s="942"/>
      <c r="CA70" s="942"/>
      <c r="CB70" s="942"/>
      <c r="CC70" s="942"/>
      <c r="CD70" s="942"/>
      <c r="CE70" s="942"/>
      <c r="CF70" s="942"/>
      <c r="CG70" s="943"/>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29"/>
      <c r="DW70" s="930"/>
      <c r="DX70" s="930"/>
      <c r="DY70" s="930"/>
      <c r="DZ70" s="931"/>
      <c r="EA70" s="191"/>
    </row>
    <row r="71" spans="1:131" s="192" customFormat="1" ht="26.25" customHeight="1">
      <c r="A71" s="206">
        <v>4</v>
      </c>
      <c r="B71" s="962"/>
      <c r="C71" s="963"/>
      <c r="D71" s="963"/>
      <c r="E71" s="963"/>
      <c r="F71" s="963"/>
      <c r="G71" s="963"/>
      <c r="H71" s="963"/>
      <c r="I71" s="963"/>
      <c r="J71" s="963"/>
      <c r="K71" s="963"/>
      <c r="L71" s="963"/>
      <c r="M71" s="963"/>
      <c r="N71" s="963"/>
      <c r="O71" s="963"/>
      <c r="P71" s="964"/>
      <c r="Q71" s="965"/>
      <c r="R71" s="959"/>
      <c r="S71" s="959"/>
      <c r="T71" s="959"/>
      <c r="U71" s="959"/>
      <c r="V71" s="959"/>
      <c r="W71" s="959"/>
      <c r="X71" s="959"/>
      <c r="Y71" s="959"/>
      <c r="Z71" s="959"/>
      <c r="AA71" s="959"/>
      <c r="AB71" s="959"/>
      <c r="AC71" s="959"/>
      <c r="AD71" s="959"/>
      <c r="AE71" s="959"/>
      <c r="AF71" s="959"/>
      <c r="AG71" s="959"/>
      <c r="AH71" s="959"/>
      <c r="AI71" s="959"/>
      <c r="AJ71" s="959"/>
      <c r="AK71" s="959"/>
      <c r="AL71" s="959"/>
      <c r="AM71" s="959"/>
      <c r="AN71" s="959"/>
      <c r="AO71" s="959"/>
      <c r="AP71" s="959"/>
      <c r="AQ71" s="959"/>
      <c r="AR71" s="959"/>
      <c r="AS71" s="959"/>
      <c r="AT71" s="959"/>
      <c r="AU71" s="959"/>
      <c r="AV71" s="959"/>
      <c r="AW71" s="959"/>
      <c r="AX71" s="959"/>
      <c r="AY71" s="959"/>
      <c r="AZ71" s="960"/>
      <c r="BA71" s="960"/>
      <c r="BB71" s="960"/>
      <c r="BC71" s="960"/>
      <c r="BD71" s="961"/>
      <c r="BE71" s="210"/>
      <c r="BF71" s="210"/>
      <c r="BG71" s="210"/>
      <c r="BH71" s="210"/>
      <c r="BI71" s="210"/>
      <c r="BJ71" s="210"/>
      <c r="BK71" s="210"/>
      <c r="BL71" s="210"/>
      <c r="BM71" s="210"/>
      <c r="BN71" s="210"/>
      <c r="BO71" s="210"/>
      <c r="BP71" s="210"/>
      <c r="BQ71" s="207">
        <v>65</v>
      </c>
      <c r="BR71" s="212"/>
      <c r="BS71" s="941"/>
      <c r="BT71" s="942"/>
      <c r="BU71" s="942"/>
      <c r="BV71" s="942"/>
      <c r="BW71" s="942"/>
      <c r="BX71" s="942"/>
      <c r="BY71" s="942"/>
      <c r="BZ71" s="942"/>
      <c r="CA71" s="942"/>
      <c r="CB71" s="942"/>
      <c r="CC71" s="942"/>
      <c r="CD71" s="942"/>
      <c r="CE71" s="942"/>
      <c r="CF71" s="942"/>
      <c r="CG71" s="943"/>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29"/>
      <c r="DW71" s="930"/>
      <c r="DX71" s="930"/>
      <c r="DY71" s="930"/>
      <c r="DZ71" s="931"/>
      <c r="EA71" s="191"/>
    </row>
    <row r="72" spans="1:131" s="192" customFormat="1" ht="26.25" customHeight="1">
      <c r="A72" s="206">
        <v>5</v>
      </c>
      <c r="B72" s="962"/>
      <c r="C72" s="963"/>
      <c r="D72" s="963"/>
      <c r="E72" s="963"/>
      <c r="F72" s="963"/>
      <c r="G72" s="963"/>
      <c r="H72" s="963"/>
      <c r="I72" s="963"/>
      <c r="J72" s="963"/>
      <c r="K72" s="963"/>
      <c r="L72" s="963"/>
      <c r="M72" s="963"/>
      <c r="N72" s="963"/>
      <c r="O72" s="963"/>
      <c r="P72" s="964"/>
      <c r="Q72" s="965"/>
      <c r="R72" s="959"/>
      <c r="S72" s="959"/>
      <c r="T72" s="959"/>
      <c r="U72" s="959"/>
      <c r="V72" s="959"/>
      <c r="W72" s="959"/>
      <c r="X72" s="959"/>
      <c r="Y72" s="959"/>
      <c r="Z72" s="959"/>
      <c r="AA72" s="959"/>
      <c r="AB72" s="959"/>
      <c r="AC72" s="959"/>
      <c r="AD72" s="959"/>
      <c r="AE72" s="959"/>
      <c r="AF72" s="959"/>
      <c r="AG72" s="959"/>
      <c r="AH72" s="959"/>
      <c r="AI72" s="959"/>
      <c r="AJ72" s="959"/>
      <c r="AK72" s="959"/>
      <c r="AL72" s="959"/>
      <c r="AM72" s="959"/>
      <c r="AN72" s="959"/>
      <c r="AO72" s="959"/>
      <c r="AP72" s="959"/>
      <c r="AQ72" s="959"/>
      <c r="AR72" s="959"/>
      <c r="AS72" s="959"/>
      <c r="AT72" s="959"/>
      <c r="AU72" s="959"/>
      <c r="AV72" s="959"/>
      <c r="AW72" s="959"/>
      <c r="AX72" s="959"/>
      <c r="AY72" s="959"/>
      <c r="AZ72" s="960"/>
      <c r="BA72" s="960"/>
      <c r="BB72" s="960"/>
      <c r="BC72" s="960"/>
      <c r="BD72" s="961"/>
      <c r="BE72" s="210"/>
      <c r="BF72" s="210"/>
      <c r="BG72" s="210"/>
      <c r="BH72" s="210"/>
      <c r="BI72" s="210"/>
      <c r="BJ72" s="210"/>
      <c r="BK72" s="210"/>
      <c r="BL72" s="210"/>
      <c r="BM72" s="210"/>
      <c r="BN72" s="210"/>
      <c r="BO72" s="210"/>
      <c r="BP72" s="210"/>
      <c r="BQ72" s="207">
        <v>66</v>
      </c>
      <c r="BR72" s="212"/>
      <c r="BS72" s="941"/>
      <c r="BT72" s="942"/>
      <c r="BU72" s="942"/>
      <c r="BV72" s="942"/>
      <c r="BW72" s="942"/>
      <c r="BX72" s="942"/>
      <c r="BY72" s="942"/>
      <c r="BZ72" s="942"/>
      <c r="CA72" s="942"/>
      <c r="CB72" s="942"/>
      <c r="CC72" s="942"/>
      <c r="CD72" s="942"/>
      <c r="CE72" s="942"/>
      <c r="CF72" s="942"/>
      <c r="CG72" s="943"/>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29"/>
      <c r="DW72" s="930"/>
      <c r="DX72" s="930"/>
      <c r="DY72" s="930"/>
      <c r="DZ72" s="931"/>
      <c r="EA72" s="191"/>
    </row>
    <row r="73" spans="1:131" s="192" customFormat="1" ht="26.25" customHeight="1">
      <c r="A73" s="206">
        <v>6</v>
      </c>
      <c r="B73" s="962"/>
      <c r="C73" s="963"/>
      <c r="D73" s="963"/>
      <c r="E73" s="963"/>
      <c r="F73" s="963"/>
      <c r="G73" s="963"/>
      <c r="H73" s="963"/>
      <c r="I73" s="963"/>
      <c r="J73" s="963"/>
      <c r="K73" s="963"/>
      <c r="L73" s="963"/>
      <c r="M73" s="963"/>
      <c r="N73" s="963"/>
      <c r="O73" s="963"/>
      <c r="P73" s="964"/>
      <c r="Q73" s="965"/>
      <c r="R73" s="959"/>
      <c r="S73" s="959"/>
      <c r="T73" s="959"/>
      <c r="U73" s="959"/>
      <c r="V73" s="959"/>
      <c r="W73" s="959"/>
      <c r="X73" s="959"/>
      <c r="Y73" s="959"/>
      <c r="Z73" s="959"/>
      <c r="AA73" s="959"/>
      <c r="AB73" s="959"/>
      <c r="AC73" s="959"/>
      <c r="AD73" s="959"/>
      <c r="AE73" s="959"/>
      <c r="AF73" s="959"/>
      <c r="AG73" s="959"/>
      <c r="AH73" s="959"/>
      <c r="AI73" s="959"/>
      <c r="AJ73" s="959"/>
      <c r="AK73" s="959"/>
      <c r="AL73" s="959"/>
      <c r="AM73" s="959"/>
      <c r="AN73" s="959"/>
      <c r="AO73" s="959"/>
      <c r="AP73" s="959"/>
      <c r="AQ73" s="959"/>
      <c r="AR73" s="959"/>
      <c r="AS73" s="959"/>
      <c r="AT73" s="959"/>
      <c r="AU73" s="959"/>
      <c r="AV73" s="959"/>
      <c r="AW73" s="959"/>
      <c r="AX73" s="959"/>
      <c r="AY73" s="959"/>
      <c r="AZ73" s="960"/>
      <c r="BA73" s="960"/>
      <c r="BB73" s="960"/>
      <c r="BC73" s="960"/>
      <c r="BD73" s="961"/>
      <c r="BE73" s="210"/>
      <c r="BF73" s="210"/>
      <c r="BG73" s="210"/>
      <c r="BH73" s="210"/>
      <c r="BI73" s="210"/>
      <c r="BJ73" s="210"/>
      <c r="BK73" s="210"/>
      <c r="BL73" s="210"/>
      <c r="BM73" s="210"/>
      <c r="BN73" s="210"/>
      <c r="BO73" s="210"/>
      <c r="BP73" s="210"/>
      <c r="BQ73" s="207">
        <v>67</v>
      </c>
      <c r="BR73" s="212"/>
      <c r="BS73" s="941"/>
      <c r="BT73" s="942"/>
      <c r="BU73" s="942"/>
      <c r="BV73" s="942"/>
      <c r="BW73" s="942"/>
      <c r="BX73" s="942"/>
      <c r="BY73" s="942"/>
      <c r="BZ73" s="942"/>
      <c r="CA73" s="942"/>
      <c r="CB73" s="942"/>
      <c r="CC73" s="942"/>
      <c r="CD73" s="942"/>
      <c r="CE73" s="942"/>
      <c r="CF73" s="942"/>
      <c r="CG73" s="943"/>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29"/>
      <c r="DW73" s="930"/>
      <c r="DX73" s="930"/>
      <c r="DY73" s="930"/>
      <c r="DZ73" s="931"/>
      <c r="EA73" s="191"/>
    </row>
    <row r="74" spans="1:131" s="192" customFormat="1" ht="26.25" customHeight="1">
      <c r="A74" s="206">
        <v>7</v>
      </c>
      <c r="B74" s="962"/>
      <c r="C74" s="963"/>
      <c r="D74" s="963"/>
      <c r="E74" s="963"/>
      <c r="F74" s="963"/>
      <c r="G74" s="963"/>
      <c r="H74" s="963"/>
      <c r="I74" s="963"/>
      <c r="J74" s="963"/>
      <c r="K74" s="963"/>
      <c r="L74" s="963"/>
      <c r="M74" s="963"/>
      <c r="N74" s="963"/>
      <c r="O74" s="963"/>
      <c r="P74" s="964"/>
      <c r="Q74" s="965"/>
      <c r="R74" s="959"/>
      <c r="S74" s="959"/>
      <c r="T74" s="959"/>
      <c r="U74" s="959"/>
      <c r="V74" s="959"/>
      <c r="W74" s="959"/>
      <c r="X74" s="959"/>
      <c r="Y74" s="959"/>
      <c r="Z74" s="959"/>
      <c r="AA74" s="959"/>
      <c r="AB74" s="959"/>
      <c r="AC74" s="959"/>
      <c r="AD74" s="959"/>
      <c r="AE74" s="959"/>
      <c r="AF74" s="959"/>
      <c r="AG74" s="959"/>
      <c r="AH74" s="959"/>
      <c r="AI74" s="959"/>
      <c r="AJ74" s="959"/>
      <c r="AK74" s="959"/>
      <c r="AL74" s="959"/>
      <c r="AM74" s="959"/>
      <c r="AN74" s="959"/>
      <c r="AO74" s="959"/>
      <c r="AP74" s="959"/>
      <c r="AQ74" s="959"/>
      <c r="AR74" s="959"/>
      <c r="AS74" s="959"/>
      <c r="AT74" s="959"/>
      <c r="AU74" s="959"/>
      <c r="AV74" s="959"/>
      <c r="AW74" s="959"/>
      <c r="AX74" s="959"/>
      <c r="AY74" s="959"/>
      <c r="AZ74" s="960"/>
      <c r="BA74" s="960"/>
      <c r="BB74" s="960"/>
      <c r="BC74" s="960"/>
      <c r="BD74" s="961"/>
      <c r="BE74" s="210"/>
      <c r="BF74" s="210"/>
      <c r="BG74" s="210"/>
      <c r="BH74" s="210"/>
      <c r="BI74" s="210"/>
      <c r="BJ74" s="210"/>
      <c r="BK74" s="210"/>
      <c r="BL74" s="210"/>
      <c r="BM74" s="210"/>
      <c r="BN74" s="210"/>
      <c r="BO74" s="210"/>
      <c r="BP74" s="210"/>
      <c r="BQ74" s="207">
        <v>68</v>
      </c>
      <c r="BR74" s="212"/>
      <c r="BS74" s="941"/>
      <c r="BT74" s="942"/>
      <c r="BU74" s="942"/>
      <c r="BV74" s="942"/>
      <c r="BW74" s="942"/>
      <c r="BX74" s="942"/>
      <c r="BY74" s="942"/>
      <c r="BZ74" s="942"/>
      <c r="CA74" s="942"/>
      <c r="CB74" s="942"/>
      <c r="CC74" s="942"/>
      <c r="CD74" s="942"/>
      <c r="CE74" s="942"/>
      <c r="CF74" s="942"/>
      <c r="CG74" s="943"/>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29"/>
      <c r="DW74" s="930"/>
      <c r="DX74" s="930"/>
      <c r="DY74" s="930"/>
      <c r="DZ74" s="931"/>
      <c r="EA74" s="191"/>
    </row>
    <row r="75" spans="1:131" s="192" customFormat="1" ht="26.25" customHeight="1">
      <c r="A75" s="206">
        <v>8</v>
      </c>
      <c r="B75" s="962"/>
      <c r="C75" s="963"/>
      <c r="D75" s="963"/>
      <c r="E75" s="963"/>
      <c r="F75" s="963"/>
      <c r="G75" s="963"/>
      <c r="H75" s="963"/>
      <c r="I75" s="963"/>
      <c r="J75" s="963"/>
      <c r="K75" s="963"/>
      <c r="L75" s="963"/>
      <c r="M75" s="963"/>
      <c r="N75" s="963"/>
      <c r="O75" s="963"/>
      <c r="P75" s="964"/>
      <c r="Q75" s="966"/>
      <c r="R75" s="967"/>
      <c r="S75" s="967"/>
      <c r="T75" s="967"/>
      <c r="U75" s="968"/>
      <c r="V75" s="969"/>
      <c r="W75" s="967"/>
      <c r="X75" s="967"/>
      <c r="Y75" s="967"/>
      <c r="Z75" s="968"/>
      <c r="AA75" s="969"/>
      <c r="AB75" s="967"/>
      <c r="AC75" s="967"/>
      <c r="AD75" s="967"/>
      <c r="AE75" s="968"/>
      <c r="AF75" s="969"/>
      <c r="AG75" s="967"/>
      <c r="AH75" s="967"/>
      <c r="AI75" s="967"/>
      <c r="AJ75" s="968"/>
      <c r="AK75" s="969"/>
      <c r="AL75" s="967"/>
      <c r="AM75" s="967"/>
      <c r="AN75" s="967"/>
      <c r="AO75" s="968"/>
      <c r="AP75" s="969"/>
      <c r="AQ75" s="967"/>
      <c r="AR75" s="967"/>
      <c r="AS75" s="967"/>
      <c r="AT75" s="968"/>
      <c r="AU75" s="969"/>
      <c r="AV75" s="967"/>
      <c r="AW75" s="967"/>
      <c r="AX75" s="967"/>
      <c r="AY75" s="968"/>
      <c r="AZ75" s="960"/>
      <c r="BA75" s="960"/>
      <c r="BB75" s="960"/>
      <c r="BC75" s="960"/>
      <c r="BD75" s="961"/>
      <c r="BE75" s="210"/>
      <c r="BF75" s="210"/>
      <c r="BG75" s="210"/>
      <c r="BH75" s="210"/>
      <c r="BI75" s="210"/>
      <c r="BJ75" s="210"/>
      <c r="BK75" s="210"/>
      <c r="BL75" s="210"/>
      <c r="BM75" s="210"/>
      <c r="BN75" s="210"/>
      <c r="BO75" s="210"/>
      <c r="BP75" s="210"/>
      <c r="BQ75" s="207">
        <v>69</v>
      </c>
      <c r="BR75" s="212"/>
      <c r="BS75" s="941"/>
      <c r="BT75" s="942"/>
      <c r="BU75" s="942"/>
      <c r="BV75" s="942"/>
      <c r="BW75" s="942"/>
      <c r="BX75" s="942"/>
      <c r="BY75" s="942"/>
      <c r="BZ75" s="942"/>
      <c r="CA75" s="942"/>
      <c r="CB75" s="942"/>
      <c r="CC75" s="942"/>
      <c r="CD75" s="942"/>
      <c r="CE75" s="942"/>
      <c r="CF75" s="942"/>
      <c r="CG75" s="943"/>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29"/>
      <c r="DW75" s="930"/>
      <c r="DX75" s="930"/>
      <c r="DY75" s="930"/>
      <c r="DZ75" s="931"/>
      <c r="EA75" s="191"/>
    </row>
    <row r="76" spans="1:131" s="192" customFormat="1" ht="26.25" customHeight="1">
      <c r="A76" s="206">
        <v>9</v>
      </c>
      <c r="B76" s="962"/>
      <c r="C76" s="963"/>
      <c r="D76" s="963"/>
      <c r="E76" s="963"/>
      <c r="F76" s="963"/>
      <c r="G76" s="963"/>
      <c r="H76" s="963"/>
      <c r="I76" s="963"/>
      <c r="J76" s="963"/>
      <c r="K76" s="963"/>
      <c r="L76" s="963"/>
      <c r="M76" s="963"/>
      <c r="N76" s="963"/>
      <c r="O76" s="963"/>
      <c r="P76" s="964"/>
      <c r="Q76" s="966"/>
      <c r="R76" s="967"/>
      <c r="S76" s="967"/>
      <c r="T76" s="967"/>
      <c r="U76" s="968"/>
      <c r="V76" s="969"/>
      <c r="W76" s="967"/>
      <c r="X76" s="967"/>
      <c r="Y76" s="967"/>
      <c r="Z76" s="968"/>
      <c r="AA76" s="969"/>
      <c r="AB76" s="967"/>
      <c r="AC76" s="967"/>
      <c r="AD76" s="967"/>
      <c r="AE76" s="968"/>
      <c r="AF76" s="969"/>
      <c r="AG76" s="967"/>
      <c r="AH76" s="967"/>
      <c r="AI76" s="967"/>
      <c r="AJ76" s="968"/>
      <c r="AK76" s="969"/>
      <c r="AL76" s="967"/>
      <c r="AM76" s="967"/>
      <c r="AN76" s="967"/>
      <c r="AO76" s="968"/>
      <c r="AP76" s="969"/>
      <c r="AQ76" s="967"/>
      <c r="AR76" s="967"/>
      <c r="AS76" s="967"/>
      <c r="AT76" s="968"/>
      <c r="AU76" s="969"/>
      <c r="AV76" s="967"/>
      <c r="AW76" s="967"/>
      <c r="AX76" s="967"/>
      <c r="AY76" s="968"/>
      <c r="AZ76" s="960"/>
      <c r="BA76" s="960"/>
      <c r="BB76" s="960"/>
      <c r="BC76" s="960"/>
      <c r="BD76" s="961"/>
      <c r="BE76" s="210"/>
      <c r="BF76" s="210"/>
      <c r="BG76" s="210"/>
      <c r="BH76" s="210"/>
      <c r="BI76" s="210"/>
      <c r="BJ76" s="210"/>
      <c r="BK76" s="210"/>
      <c r="BL76" s="210"/>
      <c r="BM76" s="210"/>
      <c r="BN76" s="210"/>
      <c r="BO76" s="210"/>
      <c r="BP76" s="210"/>
      <c r="BQ76" s="207">
        <v>70</v>
      </c>
      <c r="BR76" s="212"/>
      <c r="BS76" s="941"/>
      <c r="BT76" s="942"/>
      <c r="BU76" s="942"/>
      <c r="BV76" s="942"/>
      <c r="BW76" s="942"/>
      <c r="BX76" s="942"/>
      <c r="BY76" s="942"/>
      <c r="BZ76" s="942"/>
      <c r="CA76" s="942"/>
      <c r="CB76" s="942"/>
      <c r="CC76" s="942"/>
      <c r="CD76" s="942"/>
      <c r="CE76" s="942"/>
      <c r="CF76" s="942"/>
      <c r="CG76" s="943"/>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29"/>
      <c r="DW76" s="930"/>
      <c r="DX76" s="930"/>
      <c r="DY76" s="930"/>
      <c r="DZ76" s="931"/>
      <c r="EA76" s="191"/>
    </row>
    <row r="77" spans="1:131" s="192" customFormat="1" ht="26.25" customHeight="1">
      <c r="A77" s="206">
        <v>10</v>
      </c>
      <c r="B77" s="962"/>
      <c r="C77" s="963"/>
      <c r="D77" s="963"/>
      <c r="E77" s="963"/>
      <c r="F77" s="963"/>
      <c r="G77" s="963"/>
      <c r="H77" s="963"/>
      <c r="I77" s="963"/>
      <c r="J77" s="963"/>
      <c r="K77" s="963"/>
      <c r="L77" s="963"/>
      <c r="M77" s="963"/>
      <c r="N77" s="963"/>
      <c r="O77" s="963"/>
      <c r="P77" s="964"/>
      <c r="Q77" s="966"/>
      <c r="R77" s="967"/>
      <c r="S77" s="967"/>
      <c r="T77" s="967"/>
      <c r="U77" s="968"/>
      <c r="V77" s="969"/>
      <c r="W77" s="967"/>
      <c r="X77" s="967"/>
      <c r="Y77" s="967"/>
      <c r="Z77" s="968"/>
      <c r="AA77" s="969"/>
      <c r="AB77" s="967"/>
      <c r="AC77" s="967"/>
      <c r="AD77" s="967"/>
      <c r="AE77" s="968"/>
      <c r="AF77" s="969"/>
      <c r="AG77" s="967"/>
      <c r="AH77" s="967"/>
      <c r="AI77" s="967"/>
      <c r="AJ77" s="968"/>
      <c r="AK77" s="969"/>
      <c r="AL77" s="967"/>
      <c r="AM77" s="967"/>
      <c r="AN77" s="967"/>
      <c r="AO77" s="968"/>
      <c r="AP77" s="969"/>
      <c r="AQ77" s="967"/>
      <c r="AR77" s="967"/>
      <c r="AS77" s="967"/>
      <c r="AT77" s="968"/>
      <c r="AU77" s="969"/>
      <c r="AV77" s="967"/>
      <c r="AW77" s="967"/>
      <c r="AX77" s="967"/>
      <c r="AY77" s="968"/>
      <c r="AZ77" s="960"/>
      <c r="BA77" s="960"/>
      <c r="BB77" s="960"/>
      <c r="BC77" s="960"/>
      <c r="BD77" s="961"/>
      <c r="BE77" s="210"/>
      <c r="BF77" s="210"/>
      <c r="BG77" s="210"/>
      <c r="BH77" s="210"/>
      <c r="BI77" s="210"/>
      <c r="BJ77" s="210"/>
      <c r="BK77" s="210"/>
      <c r="BL77" s="210"/>
      <c r="BM77" s="210"/>
      <c r="BN77" s="210"/>
      <c r="BO77" s="210"/>
      <c r="BP77" s="210"/>
      <c r="BQ77" s="207">
        <v>71</v>
      </c>
      <c r="BR77" s="212"/>
      <c r="BS77" s="941"/>
      <c r="BT77" s="942"/>
      <c r="BU77" s="942"/>
      <c r="BV77" s="942"/>
      <c r="BW77" s="942"/>
      <c r="BX77" s="942"/>
      <c r="BY77" s="942"/>
      <c r="BZ77" s="942"/>
      <c r="CA77" s="942"/>
      <c r="CB77" s="942"/>
      <c r="CC77" s="942"/>
      <c r="CD77" s="942"/>
      <c r="CE77" s="942"/>
      <c r="CF77" s="942"/>
      <c r="CG77" s="943"/>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29"/>
      <c r="DW77" s="930"/>
      <c r="DX77" s="930"/>
      <c r="DY77" s="930"/>
      <c r="DZ77" s="931"/>
      <c r="EA77" s="191"/>
    </row>
    <row r="78" spans="1:131" s="192" customFormat="1" ht="26.25" customHeight="1">
      <c r="A78" s="206">
        <v>11</v>
      </c>
      <c r="B78" s="962"/>
      <c r="C78" s="963"/>
      <c r="D78" s="963"/>
      <c r="E78" s="963"/>
      <c r="F78" s="963"/>
      <c r="G78" s="963"/>
      <c r="H78" s="963"/>
      <c r="I78" s="963"/>
      <c r="J78" s="963"/>
      <c r="K78" s="963"/>
      <c r="L78" s="963"/>
      <c r="M78" s="963"/>
      <c r="N78" s="963"/>
      <c r="O78" s="963"/>
      <c r="P78" s="964"/>
      <c r="Q78" s="965"/>
      <c r="R78" s="959"/>
      <c r="S78" s="959"/>
      <c r="T78" s="959"/>
      <c r="U78" s="959"/>
      <c r="V78" s="959"/>
      <c r="W78" s="959"/>
      <c r="X78" s="959"/>
      <c r="Y78" s="959"/>
      <c r="Z78" s="959"/>
      <c r="AA78" s="959"/>
      <c r="AB78" s="959"/>
      <c r="AC78" s="959"/>
      <c r="AD78" s="959"/>
      <c r="AE78" s="959"/>
      <c r="AF78" s="959"/>
      <c r="AG78" s="959"/>
      <c r="AH78" s="959"/>
      <c r="AI78" s="959"/>
      <c r="AJ78" s="959"/>
      <c r="AK78" s="959"/>
      <c r="AL78" s="959"/>
      <c r="AM78" s="959"/>
      <c r="AN78" s="959"/>
      <c r="AO78" s="959"/>
      <c r="AP78" s="959"/>
      <c r="AQ78" s="959"/>
      <c r="AR78" s="959"/>
      <c r="AS78" s="959"/>
      <c r="AT78" s="959"/>
      <c r="AU78" s="959"/>
      <c r="AV78" s="959"/>
      <c r="AW78" s="959"/>
      <c r="AX78" s="959"/>
      <c r="AY78" s="959"/>
      <c r="AZ78" s="960"/>
      <c r="BA78" s="960"/>
      <c r="BB78" s="960"/>
      <c r="BC78" s="960"/>
      <c r="BD78" s="961"/>
      <c r="BE78" s="210"/>
      <c r="BF78" s="210"/>
      <c r="BG78" s="210"/>
      <c r="BH78" s="210"/>
      <c r="BI78" s="210"/>
      <c r="BJ78" s="213"/>
      <c r="BK78" s="213"/>
      <c r="BL78" s="213"/>
      <c r="BM78" s="213"/>
      <c r="BN78" s="213"/>
      <c r="BO78" s="210"/>
      <c r="BP78" s="210"/>
      <c r="BQ78" s="207">
        <v>72</v>
      </c>
      <c r="BR78" s="212"/>
      <c r="BS78" s="941"/>
      <c r="BT78" s="942"/>
      <c r="BU78" s="942"/>
      <c r="BV78" s="942"/>
      <c r="BW78" s="942"/>
      <c r="BX78" s="942"/>
      <c r="BY78" s="942"/>
      <c r="BZ78" s="942"/>
      <c r="CA78" s="942"/>
      <c r="CB78" s="942"/>
      <c r="CC78" s="942"/>
      <c r="CD78" s="942"/>
      <c r="CE78" s="942"/>
      <c r="CF78" s="942"/>
      <c r="CG78" s="943"/>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29"/>
      <c r="DW78" s="930"/>
      <c r="DX78" s="930"/>
      <c r="DY78" s="930"/>
      <c r="DZ78" s="931"/>
      <c r="EA78" s="191"/>
    </row>
    <row r="79" spans="1:131" s="192" customFormat="1" ht="26.25" customHeight="1">
      <c r="A79" s="206">
        <v>12</v>
      </c>
      <c r="B79" s="962"/>
      <c r="C79" s="963"/>
      <c r="D79" s="963"/>
      <c r="E79" s="963"/>
      <c r="F79" s="963"/>
      <c r="G79" s="963"/>
      <c r="H79" s="963"/>
      <c r="I79" s="963"/>
      <c r="J79" s="963"/>
      <c r="K79" s="963"/>
      <c r="L79" s="963"/>
      <c r="M79" s="963"/>
      <c r="N79" s="963"/>
      <c r="O79" s="963"/>
      <c r="P79" s="964"/>
      <c r="Q79" s="965"/>
      <c r="R79" s="959"/>
      <c r="S79" s="959"/>
      <c r="T79" s="959"/>
      <c r="U79" s="959"/>
      <c r="V79" s="959"/>
      <c r="W79" s="959"/>
      <c r="X79" s="959"/>
      <c r="Y79" s="959"/>
      <c r="Z79" s="959"/>
      <c r="AA79" s="959"/>
      <c r="AB79" s="959"/>
      <c r="AC79" s="959"/>
      <c r="AD79" s="959"/>
      <c r="AE79" s="959"/>
      <c r="AF79" s="959"/>
      <c r="AG79" s="959"/>
      <c r="AH79" s="959"/>
      <c r="AI79" s="959"/>
      <c r="AJ79" s="959"/>
      <c r="AK79" s="959"/>
      <c r="AL79" s="959"/>
      <c r="AM79" s="959"/>
      <c r="AN79" s="959"/>
      <c r="AO79" s="959"/>
      <c r="AP79" s="959"/>
      <c r="AQ79" s="959"/>
      <c r="AR79" s="959"/>
      <c r="AS79" s="959"/>
      <c r="AT79" s="959"/>
      <c r="AU79" s="959"/>
      <c r="AV79" s="959"/>
      <c r="AW79" s="959"/>
      <c r="AX79" s="959"/>
      <c r="AY79" s="959"/>
      <c r="AZ79" s="960"/>
      <c r="BA79" s="960"/>
      <c r="BB79" s="960"/>
      <c r="BC79" s="960"/>
      <c r="BD79" s="961"/>
      <c r="BE79" s="210"/>
      <c r="BF79" s="210"/>
      <c r="BG79" s="210"/>
      <c r="BH79" s="210"/>
      <c r="BI79" s="210"/>
      <c r="BJ79" s="213"/>
      <c r="BK79" s="213"/>
      <c r="BL79" s="213"/>
      <c r="BM79" s="213"/>
      <c r="BN79" s="213"/>
      <c r="BO79" s="210"/>
      <c r="BP79" s="210"/>
      <c r="BQ79" s="207">
        <v>73</v>
      </c>
      <c r="BR79" s="212"/>
      <c r="BS79" s="941"/>
      <c r="BT79" s="942"/>
      <c r="BU79" s="942"/>
      <c r="BV79" s="942"/>
      <c r="BW79" s="942"/>
      <c r="BX79" s="942"/>
      <c r="BY79" s="942"/>
      <c r="BZ79" s="942"/>
      <c r="CA79" s="942"/>
      <c r="CB79" s="942"/>
      <c r="CC79" s="942"/>
      <c r="CD79" s="942"/>
      <c r="CE79" s="942"/>
      <c r="CF79" s="942"/>
      <c r="CG79" s="943"/>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29"/>
      <c r="DW79" s="930"/>
      <c r="DX79" s="930"/>
      <c r="DY79" s="930"/>
      <c r="DZ79" s="931"/>
      <c r="EA79" s="191"/>
    </row>
    <row r="80" spans="1:131" s="192" customFormat="1" ht="26.25" customHeight="1">
      <c r="A80" s="206">
        <v>13</v>
      </c>
      <c r="B80" s="962"/>
      <c r="C80" s="963"/>
      <c r="D80" s="963"/>
      <c r="E80" s="963"/>
      <c r="F80" s="963"/>
      <c r="G80" s="963"/>
      <c r="H80" s="963"/>
      <c r="I80" s="963"/>
      <c r="J80" s="963"/>
      <c r="K80" s="963"/>
      <c r="L80" s="963"/>
      <c r="M80" s="963"/>
      <c r="N80" s="963"/>
      <c r="O80" s="963"/>
      <c r="P80" s="964"/>
      <c r="Q80" s="965"/>
      <c r="R80" s="959"/>
      <c r="S80" s="959"/>
      <c r="T80" s="959"/>
      <c r="U80" s="959"/>
      <c r="V80" s="959"/>
      <c r="W80" s="959"/>
      <c r="X80" s="959"/>
      <c r="Y80" s="959"/>
      <c r="Z80" s="959"/>
      <c r="AA80" s="959"/>
      <c r="AB80" s="959"/>
      <c r="AC80" s="959"/>
      <c r="AD80" s="959"/>
      <c r="AE80" s="959"/>
      <c r="AF80" s="959"/>
      <c r="AG80" s="959"/>
      <c r="AH80" s="959"/>
      <c r="AI80" s="959"/>
      <c r="AJ80" s="959"/>
      <c r="AK80" s="959"/>
      <c r="AL80" s="959"/>
      <c r="AM80" s="959"/>
      <c r="AN80" s="959"/>
      <c r="AO80" s="959"/>
      <c r="AP80" s="959"/>
      <c r="AQ80" s="959"/>
      <c r="AR80" s="959"/>
      <c r="AS80" s="959"/>
      <c r="AT80" s="959"/>
      <c r="AU80" s="959"/>
      <c r="AV80" s="959"/>
      <c r="AW80" s="959"/>
      <c r="AX80" s="959"/>
      <c r="AY80" s="959"/>
      <c r="AZ80" s="960"/>
      <c r="BA80" s="960"/>
      <c r="BB80" s="960"/>
      <c r="BC80" s="960"/>
      <c r="BD80" s="961"/>
      <c r="BE80" s="210"/>
      <c r="BF80" s="210"/>
      <c r="BG80" s="210"/>
      <c r="BH80" s="210"/>
      <c r="BI80" s="210"/>
      <c r="BJ80" s="210"/>
      <c r="BK80" s="210"/>
      <c r="BL80" s="210"/>
      <c r="BM80" s="210"/>
      <c r="BN80" s="210"/>
      <c r="BO80" s="210"/>
      <c r="BP80" s="210"/>
      <c r="BQ80" s="207">
        <v>74</v>
      </c>
      <c r="BR80" s="212"/>
      <c r="BS80" s="941"/>
      <c r="BT80" s="942"/>
      <c r="BU80" s="942"/>
      <c r="BV80" s="942"/>
      <c r="BW80" s="942"/>
      <c r="BX80" s="942"/>
      <c r="BY80" s="942"/>
      <c r="BZ80" s="942"/>
      <c r="CA80" s="942"/>
      <c r="CB80" s="942"/>
      <c r="CC80" s="942"/>
      <c r="CD80" s="942"/>
      <c r="CE80" s="942"/>
      <c r="CF80" s="942"/>
      <c r="CG80" s="943"/>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29"/>
      <c r="DW80" s="930"/>
      <c r="DX80" s="930"/>
      <c r="DY80" s="930"/>
      <c r="DZ80" s="931"/>
      <c r="EA80" s="191"/>
    </row>
    <row r="81" spans="1:131" s="192" customFormat="1" ht="26.25" customHeight="1">
      <c r="A81" s="206">
        <v>14</v>
      </c>
      <c r="B81" s="962"/>
      <c r="C81" s="963"/>
      <c r="D81" s="963"/>
      <c r="E81" s="963"/>
      <c r="F81" s="963"/>
      <c r="G81" s="963"/>
      <c r="H81" s="963"/>
      <c r="I81" s="963"/>
      <c r="J81" s="963"/>
      <c r="K81" s="963"/>
      <c r="L81" s="963"/>
      <c r="M81" s="963"/>
      <c r="N81" s="963"/>
      <c r="O81" s="963"/>
      <c r="P81" s="964"/>
      <c r="Q81" s="965"/>
      <c r="R81" s="959"/>
      <c r="S81" s="959"/>
      <c r="T81" s="959"/>
      <c r="U81" s="959"/>
      <c r="V81" s="959"/>
      <c r="W81" s="959"/>
      <c r="X81" s="959"/>
      <c r="Y81" s="959"/>
      <c r="Z81" s="959"/>
      <c r="AA81" s="959"/>
      <c r="AB81" s="959"/>
      <c r="AC81" s="959"/>
      <c r="AD81" s="959"/>
      <c r="AE81" s="959"/>
      <c r="AF81" s="959"/>
      <c r="AG81" s="959"/>
      <c r="AH81" s="959"/>
      <c r="AI81" s="959"/>
      <c r="AJ81" s="959"/>
      <c r="AK81" s="959"/>
      <c r="AL81" s="959"/>
      <c r="AM81" s="959"/>
      <c r="AN81" s="959"/>
      <c r="AO81" s="959"/>
      <c r="AP81" s="959"/>
      <c r="AQ81" s="959"/>
      <c r="AR81" s="959"/>
      <c r="AS81" s="959"/>
      <c r="AT81" s="959"/>
      <c r="AU81" s="959"/>
      <c r="AV81" s="959"/>
      <c r="AW81" s="959"/>
      <c r="AX81" s="959"/>
      <c r="AY81" s="959"/>
      <c r="AZ81" s="960"/>
      <c r="BA81" s="960"/>
      <c r="BB81" s="960"/>
      <c r="BC81" s="960"/>
      <c r="BD81" s="961"/>
      <c r="BE81" s="210"/>
      <c r="BF81" s="210"/>
      <c r="BG81" s="210"/>
      <c r="BH81" s="210"/>
      <c r="BI81" s="210"/>
      <c r="BJ81" s="210"/>
      <c r="BK81" s="210"/>
      <c r="BL81" s="210"/>
      <c r="BM81" s="210"/>
      <c r="BN81" s="210"/>
      <c r="BO81" s="210"/>
      <c r="BP81" s="210"/>
      <c r="BQ81" s="207">
        <v>75</v>
      </c>
      <c r="BR81" s="212"/>
      <c r="BS81" s="941"/>
      <c r="BT81" s="942"/>
      <c r="BU81" s="942"/>
      <c r="BV81" s="942"/>
      <c r="BW81" s="942"/>
      <c r="BX81" s="942"/>
      <c r="BY81" s="942"/>
      <c r="BZ81" s="942"/>
      <c r="CA81" s="942"/>
      <c r="CB81" s="942"/>
      <c r="CC81" s="942"/>
      <c r="CD81" s="942"/>
      <c r="CE81" s="942"/>
      <c r="CF81" s="942"/>
      <c r="CG81" s="943"/>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29"/>
      <c r="DW81" s="930"/>
      <c r="DX81" s="930"/>
      <c r="DY81" s="930"/>
      <c r="DZ81" s="931"/>
      <c r="EA81" s="191"/>
    </row>
    <row r="82" spans="1:131" s="192" customFormat="1" ht="26.25" customHeight="1">
      <c r="A82" s="206">
        <v>15</v>
      </c>
      <c r="B82" s="962"/>
      <c r="C82" s="963"/>
      <c r="D82" s="963"/>
      <c r="E82" s="963"/>
      <c r="F82" s="963"/>
      <c r="G82" s="963"/>
      <c r="H82" s="963"/>
      <c r="I82" s="963"/>
      <c r="J82" s="963"/>
      <c r="K82" s="963"/>
      <c r="L82" s="963"/>
      <c r="M82" s="963"/>
      <c r="N82" s="963"/>
      <c r="O82" s="963"/>
      <c r="P82" s="964"/>
      <c r="Q82" s="965"/>
      <c r="R82" s="959"/>
      <c r="S82" s="959"/>
      <c r="T82" s="959"/>
      <c r="U82" s="959"/>
      <c r="V82" s="959"/>
      <c r="W82" s="959"/>
      <c r="X82" s="959"/>
      <c r="Y82" s="959"/>
      <c r="Z82" s="959"/>
      <c r="AA82" s="959"/>
      <c r="AB82" s="959"/>
      <c r="AC82" s="959"/>
      <c r="AD82" s="959"/>
      <c r="AE82" s="959"/>
      <c r="AF82" s="959"/>
      <c r="AG82" s="959"/>
      <c r="AH82" s="959"/>
      <c r="AI82" s="959"/>
      <c r="AJ82" s="959"/>
      <c r="AK82" s="959"/>
      <c r="AL82" s="959"/>
      <c r="AM82" s="959"/>
      <c r="AN82" s="959"/>
      <c r="AO82" s="959"/>
      <c r="AP82" s="959"/>
      <c r="AQ82" s="959"/>
      <c r="AR82" s="959"/>
      <c r="AS82" s="959"/>
      <c r="AT82" s="959"/>
      <c r="AU82" s="959"/>
      <c r="AV82" s="959"/>
      <c r="AW82" s="959"/>
      <c r="AX82" s="959"/>
      <c r="AY82" s="959"/>
      <c r="AZ82" s="960"/>
      <c r="BA82" s="960"/>
      <c r="BB82" s="960"/>
      <c r="BC82" s="960"/>
      <c r="BD82" s="961"/>
      <c r="BE82" s="210"/>
      <c r="BF82" s="210"/>
      <c r="BG82" s="210"/>
      <c r="BH82" s="210"/>
      <c r="BI82" s="210"/>
      <c r="BJ82" s="210"/>
      <c r="BK82" s="210"/>
      <c r="BL82" s="210"/>
      <c r="BM82" s="210"/>
      <c r="BN82" s="210"/>
      <c r="BO82" s="210"/>
      <c r="BP82" s="210"/>
      <c r="BQ82" s="207">
        <v>76</v>
      </c>
      <c r="BR82" s="212"/>
      <c r="BS82" s="941"/>
      <c r="BT82" s="942"/>
      <c r="BU82" s="942"/>
      <c r="BV82" s="942"/>
      <c r="BW82" s="942"/>
      <c r="BX82" s="942"/>
      <c r="BY82" s="942"/>
      <c r="BZ82" s="942"/>
      <c r="CA82" s="942"/>
      <c r="CB82" s="942"/>
      <c r="CC82" s="942"/>
      <c r="CD82" s="942"/>
      <c r="CE82" s="942"/>
      <c r="CF82" s="942"/>
      <c r="CG82" s="943"/>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29"/>
      <c r="DW82" s="930"/>
      <c r="DX82" s="930"/>
      <c r="DY82" s="930"/>
      <c r="DZ82" s="931"/>
      <c r="EA82" s="191"/>
    </row>
    <row r="83" spans="1:131" s="192" customFormat="1" ht="26.25" customHeight="1">
      <c r="A83" s="206">
        <v>16</v>
      </c>
      <c r="B83" s="962"/>
      <c r="C83" s="963"/>
      <c r="D83" s="963"/>
      <c r="E83" s="963"/>
      <c r="F83" s="963"/>
      <c r="G83" s="963"/>
      <c r="H83" s="963"/>
      <c r="I83" s="963"/>
      <c r="J83" s="963"/>
      <c r="K83" s="963"/>
      <c r="L83" s="963"/>
      <c r="M83" s="963"/>
      <c r="N83" s="963"/>
      <c r="O83" s="963"/>
      <c r="P83" s="964"/>
      <c r="Q83" s="965"/>
      <c r="R83" s="959"/>
      <c r="S83" s="959"/>
      <c r="T83" s="959"/>
      <c r="U83" s="959"/>
      <c r="V83" s="959"/>
      <c r="W83" s="959"/>
      <c r="X83" s="959"/>
      <c r="Y83" s="959"/>
      <c r="Z83" s="959"/>
      <c r="AA83" s="959"/>
      <c r="AB83" s="959"/>
      <c r="AC83" s="959"/>
      <c r="AD83" s="959"/>
      <c r="AE83" s="959"/>
      <c r="AF83" s="959"/>
      <c r="AG83" s="959"/>
      <c r="AH83" s="959"/>
      <c r="AI83" s="959"/>
      <c r="AJ83" s="959"/>
      <c r="AK83" s="959"/>
      <c r="AL83" s="959"/>
      <c r="AM83" s="959"/>
      <c r="AN83" s="959"/>
      <c r="AO83" s="959"/>
      <c r="AP83" s="959"/>
      <c r="AQ83" s="959"/>
      <c r="AR83" s="959"/>
      <c r="AS83" s="959"/>
      <c r="AT83" s="959"/>
      <c r="AU83" s="959"/>
      <c r="AV83" s="959"/>
      <c r="AW83" s="959"/>
      <c r="AX83" s="959"/>
      <c r="AY83" s="959"/>
      <c r="AZ83" s="960"/>
      <c r="BA83" s="960"/>
      <c r="BB83" s="960"/>
      <c r="BC83" s="960"/>
      <c r="BD83" s="961"/>
      <c r="BE83" s="210"/>
      <c r="BF83" s="210"/>
      <c r="BG83" s="210"/>
      <c r="BH83" s="210"/>
      <c r="BI83" s="210"/>
      <c r="BJ83" s="210"/>
      <c r="BK83" s="210"/>
      <c r="BL83" s="210"/>
      <c r="BM83" s="210"/>
      <c r="BN83" s="210"/>
      <c r="BO83" s="210"/>
      <c r="BP83" s="210"/>
      <c r="BQ83" s="207">
        <v>77</v>
      </c>
      <c r="BR83" s="212"/>
      <c r="BS83" s="941"/>
      <c r="BT83" s="942"/>
      <c r="BU83" s="942"/>
      <c r="BV83" s="942"/>
      <c r="BW83" s="942"/>
      <c r="BX83" s="942"/>
      <c r="BY83" s="942"/>
      <c r="BZ83" s="942"/>
      <c r="CA83" s="942"/>
      <c r="CB83" s="942"/>
      <c r="CC83" s="942"/>
      <c r="CD83" s="942"/>
      <c r="CE83" s="942"/>
      <c r="CF83" s="942"/>
      <c r="CG83" s="943"/>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29"/>
      <c r="DW83" s="930"/>
      <c r="DX83" s="930"/>
      <c r="DY83" s="930"/>
      <c r="DZ83" s="931"/>
      <c r="EA83" s="191"/>
    </row>
    <row r="84" spans="1:131" s="192" customFormat="1" ht="26.25" customHeight="1">
      <c r="A84" s="206">
        <v>17</v>
      </c>
      <c r="B84" s="962"/>
      <c r="C84" s="963"/>
      <c r="D84" s="963"/>
      <c r="E84" s="963"/>
      <c r="F84" s="963"/>
      <c r="G84" s="963"/>
      <c r="H84" s="963"/>
      <c r="I84" s="963"/>
      <c r="J84" s="963"/>
      <c r="K84" s="963"/>
      <c r="L84" s="963"/>
      <c r="M84" s="963"/>
      <c r="N84" s="963"/>
      <c r="O84" s="963"/>
      <c r="P84" s="964"/>
      <c r="Q84" s="965"/>
      <c r="R84" s="959"/>
      <c r="S84" s="959"/>
      <c r="T84" s="959"/>
      <c r="U84" s="959"/>
      <c r="V84" s="959"/>
      <c r="W84" s="959"/>
      <c r="X84" s="959"/>
      <c r="Y84" s="959"/>
      <c r="Z84" s="959"/>
      <c r="AA84" s="959"/>
      <c r="AB84" s="959"/>
      <c r="AC84" s="959"/>
      <c r="AD84" s="959"/>
      <c r="AE84" s="959"/>
      <c r="AF84" s="959"/>
      <c r="AG84" s="959"/>
      <c r="AH84" s="959"/>
      <c r="AI84" s="959"/>
      <c r="AJ84" s="959"/>
      <c r="AK84" s="959"/>
      <c r="AL84" s="959"/>
      <c r="AM84" s="959"/>
      <c r="AN84" s="959"/>
      <c r="AO84" s="959"/>
      <c r="AP84" s="959"/>
      <c r="AQ84" s="959"/>
      <c r="AR84" s="959"/>
      <c r="AS84" s="959"/>
      <c r="AT84" s="959"/>
      <c r="AU84" s="959"/>
      <c r="AV84" s="959"/>
      <c r="AW84" s="959"/>
      <c r="AX84" s="959"/>
      <c r="AY84" s="959"/>
      <c r="AZ84" s="960"/>
      <c r="BA84" s="960"/>
      <c r="BB84" s="960"/>
      <c r="BC84" s="960"/>
      <c r="BD84" s="961"/>
      <c r="BE84" s="210"/>
      <c r="BF84" s="210"/>
      <c r="BG84" s="210"/>
      <c r="BH84" s="210"/>
      <c r="BI84" s="210"/>
      <c r="BJ84" s="210"/>
      <c r="BK84" s="210"/>
      <c r="BL84" s="210"/>
      <c r="BM84" s="210"/>
      <c r="BN84" s="210"/>
      <c r="BO84" s="210"/>
      <c r="BP84" s="210"/>
      <c r="BQ84" s="207">
        <v>78</v>
      </c>
      <c r="BR84" s="212"/>
      <c r="BS84" s="941"/>
      <c r="BT84" s="942"/>
      <c r="BU84" s="942"/>
      <c r="BV84" s="942"/>
      <c r="BW84" s="942"/>
      <c r="BX84" s="942"/>
      <c r="BY84" s="942"/>
      <c r="BZ84" s="942"/>
      <c r="CA84" s="942"/>
      <c r="CB84" s="942"/>
      <c r="CC84" s="942"/>
      <c r="CD84" s="942"/>
      <c r="CE84" s="942"/>
      <c r="CF84" s="942"/>
      <c r="CG84" s="943"/>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29"/>
      <c r="DW84" s="930"/>
      <c r="DX84" s="930"/>
      <c r="DY84" s="930"/>
      <c r="DZ84" s="931"/>
      <c r="EA84" s="191"/>
    </row>
    <row r="85" spans="1:131" s="192" customFormat="1" ht="26.25" customHeight="1">
      <c r="A85" s="206">
        <v>18</v>
      </c>
      <c r="B85" s="962"/>
      <c r="C85" s="963"/>
      <c r="D85" s="963"/>
      <c r="E85" s="963"/>
      <c r="F85" s="963"/>
      <c r="G85" s="963"/>
      <c r="H85" s="963"/>
      <c r="I85" s="963"/>
      <c r="J85" s="963"/>
      <c r="K85" s="963"/>
      <c r="L85" s="963"/>
      <c r="M85" s="963"/>
      <c r="N85" s="963"/>
      <c r="O85" s="963"/>
      <c r="P85" s="964"/>
      <c r="Q85" s="965"/>
      <c r="R85" s="959"/>
      <c r="S85" s="959"/>
      <c r="T85" s="959"/>
      <c r="U85" s="959"/>
      <c r="V85" s="959"/>
      <c r="W85" s="959"/>
      <c r="X85" s="959"/>
      <c r="Y85" s="959"/>
      <c r="Z85" s="959"/>
      <c r="AA85" s="959"/>
      <c r="AB85" s="959"/>
      <c r="AC85" s="959"/>
      <c r="AD85" s="959"/>
      <c r="AE85" s="959"/>
      <c r="AF85" s="959"/>
      <c r="AG85" s="959"/>
      <c r="AH85" s="959"/>
      <c r="AI85" s="959"/>
      <c r="AJ85" s="959"/>
      <c r="AK85" s="959"/>
      <c r="AL85" s="959"/>
      <c r="AM85" s="959"/>
      <c r="AN85" s="959"/>
      <c r="AO85" s="959"/>
      <c r="AP85" s="959"/>
      <c r="AQ85" s="959"/>
      <c r="AR85" s="959"/>
      <c r="AS85" s="959"/>
      <c r="AT85" s="959"/>
      <c r="AU85" s="959"/>
      <c r="AV85" s="959"/>
      <c r="AW85" s="959"/>
      <c r="AX85" s="959"/>
      <c r="AY85" s="959"/>
      <c r="AZ85" s="960"/>
      <c r="BA85" s="960"/>
      <c r="BB85" s="960"/>
      <c r="BC85" s="960"/>
      <c r="BD85" s="961"/>
      <c r="BE85" s="210"/>
      <c r="BF85" s="210"/>
      <c r="BG85" s="210"/>
      <c r="BH85" s="210"/>
      <c r="BI85" s="210"/>
      <c r="BJ85" s="210"/>
      <c r="BK85" s="210"/>
      <c r="BL85" s="210"/>
      <c r="BM85" s="210"/>
      <c r="BN85" s="210"/>
      <c r="BO85" s="210"/>
      <c r="BP85" s="210"/>
      <c r="BQ85" s="207">
        <v>79</v>
      </c>
      <c r="BR85" s="212"/>
      <c r="BS85" s="941"/>
      <c r="BT85" s="942"/>
      <c r="BU85" s="942"/>
      <c r="BV85" s="942"/>
      <c r="BW85" s="942"/>
      <c r="BX85" s="942"/>
      <c r="BY85" s="942"/>
      <c r="BZ85" s="942"/>
      <c r="CA85" s="942"/>
      <c r="CB85" s="942"/>
      <c r="CC85" s="942"/>
      <c r="CD85" s="942"/>
      <c r="CE85" s="942"/>
      <c r="CF85" s="942"/>
      <c r="CG85" s="943"/>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29"/>
      <c r="DW85" s="930"/>
      <c r="DX85" s="930"/>
      <c r="DY85" s="930"/>
      <c r="DZ85" s="931"/>
      <c r="EA85" s="191"/>
    </row>
    <row r="86" spans="1:131" s="192" customFormat="1" ht="26.25" customHeight="1">
      <c r="A86" s="206">
        <v>19</v>
      </c>
      <c r="B86" s="962"/>
      <c r="C86" s="963"/>
      <c r="D86" s="963"/>
      <c r="E86" s="963"/>
      <c r="F86" s="963"/>
      <c r="G86" s="963"/>
      <c r="H86" s="963"/>
      <c r="I86" s="963"/>
      <c r="J86" s="963"/>
      <c r="K86" s="963"/>
      <c r="L86" s="963"/>
      <c r="M86" s="963"/>
      <c r="N86" s="963"/>
      <c r="O86" s="963"/>
      <c r="P86" s="964"/>
      <c r="Q86" s="965"/>
      <c r="R86" s="959"/>
      <c r="S86" s="959"/>
      <c r="T86" s="959"/>
      <c r="U86" s="959"/>
      <c r="V86" s="959"/>
      <c r="W86" s="959"/>
      <c r="X86" s="959"/>
      <c r="Y86" s="959"/>
      <c r="Z86" s="959"/>
      <c r="AA86" s="959"/>
      <c r="AB86" s="959"/>
      <c r="AC86" s="959"/>
      <c r="AD86" s="959"/>
      <c r="AE86" s="959"/>
      <c r="AF86" s="959"/>
      <c r="AG86" s="959"/>
      <c r="AH86" s="959"/>
      <c r="AI86" s="959"/>
      <c r="AJ86" s="959"/>
      <c r="AK86" s="959"/>
      <c r="AL86" s="959"/>
      <c r="AM86" s="959"/>
      <c r="AN86" s="959"/>
      <c r="AO86" s="959"/>
      <c r="AP86" s="959"/>
      <c r="AQ86" s="959"/>
      <c r="AR86" s="959"/>
      <c r="AS86" s="959"/>
      <c r="AT86" s="959"/>
      <c r="AU86" s="959"/>
      <c r="AV86" s="959"/>
      <c r="AW86" s="959"/>
      <c r="AX86" s="959"/>
      <c r="AY86" s="959"/>
      <c r="AZ86" s="960"/>
      <c r="BA86" s="960"/>
      <c r="BB86" s="960"/>
      <c r="BC86" s="960"/>
      <c r="BD86" s="961"/>
      <c r="BE86" s="210"/>
      <c r="BF86" s="210"/>
      <c r="BG86" s="210"/>
      <c r="BH86" s="210"/>
      <c r="BI86" s="210"/>
      <c r="BJ86" s="210"/>
      <c r="BK86" s="210"/>
      <c r="BL86" s="210"/>
      <c r="BM86" s="210"/>
      <c r="BN86" s="210"/>
      <c r="BO86" s="210"/>
      <c r="BP86" s="210"/>
      <c r="BQ86" s="207">
        <v>80</v>
      </c>
      <c r="BR86" s="212"/>
      <c r="BS86" s="941"/>
      <c r="BT86" s="942"/>
      <c r="BU86" s="942"/>
      <c r="BV86" s="942"/>
      <c r="BW86" s="942"/>
      <c r="BX86" s="942"/>
      <c r="BY86" s="942"/>
      <c r="BZ86" s="942"/>
      <c r="CA86" s="942"/>
      <c r="CB86" s="942"/>
      <c r="CC86" s="942"/>
      <c r="CD86" s="942"/>
      <c r="CE86" s="942"/>
      <c r="CF86" s="942"/>
      <c r="CG86" s="943"/>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29"/>
      <c r="DW86" s="930"/>
      <c r="DX86" s="930"/>
      <c r="DY86" s="930"/>
      <c r="DZ86" s="931"/>
      <c r="EA86" s="191"/>
    </row>
    <row r="87" spans="1:131" s="192" customFormat="1" ht="26.25" customHeight="1">
      <c r="A87" s="214">
        <v>20</v>
      </c>
      <c r="B87" s="952"/>
      <c r="C87" s="953"/>
      <c r="D87" s="953"/>
      <c r="E87" s="953"/>
      <c r="F87" s="953"/>
      <c r="G87" s="953"/>
      <c r="H87" s="953"/>
      <c r="I87" s="953"/>
      <c r="J87" s="953"/>
      <c r="K87" s="953"/>
      <c r="L87" s="953"/>
      <c r="M87" s="953"/>
      <c r="N87" s="953"/>
      <c r="O87" s="953"/>
      <c r="P87" s="954"/>
      <c r="Q87" s="955"/>
      <c r="R87" s="956"/>
      <c r="S87" s="956"/>
      <c r="T87" s="956"/>
      <c r="U87" s="956"/>
      <c r="V87" s="956"/>
      <c r="W87" s="956"/>
      <c r="X87" s="956"/>
      <c r="Y87" s="956"/>
      <c r="Z87" s="956"/>
      <c r="AA87" s="956"/>
      <c r="AB87" s="956"/>
      <c r="AC87" s="956"/>
      <c r="AD87" s="956"/>
      <c r="AE87" s="956"/>
      <c r="AF87" s="956"/>
      <c r="AG87" s="956"/>
      <c r="AH87" s="956"/>
      <c r="AI87" s="956"/>
      <c r="AJ87" s="956"/>
      <c r="AK87" s="956"/>
      <c r="AL87" s="956"/>
      <c r="AM87" s="956"/>
      <c r="AN87" s="956"/>
      <c r="AO87" s="956"/>
      <c r="AP87" s="956"/>
      <c r="AQ87" s="956"/>
      <c r="AR87" s="956"/>
      <c r="AS87" s="956"/>
      <c r="AT87" s="956"/>
      <c r="AU87" s="956"/>
      <c r="AV87" s="956"/>
      <c r="AW87" s="956"/>
      <c r="AX87" s="956"/>
      <c r="AY87" s="956"/>
      <c r="AZ87" s="957"/>
      <c r="BA87" s="957"/>
      <c r="BB87" s="957"/>
      <c r="BC87" s="957"/>
      <c r="BD87" s="958"/>
      <c r="BE87" s="210"/>
      <c r="BF87" s="210"/>
      <c r="BG87" s="210"/>
      <c r="BH87" s="210"/>
      <c r="BI87" s="210"/>
      <c r="BJ87" s="210"/>
      <c r="BK87" s="210"/>
      <c r="BL87" s="210"/>
      <c r="BM87" s="210"/>
      <c r="BN87" s="210"/>
      <c r="BO87" s="210"/>
      <c r="BP87" s="210"/>
      <c r="BQ87" s="207">
        <v>81</v>
      </c>
      <c r="BR87" s="212"/>
      <c r="BS87" s="941"/>
      <c r="BT87" s="942"/>
      <c r="BU87" s="942"/>
      <c r="BV87" s="942"/>
      <c r="BW87" s="942"/>
      <c r="BX87" s="942"/>
      <c r="BY87" s="942"/>
      <c r="BZ87" s="942"/>
      <c r="CA87" s="942"/>
      <c r="CB87" s="942"/>
      <c r="CC87" s="942"/>
      <c r="CD87" s="942"/>
      <c r="CE87" s="942"/>
      <c r="CF87" s="942"/>
      <c r="CG87" s="943"/>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29"/>
      <c r="DW87" s="930"/>
      <c r="DX87" s="930"/>
      <c r="DY87" s="930"/>
      <c r="DZ87" s="931"/>
      <c r="EA87" s="191"/>
    </row>
    <row r="88" spans="1:131" s="192" customFormat="1" ht="26.25" customHeight="1" thickBot="1">
      <c r="A88" s="209" t="s">
        <v>346</v>
      </c>
      <c r="B88" s="932" t="s">
        <v>375</v>
      </c>
      <c r="C88" s="933"/>
      <c r="D88" s="933"/>
      <c r="E88" s="933"/>
      <c r="F88" s="933"/>
      <c r="G88" s="933"/>
      <c r="H88" s="933"/>
      <c r="I88" s="933"/>
      <c r="J88" s="933"/>
      <c r="K88" s="933"/>
      <c r="L88" s="933"/>
      <c r="M88" s="933"/>
      <c r="N88" s="933"/>
      <c r="O88" s="933"/>
      <c r="P88" s="934"/>
      <c r="Q88" s="950"/>
      <c r="R88" s="951"/>
      <c r="S88" s="951"/>
      <c r="T88" s="951"/>
      <c r="U88" s="951"/>
      <c r="V88" s="951"/>
      <c r="W88" s="951"/>
      <c r="X88" s="951"/>
      <c r="Y88" s="951"/>
      <c r="Z88" s="951"/>
      <c r="AA88" s="951"/>
      <c r="AB88" s="951"/>
      <c r="AC88" s="951"/>
      <c r="AD88" s="951"/>
      <c r="AE88" s="951"/>
      <c r="AF88" s="947"/>
      <c r="AG88" s="947"/>
      <c r="AH88" s="947"/>
      <c r="AI88" s="947"/>
      <c r="AJ88" s="947"/>
      <c r="AK88" s="951"/>
      <c r="AL88" s="951"/>
      <c r="AM88" s="951"/>
      <c r="AN88" s="951"/>
      <c r="AO88" s="951"/>
      <c r="AP88" s="947"/>
      <c r="AQ88" s="947"/>
      <c r="AR88" s="947"/>
      <c r="AS88" s="947"/>
      <c r="AT88" s="947"/>
      <c r="AU88" s="947"/>
      <c r="AV88" s="947"/>
      <c r="AW88" s="947"/>
      <c r="AX88" s="947"/>
      <c r="AY88" s="947"/>
      <c r="AZ88" s="948"/>
      <c r="BA88" s="948"/>
      <c r="BB88" s="948"/>
      <c r="BC88" s="948"/>
      <c r="BD88" s="949"/>
      <c r="BE88" s="210"/>
      <c r="BF88" s="210"/>
      <c r="BG88" s="210"/>
      <c r="BH88" s="210"/>
      <c r="BI88" s="210"/>
      <c r="BJ88" s="210"/>
      <c r="BK88" s="210"/>
      <c r="BL88" s="210"/>
      <c r="BM88" s="210"/>
      <c r="BN88" s="210"/>
      <c r="BO88" s="210"/>
      <c r="BP88" s="210"/>
      <c r="BQ88" s="207">
        <v>82</v>
      </c>
      <c r="BR88" s="212"/>
      <c r="BS88" s="941"/>
      <c r="BT88" s="942"/>
      <c r="BU88" s="942"/>
      <c r="BV88" s="942"/>
      <c r="BW88" s="942"/>
      <c r="BX88" s="942"/>
      <c r="BY88" s="942"/>
      <c r="BZ88" s="942"/>
      <c r="CA88" s="942"/>
      <c r="CB88" s="942"/>
      <c r="CC88" s="942"/>
      <c r="CD88" s="942"/>
      <c r="CE88" s="942"/>
      <c r="CF88" s="942"/>
      <c r="CG88" s="943"/>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29"/>
      <c r="DW88" s="930"/>
      <c r="DX88" s="930"/>
      <c r="DY88" s="930"/>
      <c r="DZ88" s="931"/>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941"/>
      <c r="BT89" s="942"/>
      <c r="BU89" s="942"/>
      <c r="BV89" s="942"/>
      <c r="BW89" s="942"/>
      <c r="BX89" s="942"/>
      <c r="BY89" s="942"/>
      <c r="BZ89" s="942"/>
      <c r="CA89" s="942"/>
      <c r="CB89" s="942"/>
      <c r="CC89" s="942"/>
      <c r="CD89" s="942"/>
      <c r="CE89" s="942"/>
      <c r="CF89" s="942"/>
      <c r="CG89" s="943"/>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29"/>
      <c r="DW89" s="930"/>
      <c r="DX89" s="930"/>
      <c r="DY89" s="930"/>
      <c r="DZ89" s="931"/>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941"/>
      <c r="BT90" s="942"/>
      <c r="BU90" s="942"/>
      <c r="BV90" s="942"/>
      <c r="BW90" s="942"/>
      <c r="BX90" s="942"/>
      <c r="BY90" s="942"/>
      <c r="BZ90" s="942"/>
      <c r="CA90" s="942"/>
      <c r="CB90" s="942"/>
      <c r="CC90" s="942"/>
      <c r="CD90" s="942"/>
      <c r="CE90" s="942"/>
      <c r="CF90" s="942"/>
      <c r="CG90" s="943"/>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29"/>
      <c r="DW90" s="930"/>
      <c r="DX90" s="930"/>
      <c r="DY90" s="930"/>
      <c r="DZ90" s="931"/>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941"/>
      <c r="BT91" s="942"/>
      <c r="BU91" s="942"/>
      <c r="BV91" s="942"/>
      <c r="BW91" s="942"/>
      <c r="BX91" s="942"/>
      <c r="BY91" s="942"/>
      <c r="BZ91" s="942"/>
      <c r="CA91" s="942"/>
      <c r="CB91" s="942"/>
      <c r="CC91" s="942"/>
      <c r="CD91" s="942"/>
      <c r="CE91" s="942"/>
      <c r="CF91" s="942"/>
      <c r="CG91" s="943"/>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29"/>
      <c r="DW91" s="930"/>
      <c r="DX91" s="930"/>
      <c r="DY91" s="930"/>
      <c r="DZ91" s="931"/>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941"/>
      <c r="BT92" s="942"/>
      <c r="BU92" s="942"/>
      <c r="BV92" s="942"/>
      <c r="BW92" s="942"/>
      <c r="BX92" s="942"/>
      <c r="BY92" s="942"/>
      <c r="BZ92" s="942"/>
      <c r="CA92" s="942"/>
      <c r="CB92" s="942"/>
      <c r="CC92" s="942"/>
      <c r="CD92" s="942"/>
      <c r="CE92" s="942"/>
      <c r="CF92" s="942"/>
      <c r="CG92" s="943"/>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29"/>
      <c r="DW92" s="930"/>
      <c r="DX92" s="930"/>
      <c r="DY92" s="930"/>
      <c r="DZ92" s="931"/>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941"/>
      <c r="BT93" s="942"/>
      <c r="BU93" s="942"/>
      <c r="BV93" s="942"/>
      <c r="BW93" s="942"/>
      <c r="BX93" s="942"/>
      <c r="BY93" s="942"/>
      <c r="BZ93" s="942"/>
      <c r="CA93" s="942"/>
      <c r="CB93" s="942"/>
      <c r="CC93" s="942"/>
      <c r="CD93" s="942"/>
      <c r="CE93" s="942"/>
      <c r="CF93" s="942"/>
      <c r="CG93" s="943"/>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29"/>
      <c r="DW93" s="930"/>
      <c r="DX93" s="930"/>
      <c r="DY93" s="930"/>
      <c r="DZ93" s="931"/>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941"/>
      <c r="BT94" s="942"/>
      <c r="BU94" s="942"/>
      <c r="BV94" s="942"/>
      <c r="BW94" s="942"/>
      <c r="BX94" s="942"/>
      <c r="BY94" s="942"/>
      <c r="BZ94" s="942"/>
      <c r="CA94" s="942"/>
      <c r="CB94" s="942"/>
      <c r="CC94" s="942"/>
      <c r="CD94" s="942"/>
      <c r="CE94" s="942"/>
      <c r="CF94" s="942"/>
      <c r="CG94" s="943"/>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29"/>
      <c r="DW94" s="930"/>
      <c r="DX94" s="930"/>
      <c r="DY94" s="930"/>
      <c r="DZ94" s="931"/>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941"/>
      <c r="BT95" s="942"/>
      <c r="BU95" s="942"/>
      <c r="BV95" s="942"/>
      <c r="BW95" s="942"/>
      <c r="BX95" s="942"/>
      <c r="BY95" s="942"/>
      <c r="BZ95" s="942"/>
      <c r="CA95" s="942"/>
      <c r="CB95" s="942"/>
      <c r="CC95" s="942"/>
      <c r="CD95" s="942"/>
      <c r="CE95" s="942"/>
      <c r="CF95" s="942"/>
      <c r="CG95" s="943"/>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29"/>
      <c r="DW95" s="930"/>
      <c r="DX95" s="930"/>
      <c r="DY95" s="930"/>
      <c r="DZ95" s="931"/>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941"/>
      <c r="BT96" s="942"/>
      <c r="BU96" s="942"/>
      <c r="BV96" s="942"/>
      <c r="BW96" s="942"/>
      <c r="BX96" s="942"/>
      <c r="BY96" s="942"/>
      <c r="BZ96" s="942"/>
      <c r="CA96" s="942"/>
      <c r="CB96" s="942"/>
      <c r="CC96" s="942"/>
      <c r="CD96" s="942"/>
      <c r="CE96" s="942"/>
      <c r="CF96" s="942"/>
      <c r="CG96" s="943"/>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29"/>
      <c r="DW96" s="930"/>
      <c r="DX96" s="930"/>
      <c r="DY96" s="930"/>
      <c r="DZ96" s="931"/>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941"/>
      <c r="BT97" s="942"/>
      <c r="BU97" s="942"/>
      <c r="BV97" s="942"/>
      <c r="BW97" s="942"/>
      <c r="BX97" s="942"/>
      <c r="BY97" s="942"/>
      <c r="BZ97" s="942"/>
      <c r="CA97" s="942"/>
      <c r="CB97" s="942"/>
      <c r="CC97" s="942"/>
      <c r="CD97" s="942"/>
      <c r="CE97" s="942"/>
      <c r="CF97" s="942"/>
      <c r="CG97" s="943"/>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29"/>
      <c r="DW97" s="930"/>
      <c r="DX97" s="930"/>
      <c r="DY97" s="930"/>
      <c r="DZ97" s="931"/>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941"/>
      <c r="BT98" s="942"/>
      <c r="BU98" s="942"/>
      <c r="BV98" s="942"/>
      <c r="BW98" s="942"/>
      <c r="BX98" s="942"/>
      <c r="BY98" s="942"/>
      <c r="BZ98" s="942"/>
      <c r="CA98" s="942"/>
      <c r="CB98" s="942"/>
      <c r="CC98" s="942"/>
      <c r="CD98" s="942"/>
      <c r="CE98" s="942"/>
      <c r="CF98" s="942"/>
      <c r="CG98" s="943"/>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29"/>
      <c r="DW98" s="930"/>
      <c r="DX98" s="930"/>
      <c r="DY98" s="930"/>
      <c r="DZ98" s="931"/>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941"/>
      <c r="BT99" s="942"/>
      <c r="BU99" s="942"/>
      <c r="BV99" s="942"/>
      <c r="BW99" s="942"/>
      <c r="BX99" s="942"/>
      <c r="BY99" s="942"/>
      <c r="BZ99" s="942"/>
      <c r="CA99" s="942"/>
      <c r="CB99" s="942"/>
      <c r="CC99" s="942"/>
      <c r="CD99" s="942"/>
      <c r="CE99" s="942"/>
      <c r="CF99" s="942"/>
      <c r="CG99" s="943"/>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29"/>
      <c r="DW99" s="930"/>
      <c r="DX99" s="930"/>
      <c r="DY99" s="930"/>
      <c r="DZ99" s="931"/>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941"/>
      <c r="BT100" s="942"/>
      <c r="BU100" s="942"/>
      <c r="BV100" s="942"/>
      <c r="BW100" s="942"/>
      <c r="BX100" s="942"/>
      <c r="BY100" s="942"/>
      <c r="BZ100" s="942"/>
      <c r="CA100" s="942"/>
      <c r="CB100" s="942"/>
      <c r="CC100" s="942"/>
      <c r="CD100" s="942"/>
      <c r="CE100" s="942"/>
      <c r="CF100" s="942"/>
      <c r="CG100" s="943"/>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29"/>
      <c r="DW100" s="930"/>
      <c r="DX100" s="930"/>
      <c r="DY100" s="930"/>
      <c r="DZ100" s="931"/>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941"/>
      <c r="BT101" s="942"/>
      <c r="BU101" s="942"/>
      <c r="BV101" s="942"/>
      <c r="BW101" s="942"/>
      <c r="BX101" s="942"/>
      <c r="BY101" s="942"/>
      <c r="BZ101" s="942"/>
      <c r="CA101" s="942"/>
      <c r="CB101" s="942"/>
      <c r="CC101" s="942"/>
      <c r="CD101" s="942"/>
      <c r="CE101" s="942"/>
      <c r="CF101" s="942"/>
      <c r="CG101" s="943"/>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29"/>
      <c r="DW101" s="930"/>
      <c r="DX101" s="930"/>
      <c r="DY101" s="930"/>
      <c r="DZ101" s="931"/>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346</v>
      </c>
      <c r="BR102" s="932" t="s">
        <v>376</v>
      </c>
      <c r="BS102" s="933"/>
      <c r="BT102" s="933"/>
      <c r="BU102" s="933"/>
      <c r="BV102" s="933"/>
      <c r="BW102" s="933"/>
      <c r="BX102" s="933"/>
      <c r="BY102" s="933"/>
      <c r="BZ102" s="933"/>
      <c r="CA102" s="933"/>
      <c r="CB102" s="933"/>
      <c r="CC102" s="933"/>
      <c r="CD102" s="933"/>
      <c r="CE102" s="933"/>
      <c r="CF102" s="933"/>
      <c r="CG102" s="934"/>
      <c r="CH102" s="935"/>
      <c r="CI102" s="936"/>
      <c r="CJ102" s="936"/>
      <c r="CK102" s="936"/>
      <c r="CL102" s="937"/>
      <c r="CM102" s="935"/>
      <c r="CN102" s="936"/>
      <c r="CO102" s="936"/>
      <c r="CP102" s="936"/>
      <c r="CQ102" s="937"/>
      <c r="CR102" s="938">
        <v>15573</v>
      </c>
      <c r="CS102" s="939"/>
      <c r="CT102" s="939"/>
      <c r="CU102" s="939"/>
      <c r="CV102" s="940"/>
      <c r="CW102" s="938">
        <v>2146</v>
      </c>
      <c r="CX102" s="939"/>
      <c r="CY102" s="939"/>
      <c r="CZ102" s="939"/>
      <c r="DA102" s="940"/>
      <c r="DB102" s="938">
        <v>21184</v>
      </c>
      <c r="DC102" s="939"/>
      <c r="DD102" s="939"/>
      <c r="DE102" s="939"/>
      <c r="DF102" s="940"/>
      <c r="DG102" s="938">
        <v>3960</v>
      </c>
      <c r="DH102" s="939"/>
      <c r="DI102" s="939"/>
      <c r="DJ102" s="939"/>
      <c r="DK102" s="940"/>
      <c r="DL102" s="938">
        <v>681</v>
      </c>
      <c r="DM102" s="939"/>
      <c r="DN102" s="939"/>
      <c r="DO102" s="939"/>
      <c r="DP102" s="940"/>
      <c r="DQ102" s="938">
        <v>106</v>
      </c>
      <c r="DR102" s="939"/>
      <c r="DS102" s="939"/>
      <c r="DT102" s="939"/>
      <c r="DU102" s="940"/>
      <c r="DV102" s="921"/>
      <c r="DW102" s="922"/>
      <c r="DX102" s="922"/>
      <c r="DY102" s="922"/>
      <c r="DZ102" s="923"/>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24" t="s">
        <v>377</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25" t="s">
        <v>378</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379</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380</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926" t="s">
        <v>381</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382</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191" customFormat="1" ht="26.25" customHeight="1">
      <c r="A109" s="881" t="s">
        <v>383</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4" t="s">
        <v>384</v>
      </c>
      <c r="AB109" s="882"/>
      <c r="AC109" s="882"/>
      <c r="AD109" s="882"/>
      <c r="AE109" s="883"/>
      <c r="AF109" s="884" t="s">
        <v>277</v>
      </c>
      <c r="AG109" s="882"/>
      <c r="AH109" s="882"/>
      <c r="AI109" s="882"/>
      <c r="AJ109" s="883"/>
      <c r="AK109" s="884" t="s">
        <v>276</v>
      </c>
      <c r="AL109" s="882"/>
      <c r="AM109" s="882"/>
      <c r="AN109" s="882"/>
      <c r="AO109" s="883"/>
      <c r="AP109" s="884" t="s">
        <v>385</v>
      </c>
      <c r="AQ109" s="882"/>
      <c r="AR109" s="882"/>
      <c r="AS109" s="882"/>
      <c r="AT109" s="913"/>
      <c r="AU109" s="881" t="s">
        <v>383</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4" t="s">
        <v>384</v>
      </c>
      <c r="BR109" s="882"/>
      <c r="BS109" s="882"/>
      <c r="BT109" s="882"/>
      <c r="BU109" s="883"/>
      <c r="BV109" s="884" t="s">
        <v>277</v>
      </c>
      <c r="BW109" s="882"/>
      <c r="BX109" s="882"/>
      <c r="BY109" s="882"/>
      <c r="BZ109" s="883"/>
      <c r="CA109" s="884" t="s">
        <v>276</v>
      </c>
      <c r="CB109" s="882"/>
      <c r="CC109" s="882"/>
      <c r="CD109" s="882"/>
      <c r="CE109" s="883"/>
      <c r="CF109" s="920" t="s">
        <v>385</v>
      </c>
      <c r="CG109" s="920"/>
      <c r="CH109" s="920"/>
      <c r="CI109" s="920"/>
      <c r="CJ109" s="920"/>
      <c r="CK109" s="884" t="s">
        <v>386</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4" t="s">
        <v>384</v>
      </c>
      <c r="DH109" s="882"/>
      <c r="DI109" s="882"/>
      <c r="DJ109" s="882"/>
      <c r="DK109" s="883"/>
      <c r="DL109" s="884" t="s">
        <v>277</v>
      </c>
      <c r="DM109" s="882"/>
      <c r="DN109" s="882"/>
      <c r="DO109" s="882"/>
      <c r="DP109" s="883"/>
      <c r="DQ109" s="884" t="s">
        <v>276</v>
      </c>
      <c r="DR109" s="882"/>
      <c r="DS109" s="882"/>
      <c r="DT109" s="882"/>
      <c r="DU109" s="883"/>
      <c r="DV109" s="884" t="s">
        <v>385</v>
      </c>
      <c r="DW109" s="882"/>
      <c r="DX109" s="882"/>
      <c r="DY109" s="882"/>
      <c r="DZ109" s="913"/>
    </row>
    <row r="110" spans="1:131" s="191" customFormat="1" ht="26.25" customHeight="1">
      <c r="A110" s="782" t="s">
        <v>387</v>
      </c>
      <c r="B110" s="783"/>
      <c r="C110" s="783"/>
      <c r="D110" s="783"/>
      <c r="E110" s="783"/>
      <c r="F110" s="783"/>
      <c r="G110" s="783"/>
      <c r="H110" s="783"/>
      <c r="I110" s="783"/>
      <c r="J110" s="783"/>
      <c r="K110" s="783"/>
      <c r="L110" s="783"/>
      <c r="M110" s="783"/>
      <c r="N110" s="783"/>
      <c r="O110" s="783"/>
      <c r="P110" s="783"/>
      <c r="Q110" s="783"/>
      <c r="R110" s="783"/>
      <c r="S110" s="783"/>
      <c r="T110" s="783"/>
      <c r="U110" s="783"/>
      <c r="V110" s="783"/>
      <c r="W110" s="783"/>
      <c r="X110" s="783"/>
      <c r="Y110" s="783"/>
      <c r="Z110" s="784"/>
      <c r="AA110" s="874">
        <v>66499248</v>
      </c>
      <c r="AB110" s="875"/>
      <c r="AC110" s="875"/>
      <c r="AD110" s="875"/>
      <c r="AE110" s="876"/>
      <c r="AF110" s="877">
        <v>65278758</v>
      </c>
      <c r="AG110" s="875"/>
      <c r="AH110" s="875"/>
      <c r="AI110" s="875"/>
      <c r="AJ110" s="876"/>
      <c r="AK110" s="877">
        <v>64533796</v>
      </c>
      <c r="AL110" s="875"/>
      <c r="AM110" s="875"/>
      <c r="AN110" s="875"/>
      <c r="AO110" s="876"/>
      <c r="AP110" s="878">
        <v>30.2</v>
      </c>
      <c r="AQ110" s="879"/>
      <c r="AR110" s="879"/>
      <c r="AS110" s="879"/>
      <c r="AT110" s="880"/>
      <c r="AU110" s="914" t="s">
        <v>59</v>
      </c>
      <c r="AV110" s="915"/>
      <c r="AW110" s="915"/>
      <c r="AX110" s="915"/>
      <c r="AY110" s="915"/>
      <c r="AZ110" s="837" t="s">
        <v>388</v>
      </c>
      <c r="BA110" s="783"/>
      <c r="BB110" s="783"/>
      <c r="BC110" s="783"/>
      <c r="BD110" s="783"/>
      <c r="BE110" s="783"/>
      <c r="BF110" s="783"/>
      <c r="BG110" s="783"/>
      <c r="BH110" s="783"/>
      <c r="BI110" s="783"/>
      <c r="BJ110" s="783"/>
      <c r="BK110" s="783"/>
      <c r="BL110" s="783"/>
      <c r="BM110" s="783"/>
      <c r="BN110" s="783"/>
      <c r="BO110" s="783"/>
      <c r="BP110" s="784"/>
      <c r="BQ110" s="838">
        <v>722304655</v>
      </c>
      <c r="BR110" s="820"/>
      <c r="BS110" s="820"/>
      <c r="BT110" s="820"/>
      <c r="BU110" s="820"/>
      <c r="BV110" s="820">
        <v>717552571</v>
      </c>
      <c r="BW110" s="820"/>
      <c r="BX110" s="820"/>
      <c r="BY110" s="820"/>
      <c r="BZ110" s="820"/>
      <c r="CA110" s="820">
        <v>711667311</v>
      </c>
      <c r="CB110" s="820"/>
      <c r="CC110" s="820"/>
      <c r="CD110" s="820"/>
      <c r="CE110" s="820"/>
      <c r="CF110" s="847">
        <v>332.9</v>
      </c>
      <c r="CG110" s="848"/>
      <c r="CH110" s="848"/>
      <c r="CI110" s="848"/>
      <c r="CJ110" s="848"/>
      <c r="CK110" s="910" t="s">
        <v>389</v>
      </c>
      <c r="CL110" s="794"/>
      <c r="CM110" s="871" t="s">
        <v>390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838" t="s">
        <v>348</v>
      </c>
      <c r="DH110" s="820"/>
      <c r="DI110" s="820"/>
      <c r="DJ110" s="820"/>
      <c r="DK110" s="820"/>
      <c r="DL110" s="820" t="s">
        <v>348</v>
      </c>
      <c r="DM110" s="820"/>
      <c r="DN110" s="820"/>
      <c r="DO110" s="820"/>
      <c r="DP110" s="820"/>
      <c r="DQ110" s="820" t="s">
        <v>348</v>
      </c>
      <c r="DR110" s="820"/>
      <c r="DS110" s="820"/>
      <c r="DT110" s="820"/>
      <c r="DU110" s="820"/>
      <c r="DV110" s="821" t="s">
        <v>348</v>
      </c>
      <c r="DW110" s="821"/>
      <c r="DX110" s="821"/>
      <c r="DY110" s="821"/>
      <c r="DZ110" s="822"/>
    </row>
    <row r="111" spans="1:131" s="191" customFormat="1" ht="26.25" customHeight="1">
      <c r="A111" s="749" t="s">
        <v>391</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902"/>
      <c r="AA111" s="903" t="s">
        <v>392</v>
      </c>
      <c r="AB111" s="904"/>
      <c r="AC111" s="904"/>
      <c r="AD111" s="904"/>
      <c r="AE111" s="905"/>
      <c r="AF111" s="906" t="s">
        <v>392</v>
      </c>
      <c r="AG111" s="904"/>
      <c r="AH111" s="904"/>
      <c r="AI111" s="904"/>
      <c r="AJ111" s="905"/>
      <c r="AK111" s="906" t="s">
        <v>392</v>
      </c>
      <c r="AL111" s="904"/>
      <c r="AM111" s="904"/>
      <c r="AN111" s="904"/>
      <c r="AO111" s="905"/>
      <c r="AP111" s="907" t="s">
        <v>392</v>
      </c>
      <c r="AQ111" s="908"/>
      <c r="AR111" s="908"/>
      <c r="AS111" s="908"/>
      <c r="AT111" s="909"/>
      <c r="AU111" s="916"/>
      <c r="AV111" s="917"/>
      <c r="AW111" s="917"/>
      <c r="AX111" s="917"/>
      <c r="AY111" s="917"/>
      <c r="AZ111" s="790" t="s">
        <v>393</v>
      </c>
      <c r="BA111" s="725"/>
      <c r="BB111" s="725"/>
      <c r="BC111" s="725"/>
      <c r="BD111" s="725"/>
      <c r="BE111" s="725"/>
      <c r="BF111" s="725"/>
      <c r="BG111" s="725"/>
      <c r="BH111" s="725"/>
      <c r="BI111" s="725"/>
      <c r="BJ111" s="725"/>
      <c r="BK111" s="725"/>
      <c r="BL111" s="725"/>
      <c r="BM111" s="725"/>
      <c r="BN111" s="725"/>
      <c r="BO111" s="725"/>
      <c r="BP111" s="726"/>
      <c r="BQ111" s="791">
        <v>10019437</v>
      </c>
      <c r="BR111" s="792"/>
      <c r="BS111" s="792"/>
      <c r="BT111" s="792"/>
      <c r="BU111" s="792"/>
      <c r="BV111" s="792">
        <v>7963608</v>
      </c>
      <c r="BW111" s="792"/>
      <c r="BX111" s="792"/>
      <c r="BY111" s="792"/>
      <c r="BZ111" s="792"/>
      <c r="CA111" s="792">
        <v>6182966</v>
      </c>
      <c r="CB111" s="792"/>
      <c r="CC111" s="792"/>
      <c r="CD111" s="792"/>
      <c r="CE111" s="792"/>
      <c r="CF111" s="856">
        <v>2.9</v>
      </c>
      <c r="CG111" s="857"/>
      <c r="CH111" s="857"/>
      <c r="CI111" s="857"/>
      <c r="CJ111" s="857"/>
      <c r="CK111" s="911"/>
      <c r="CL111" s="796"/>
      <c r="CM111" s="799" t="s">
        <v>394</v>
      </c>
      <c r="CN111" s="800"/>
      <c r="CO111" s="800"/>
      <c r="CP111" s="800"/>
      <c r="CQ111" s="800"/>
      <c r="CR111" s="800"/>
      <c r="CS111" s="800"/>
      <c r="CT111" s="800"/>
      <c r="CU111" s="800"/>
      <c r="CV111" s="800"/>
      <c r="CW111" s="800"/>
      <c r="CX111" s="800"/>
      <c r="CY111" s="800"/>
      <c r="CZ111" s="800"/>
      <c r="DA111" s="800"/>
      <c r="DB111" s="800"/>
      <c r="DC111" s="800"/>
      <c r="DD111" s="800"/>
      <c r="DE111" s="800"/>
      <c r="DF111" s="801"/>
      <c r="DG111" s="791" t="s">
        <v>348</v>
      </c>
      <c r="DH111" s="792"/>
      <c r="DI111" s="792"/>
      <c r="DJ111" s="792"/>
      <c r="DK111" s="792"/>
      <c r="DL111" s="792" t="s">
        <v>348</v>
      </c>
      <c r="DM111" s="792"/>
      <c r="DN111" s="792"/>
      <c r="DO111" s="792"/>
      <c r="DP111" s="792"/>
      <c r="DQ111" s="792" t="s">
        <v>348</v>
      </c>
      <c r="DR111" s="792"/>
      <c r="DS111" s="792"/>
      <c r="DT111" s="792"/>
      <c r="DU111" s="792"/>
      <c r="DV111" s="769" t="s">
        <v>348</v>
      </c>
      <c r="DW111" s="769"/>
      <c r="DX111" s="769"/>
      <c r="DY111" s="769"/>
      <c r="DZ111" s="770"/>
    </row>
    <row r="112" spans="1:131" s="191" customFormat="1" ht="26.25" customHeight="1">
      <c r="A112" s="896" t="s">
        <v>395</v>
      </c>
      <c r="B112" s="897"/>
      <c r="C112" s="725" t="s">
        <v>396</v>
      </c>
      <c r="D112" s="725"/>
      <c r="E112" s="725"/>
      <c r="F112" s="725"/>
      <c r="G112" s="725"/>
      <c r="H112" s="725"/>
      <c r="I112" s="725"/>
      <c r="J112" s="725"/>
      <c r="K112" s="725"/>
      <c r="L112" s="725"/>
      <c r="M112" s="725"/>
      <c r="N112" s="725"/>
      <c r="O112" s="725"/>
      <c r="P112" s="725"/>
      <c r="Q112" s="725"/>
      <c r="R112" s="725"/>
      <c r="S112" s="725"/>
      <c r="T112" s="725"/>
      <c r="U112" s="725"/>
      <c r="V112" s="725"/>
      <c r="W112" s="725"/>
      <c r="X112" s="725"/>
      <c r="Y112" s="725"/>
      <c r="Z112" s="726"/>
      <c r="AA112" s="754">
        <v>333333</v>
      </c>
      <c r="AB112" s="755"/>
      <c r="AC112" s="755"/>
      <c r="AD112" s="755"/>
      <c r="AE112" s="756"/>
      <c r="AF112" s="757">
        <v>666667</v>
      </c>
      <c r="AG112" s="755"/>
      <c r="AH112" s="755"/>
      <c r="AI112" s="755"/>
      <c r="AJ112" s="756"/>
      <c r="AK112" s="757">
        <v>1000000</v>
      </c>
      <c r="AL112" s="755"/>
      <c r="AM112" s="755"/>
      <c r="AN112" s="755"/>
      <c r="AO112" s="756"/>
      <c r="AP112" s="802">
        <v>0.5</v>
      </c>
      <c r="AQ112" s="803"/>
      <c r="AR112" s="803"/>
      <c r="AS112" s="803"/>
      <c r="AT112" s="804"/>
      <c r="AU112" s="916"/>
      <c r="AV112" s="917"/>
      <c r="AW112" s="917"/>
      <c r="AX112" s="917"/>
      <c r="AY112" s="917"/>
      <c r="AZ112" s="790" t="s">
        <v>397</v>
      </c>
      <c r="BA112" s="725"/>
      <c r="BB112" s="725"/>
      <c r="BC112" s="725"/>
      <c r="BD112" s="725"/>
      <c r="BE112" s="725"/>
      <c r="BF112" s="725"/>
      <c r="BG112" s="725"/>
      <c r="BH112" s="725"/>
      <c r="BI112" s="725"/>
      <c r="BJ112" s="725"/>
      <c r="BK112" s="725"/>
      <c r="BL112" s="725"/>
      <c r="BM112" s="725"/>
      <c r="BN112" s="725"/>
      <c r="BO112" s="725"/>
      <c r="BP112" s="726"/>
      <c r="BQ112" s="791" t="s">
        <v>102</v>
      </c>
      <c r="BR112" s="792"/>
      <c r="BS112" s="792"/>
      <c r="BT112" s="792"/>
      <c r="BU112" s="792"/>
      <c r="BV112" s="792" t="s">
        <v>102</v>
      </c>
      <c r="BW112" s="792"/>
      <c r="BX112" s="792"/>
      <c r="BY112" s="792"/>
      <c r="BZ112" s="792"/>
      <c r="CA112" s="792" t="s">
        <v>102</v>
      </c>
      <c r="CB112" s="792"/>
      <c r="CC112" s="792"/>
      <c r="CD112" s="792"/>
      <c r="CE112" s="792"/>
      <c r="CF112" s="856" t="s">
        <v>102</v>
      </c>
      <c r="CG112" s="857"/>
      <c r="CH112" s="857"/>
      <c r="CI112" s="857"/>
      <c r="CJ112" s="857"/>
      <c r="CK112" s="911"/>
      <c r="CL112" s="796"/>
      <c r="CM112" s="799" t="s">
        <v>398</v>
      </c>
      <c r="CN112" s="800"/>
      <c r="CO112" s="800"/>
      <c r="CP112" s="800"/>
      <c r="CQ112" s="800"/>
      <c r="CR112" s="800"/>
      <c r="CS112" s="800"/>
      <c r="CT112" s="800"/>
      <c r="CU112" s="800"/>
      <c r="CV112" s="800"/>
      <c r="CW112" s="800"/>
      <c r="CX112" s="800"/>
      <c r="CY112" s="800"/>
      <c r="CZ112" s="800"/>
      <c r="DA112" s="800"/>
      <c r="DB112" s="800"/>
      <c r="DC112" s="800"/>
      <c r="DD112" s="800"/>
      <c r="DE112" s="800"/>
      <c r="DF112" s="801"/>
      <c r="DG112" s="791">
        <v>5846385</v>
      </c>
      <c r="DH112" s="792"/>
      <c r="DI112" s="792"/>
      <c r="DJ112" s="792"/>
      <c r="DK112" s="792"/>
      <c r="DL112" s="792">
        <v>7842555</v>
      </c>
      <c r="DM112" s="792"/>
      <c r="DN112" s="792"/>
      <c r="DO112" s="792"/>
      <c r="DP112" s="792"/>
      <c r="DQ112" s="792">
        <v>6079045</v>
      </c>
      <c r="DR112" s="792"/>
      <c r="DS112" s="792"/>
      <c r="DT112" s="792"/>
      <c r="DU112" s="792"/>
      <c r="DV112" s="769">
        <v>2.8</v>
      </c>
      <c r="DW112" s="769"/>
      <c r="DX112" s="769"/>
      <c r="DY112" s="769"/>
      <c r="DZ112" s="770"/>
    </row>
    <row r="113" spans="1:130" s="191" customFormat="1" ht="26.25" customHeight="1">
      <c r="A113" s="898"/>
      <c r="B113" s="899"/>
      <c r="C113" s="725" t="s">
        <v>399</v>
      </c>
      <c r="D113" s="725"/>
      <c r="E113" s="725"/>
      <c r="F113" s="725"/>
      <c r="G113" s="725"/>
      <c r="H113" s="725"/>
      <c r="I113" s="725"/>
      <c r="J113" s="725"/>
      <c r="K113" s="725"/>
      <c r="L113" s="725"/>
      <c r="M113" s="725"/>
      <c r="N113" s="725"/>
      <c r="O113" s="725"/>
      <c r="P113" s="725"/>
      <c r="Q113" s="725"/>
      <c r="R113" s="725"/>
      <c r="S113" s="725"/>
      <c r="T113" s="725"/>
      <c r="U113" s="725"/>
      <c r="V113" s="725"/>
      <c r="W113" s="725"/>
      <c r="X113" s="725"/>
      <c r="Y113" s="725"/>
      <c r="Z113" s="726"/>
      <c r="AA113" s="754" t="s">
        <v>102</v>
      </c>
      <c r="AB113" s="755"/>
      <c r="AC113" s="755"/>
      <c r="AD113" s="755"/>
      <c r="AE113" s="756"/>
      <c r="AF113" s="757" t="s">
        <v>102</v>
      </c>
      <c r="AG113" s="755"/>
      <c r="AH113" s="755"/>
      <c r="AI113" s="755"/>
      <c r="AJ113" s="756"/>
      <c r="AK113" s="757" t="s">
        <v>102</v>
      </c>
      <c r="AL113" s="755"/>
      <c r="AM113" s="755"/>
      <c r="AN113" s="755"/>
      <c r="AO113" s="756"/>
      <c r="AP113" s="802" t="s">
        <v>102</v>
      </c>
      <c r="AQ113" s="803"/>
      <c r="AR113" s="803"/>
      <c r="AS113" s="803"/>
      <c r="AT113" s="804"/>
      <c r="AU113" s="916"/>
      <c r="AV113" s="917"/>
      <c r="AW113" s="917"/>
      <c r="AX113" s="917"/>
      <c r="AY113" s="917"/>
      <c r="AZ113" s="790" t="s">
        <v>400</v>
      </c>
      <c r="BA113" s="725"/>
      <c r="BB113" s="725"/>
      <c r="BC113" s="725"/>
      <c r="BD113" s="725"/>
      <c r="BE113" s="725"/>
      <c r="BF113" s="725"/>
      <c r="BG113" s="725"/>
      <c r="BH113" s="725"/>
      <c r="BI113" s="725"/>
      <c r="BJ113" s="725"/>
      <c r="BK113" s="725"/>
      <c r="BL113" s="725"/>
      <c r="BM113" s="725"/>
      <c r="BN113" s="725"/>
      <c r="BO113" s="725"/>
      <c r="BP113" s="726"/>
      <c r="BQ113" s="791" t="s">
        <v>102</v>
      </c>
      <c r="BR113" s="792"/>
      <c r="BS113" s="792"/>
      <c r="BT113" s="792"/>
      <c r="BU113" s="792"/>
      <c r="BV113" s="792" t="s">
        <v>102</v>
      </c>
      <c r="BW113" s="792"/>
      <c r="BX113" s="792"/>
      <c r="BY113" s="792"/>
      <c r="BZ113" s="792"/>
      <c r="CA113" s="792" t="s">
        <v>102</v>
      </c>
      <c r="CB113" s="792"/>
      <c r="CC113" s="792"/>
      <c r="CD113" s="792"/>
      <c r="CE113" s="792"/>
      <c r="CF113" s="856" t="s">
        <v>102</v>
      </c>
      <c r="CG113" s="857"/>
      <c r="CH113" s="857"/>
      <c r="CI113" s="857"/>
      <c r="CJ113" s="857"/>
      <c r="CK113" s="911"/>
      <c r="CL113" s="796"/>
      <c r="CM113" s="799" t="s">
        <v>401</v>
      </c>
      <c r="CN113" s="800"/>
      <c r="CO113" s="800"/>
      <c r="CP113" s="800"/>
      <c r="CQ113" s="800"/>
      <c r="CR113" s="800"/>
      <c r="CS113" s="800"/>
      <c r="CT113" s="800"/>
      <c r="CU113" s="800"/>
      <c r="CV113" s="800"/>
      <c r="CW113" s="800"/>
      <c r="CX113" s="800"/>
      <c r="CY113" s="800"/>
      <c r="CZ113" s="800"/>
      <c r="DA113" s="800"/>
      <c r="DB113" s="800"/>
      <c r="DC113" s="800"/>
      <c r="DD113" s="800"/>
      <c r="DE113" s="800"/>
      <c r="DF113" s="801"/>
      <c r="DG113" s="791">
        <v>4029754</v>
      </c>
      <c r="DH113" s="792"/>
      <c r="DI113" s="792"/>
      <c r="DJ113" s="792"/>
      <c r="DK113" s="792"/>
      <c r="DL113" s="792" t="s">
        <v>102</v>
      </c>
      <c r="DM113" s="792"/>
      <c r="DN113" s="792"/>
      <c r="DO113" s="792"/>
      <c r="DP113" s="792"/>
      <c r="DQ113" s="792" t="s">
        <v>102</v>
      </c>
      <c r="DR113" s="792"/>
      <c r="DS113" s="792"/>
      <c r="DT113" s="792"/>
      <c r="DU113" s="792"/>
      <c r="DV113" s="769" t="s">
        <v>102</v>
      </c>
      <c r="DW113" s="769"/>
      <c r="DX113" s="769"/>
      <c r="DY113" s="769"/>
      <c r="DZ113" s="770"/>
    </row>
    <row r="114" spans="1:130" s="191" customFormat="1" ht="26.25" customHeight="1">
      <c r="A114" s="898"/>
      <c r="B114" s="899"/>
      <c r="C114" s="725" t="s">
        <v>402</v>
      </c>
      <c r="D114" s="725"/>
      <c r="E114" s="725"/>
      <c r="F114" s="725"/>
      <c r="G114" s="725"/>
      <c r="H114" s="725"/>
      <c r="I114" s="725"/>
      <c r="J114" s="725"/>
      <c r="K114" s="725"/>
      <c r="L114" s="725"/>
      <c r="M114" s="725"/>
      <c r="N114" s="725"/>
      <c r="O114" s="725"/>
      <c r="P114" s="725"/>
      <c r="Q114" s="725"/>
      <c r="R114" s="725"/>
      <c r="S114" s="725"/>
      <c r="T114" s="725"/>
      <c r="U114" s="725"/>
      <c r="V114" s="725"/>
      <c r="W114" s="725"/>
      <c r="X114" s="725"/>
      <c r="Y114" s="725"/>
      <c r="Z114" s="726"/>
      <c r="AA114" s="754" t="s">
        <v>102</v>
      </c>
      <c r="AB114" s="755"/>
      <c r="AC114" s="755"/>
      <c r="AD114" s="755"/>
      <c r="AE114" s="756"/>
      <c r="AF114" s="757" t="s">
        <v>102</v>
      </c>
      <c r="AG114" s="755"/>
      <c r="AH114" s="755"/>
      <c r="AI114" s="755"/>
      <c r="AJ114" s="756"/>
      <c r="AK114" s="757" t="s">
        <v>102</v>
      </c>
      <c r="AL114" s="755"/>
      <c r="AM114" s="755"/>
      <c r="AN114" s="755"/>
      <c r="AO114" s="756"/>
      <c r="AP114" s="802" t="s">
        <v>102</v>
      </c>
      <c r="AQ114" s="803"/>
      <c r="AR114" s="803"/>
      <c r="AS114" s="803"/>
      <c r="AT114" s="804"/>
      <c r="AU114" s="916"/>
      <c r="AV114" s="917"/>
      <c r="AW114" s="917"/>
      <c r="AX114" s="917"/>
      <c r="AY114" s="917"/>
      <c r="AZ114" s="790" t="s">
        <v>403</v>
      </c>
      <c r="BA114" s="725"/>
      <c r="BB114" s="725"/>
      <c r="BC114" s="725"/>
      <c r="BD114" s="725"/>
      <c r="BE114" s="725"/>
      <c r="BF114" s="725"/>
      <c r="BG114" s="725"/>
      <c r="BH114" s="725"/>
      <c r="BI114" s="725"/>
      <c r="BJ114" s="725"/>
      <c r="BK114" s="725"/>
      <c r="BL114" s="725"/>
      <c r="BM114" s="725"/>
      <c r="BN114" s="725"/>
      <c r="BO114" s="725"/>
      <c r="BP114" s="726"/>
      <c r="BQ114" s="791">
        <v>115465277</v>
      </c>
      <c r="BR114" s="792"/>
      <c r="BS114" s="792"/>
      <c r="BT114" s="792"/>
      <c r="BU114" s="792"/>
      <c r="BV114" s="792">
        <v>118202287</v>
      </c>
      <c r="BW114" s="792"/>
      <c r="BX114" s="792"/>
      <c r="BY114" s="792"/>
      <c r="BZ114" s="792"/>
      <c r="CA114" s="792">
        <v>113725515</v>
      </c>
      <c r="CB114" s="792"/>
      <c r="CC114" s="792"/>
      <c r="CD114" s="792"/>
      <c r="CE114" s="792"/>
      <c r="CF114" s="856">
        <v>53.2</v>
      </c>
      <c r="CG114" s="857"/>
      <c r="CH114" s="857"/>
      <c r="CI114" s="857"/>
      <c r="CJ114" s="857"/>
      <c r="CK114" s="911"/>
      <c r="CL114" s="796"/>
      <c r="CM114" s="799" t="s">
        <v>404</v>
      </c>
      <c r="CN114" s="800"/>
      <c r="CO114" s="800"/>
      <c r="CP114" s="800"/>
      <c r="CQ114" s="800"/>
      <c r="CR114" s="800"/>
      <c r="CS114" s="800"/>
      <c r="CT114" s="800"/>
      <c r="CU114" s="800"/>
      <c r="CV114" s="800"/>
      <c r="CW114" s="800"/>
      <c r="CX114" s="800"/>
      <c r="CY114" s="800"/>
      <c r="CZ114" s="800"/>
      <c r="DA114" s="800"/>
      <c r="DB114" s="800"/>
      <c r="DC114" s="800"/>
      <c r="DD114" s="800"/>
      <c r="DE114" s="800"/>
      <c r="DF114" s="801"/>
      <c r="DG114" s="791" t="s">
        <v>102</v>
      </c>
      <c r="DH114" s="792"/>
      <c r="DI114" s="792"/>
      <c r="DJ114" s="792"/>
      <c r="DK114" s="792"/>
      <c r="DL114" s="792" t="s">
        <v>102</v>
      </c>
      <c r="DM114" s="792"/>
      <c r="DN114" s="792"/>
      <c r="DO114" s="792"/>
      <c r="DP114" s="792"/>
      <c r="DQ114" s="792" t="s">
        <v>102</v>
      </c>
      <c r="DR114" s="792"/>
      <c r="DS114" s="792"/>
      <c r="DT114" s="792"/>
      <c r="DU114" s="792"/>
      <c r="DV114" s="769" t="s">
        <v>102</v>
      </c>
      <c r="DW114" s="769"/>
      <c r="DX114" s="769"/>
      <c r="DY114" s="769"/>
      <c r="DZ114" s="770"/>
    </row>
    <row r="115" spans="1:130" s="191" customFormat="1" ht="26.25" customHeight="1">
      <c r="A115" s="898"/>
      <c r="B115" s="899"/>
      <c r="C115" s="725" t="s">
        <v>405</v>
      </c>
      <c r="D115" s="725"/>
      <c r="E115" s="725"/>
      <c r="F115" s="725"/>
      <c r="G115" s="725"/>
      <c r="H115" s="725"/>
      <c r="I115" s="725"/>
      <c r="J115" s="725"/>
      <c r="K115" s="725"/>
      <c r="L115" s="725"/>
      <c r="M115" s="725"/>
      <c r="N115" s="725"/>
      <c r="O115" s="725"/>
      <c r="P115" s="725"/>
      <c r="Q115" s="725"/>
      <c r="R115" s="725"/>
      <c r="S115" s="725"/>
      <c r="T115" s="725"/>
      <c r="U115" s="725"/>
      <c r="V115" s="725"/>
      <c r="W115" s="725"/>
      <c r="X115" s="725"/>
      <c r="Y115" s="725"/>
      <c r="Z115" s="726"/>
      <c r="AA115" s="754">
        <v>2986597</v>
      </c>
      <c r="AB115" s="755"/>
      <c r="AC115" s="755"/>
      <c r="AD115" s="755"/>
      <c r="AE115" s="756"/>
      <c r="AF115" s="757">
        <v>2107783</v>
      </c>
      <c r="AG115" s="755"/>
      <c r="AH115" s="755"/>
      <c r="AI115" s="755"/>
      <c r="AJ115" s="756"/>
      <c r="AK115" s="757">
        <v>1788237</v>
      </c>
      <c r="AL115" s="755"/>
      <c r="AM115" s="755"/>
      <c r="AN115" s="755"/>
      <c r="AO115" s="756"/>
      <c r="AP115" s="802">
        <v>0.8</v>
      </c>
      <c r="AQ115" s="803"/>
      <c r="AR115" s="803"/>
      <c r="AS115" s="803"/>
      <c r="AT115" s="804"/>
      <c r="AU115" s="916"/>
      <c r="AV115" s="917"/>
      <c r="AW115" s="917"/>
      <c r="AX115" s="917"/>
      <c r="AY115" s="917"/>
      <c r="AZ115" s="790" t="s">
        <v>406</v>
      </c>
      <c r="BA115" s="725"/>
      <c r="BB115" s="725"/>
      <c r="BC115" s="725"/>
      <c r="BD115" s="725"/>
      <c r="BE115" s="725"/>
      <c r="BF115" s="725"/>
      <c r="BG115" s="725"/>
      <c r="BH115" s="725"/>
      <c r="BI115" s="725"/>
      <c r="BJ115" s="725"/>
      <c r="BK115" s="725"/>
      <c r="BL115" s="725"/>
      <c r="BM115" s="725"/>
      <c r="BN115" s="725"/>
      <c r="BO115" s="725"/>
      <c r="BP115" s="726"/>
      <c r="BQ115" s="791">
        <v>1805396</v>
      </c>
      <c r="BR115" s="792"/>
      <c r="BS115" s="792"/>
      <c r="BT115" s="792"/>
      <c r="BU115" s="792"/>
      <c r="BV115" s="792">
        <v>1204904</v>
      </c>
      <c r="BW115" s="792"/>
      <c r="BX115" s="792"/>
      <c r="BY115" s="792"/>
      <c r="BZ115" s="792"/>
      <c r="CA115" s="792">
        <v>767948</v>
      </c>
      <c r="CB115" s="792"/>
      <c r="CC115" s="792"/>
      <c r="CD115" s="792"/>
      <c r="CE115" s="792"/>
      <c r="CF115" s="856">
        <v>0.4</v>
      </c>
      <c r="CG115" s="857"/>
      <c r="CH115" s="857"/>
      <c r="CI115" s="857"/>
      <c r="CJ115" s="857"/>
      <c r="CK115" s="911"/>
      <c r="CL115" s="796"/>
      <c r="CM115" s="790" t="s">
        <v>407</v>
      </c>
      <c r="CN115" s="895"/>
      <c r="CO115" s="895"/>
      <c r="CP115" s="895"/>
      <c r="CQ115" s="895"/>
      <c r="CR115" s="895"/>
      <c r="CS115" s="895"/>
      <c r="CT115" s="895"/>
      <c r="CU115" s="895"/>
      <c r="CV115" s="895"/>
      <c r="CW115" s="895"/>
      <c r="CX115" s="895"/>
      <c r="CY115" s="895"/>
      <c r="CZ115" s="895"/>
      <c r="DA115" s="895"/>
      <c r="DB115" s="895"/>
      <c r="DC115" s="895"/>
      <c r="DD115" s="895"/>
      <c r="DE115" s="895"/>
      <c r="DF115" s="726"/>
      <c r="DG115" s="791" t="s">
        <v>102</v>
      </c>
      <c r="DH115" s="792"/>
      <c r="DI115" s="792"/>
      <c r="DJ115" s="792"/>
      <c r="DK115" s="792"/>
      <c r="DL115" s="792" t="s">
        <v>102</v>
      </c>
      <c r="DM115" s="792"/>
      <c r="DN115" s="792"/>
      <c r="DO115" s="792"/>
      <c r="DP115" s="792"/>
      <c r="DQ115" s="792" t="s">
        <v>102</v>
      </c>
      <c r="DR115" s="792"/>
      <c r="DS115" s="792"/>
      <c r="DT115" s="792"/>
      <c r="DU115" s="792"/>
      <c r="DV115" s="769" t="s">
        <v>102</v>
      </c>
      <c r="DW115" s="769"/>
      <c r="DX115" s="769"/>
      <c r="DY115" s="769"/>
      <c r="DZ115" s="770"/>
    </row>
    <row r="116" spans="1:130" s="191" customFormat="1" ht="26.25" customHeight="1">
      <c r="A116" s="900"/>
      <c r="B116" s="901"/>
      <c r="C116" s="861" t="s">
        <v>408</v>
      </c>
      <c r="D116" s="861"/>
      <c r="E116" s="861"/>
      <c r="F116" s="861"/>
      <c r="G116" s="861"/>
      <c r="H116" s="861"/>
      <c r="I116" s="861"/>
      <c r="J116" s="861"/>
      <c r="K116" s="861"/>
      <c r="L116" s="861"/>
      <c r="M116" s="861"/>
      <c r="N116" s="861"/>
      <c r="O116" s="861"/>
      <c r="P116" s="861"/>
      <c r="Q116" s="861"/>
      <c r="R116" s="861"/>
      <c r="S116" s="861"/>
      <c r="T116" s="861"/>
      <c r="U116" s="861"/>
      <c r="V116" s="861"/>
      <c r="W116" s="861"/>
      <c r="X116" s="861"/>
      <c r="Y116" s="861"/>
      <c r="Z116" s="862"/>
      <c r="AA116" s="754">
        <v>7875</v>
      </c>
      <c r="AB116" s="755"/>
      <c r="AC116" s="755"/>
      <c r="AD116" s="755"/>
      <c r="AE116" s="756"/>
      <c r="AF116" s="757">
        <v>8647</v>
      </c>
      <c r="AG116" s="755"/>
      <c r="AH116" s="755"/>
      <c r="AI116" s="755"/>
      <c r="AJ116" s="756"/>
      <c r="AK116" s="757">
        <v>4429</v>
      </c>
      <c r="AL116" s="755"/>
      <c r="AM116" s="755"/>
      <c r="AN116" s="755"/>
      <c r="AO116" s="756"/>
      <c r="AP116" s="802">
        <v>0</v>
      </c>
      <c r="AQ116" s="803"/>
      <c r="AR116" s="803"/>
      <c r="AS116" s="803"/>
      <c r="AT116" s="804"/>
      <c r="AU116" s="916"/>
      <c r="AV116" s="917"/>
      <c r="AW116" s="917"/>
      <c r="AX116" s="917"/>
      <c r="AY116" s="917"/>
      <c r="AZ116" s="844" t="s">
        <v>409</v>
      </c>
      <c r="BA116" s="845"/>
      <c r="BB116" s="845"/>
      <c r="BC116" s="845"/>
      <c r="BD116" s="845"/>
      <c r="BE116" s="845"/>
      <c r="BF116" s="845"/>
      <c r="BG116" s="845"/>
      <c r="BH116" s="845"/>
      <c r="BI116" s="845"/>
      <c r="BJ116" s="845"/>
      <c r="BK116" s="845"/>
      <c r="BL116" s="845"/>
      <c r="BM116" s="845"/>
      <c r="BN116" s="845"/>
      <c r="BO116" s="845"/>
      <c r="BP116" s="846"/>
      <c r="BQ116" s="791" t="s">
        <v>102</v>
      </c>
      <c r="BR116" s="792"/>
      <c r="BS116" s="792"/>
      <c r="BT116" s="792"/>
      <c r="BU116" s="792"/>
      <c r="BV116" s="792" t="s">
        <v>102</v>
      </c>
      <c r="BW116" s="792"/>
      <c r="BX116" s="792"/>
      <c r="BY116" s="792"/>
      <c r="BZ116" s="792"/>
      <c r="CA116" s="792" t="s">
        <v>102</v>
      </c>
      <c r="CB116" s="792"/>
      <c r="CC116" s="792"/>
      <c r="CD116" s="792"/>
      <c r="CE116" s="792"/>
      <c r="CF116" s="856" t="s">
        <v>102</v>
      </c>
      <c r="CG116" s="857"/>
      <c r="CH116" s="857"/>
      <c r="CI116" s="857"/>
      <c r="CJ116" s="857"/>
      <c r="CK116" s="911"/>
      <c r="CL116" s="796"/>
      <c r="CM116" s="799" t="s">
        <v>410</v>
      </c>
      <c r="CN116" s="800"/>
      <c r="CO116" s="800"/>
      <c r="CP116" s="800"/>
      <c r="CQ116" s="800"/>
      <c r="CR116" s="800"/>
      <c r="CS116" s="800"/>
      <c r="CT116" s="800"/>
      <c r="CU116" s="800"/>
      <c r="CV116" s="800"/>
      <c r="CW116" s="800"/>
      <c r="CX116" s="800"/>
      <c r="CY116" s="800"/>
      <c r="CZ116" s="800"/>
      <c r="DA116" s="800"/>
      <c r="DB116" s="800"/>
      <c r="DC116" s="800"/>
      <c r="DD116" s="800"/>
      <c r="DE116" s="800"/>
      <c r="DF116" s="801"/>
      <c r="DG116" s="791" t="s">
        <v>102</v>
      </c>
      <c r="DH116" s="792"/>
      <c r="DI116" s="792"/>
      <c r="DJ116" s="792"/>
      <c r="DK116" s="792"/>
      <c r="DL116" s="792" t="s">
        <v>102</v>
      </c>
      <c r="DM116" s="792"/>
      <c r="DN116" s="792"/>
      <c r="DO116" s="792"/>
      <c r="DP116" s="792"/>
      <c r="DQ116" s="792" t="s">
        <v>102</v>
      </c>
      <c r="DR116" s="792"/>
      <c r="DS116" s="792"/>
      <c r="DT116" s="792"/>
      <c r="DU116" s="792"/>
      <c r="DV116" s="769" t="s">
        <v>102</v>
      </c>
      <c r="DW116" s="769"/>
      <c r="DX116" s="769"/>
      <c r="DY116" s="769"/>
      <c r="DZ116" s="770"/>
    </row>
    <row r="117" spans="1:130" s="191" customFormat="1" ht="26.25" customHeight="1">
      <c r="A117" s="881" t="s">
        <v>138</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858" t="s">
        <v>411</v>
      </c>
      <c r="Z117" s="883"/>
      <c r="AA117" s="888">
        <v>69827053</v>
      </c>
      <c r="AB117" s="889"/>
      <c r="AC117" s="889"/>
      <c r="AD117" s="889"/>
      <c r="AE117" s="890"/>
      <c r="AF117" s="891">
        <v>68061855</v>
      </c>
      <c r="AG117" s="889"/>
      <c r="AH117" s="889"/>
      <c r="AI117" s="889"/>
      <c r="AJ117" s="890"/>
      <c r="AK117" s="891">
        <v>67326462</v>
      </c>
      <c r="AL117" s="889"/>
      <c r="AM117" s="889"/>
      <c r="AN117" s="889"/>
      <c r="AO117" s="890"/>
      <c r="AP117" s="892"/>
      <c r="AQ117" s="893"/>
      <c r="AR117" s="893"/>
      <c r="AS117" s="893"/>
      <c r="AT117" s="894"/>
      <c r="AU117" s="916"/>
      <c r="AV117" s="917"/>
      <c r="AW117" s="917"/>
      <c r="AX117" s="917"/>
      <c r="AY117" s="917"/>
      <c r="AZ117" s="790" t="s">
        <v>412</v>
      </c>
      <c r="BA117" s="725"/>
      <c r="BB117" s="725"/>
      <c r="BC117" s="725"/>
      <c r="BD117" s="725"/>
      <c r="BE117" s="725"/>
      <c r="BF117" s="725"/>
      <c r="BG117" s="725"/>
      <c r="BH117" s="725"/>
      <c r="BI117" s="725"/>
      <c r="BJ117" s="725"/>
      <c r="BK117" s="725"/>
      <c r="BL117" s="725"/>
      <c r="BM117" s="725"/>
      <c r="BN117" s="725"/>
      <c r="BO117" s="725"/>
      <c r="BP117" s="726"/>
      <c r="BQ117" s="791" t="s">
        <v>102</v>
      </c>
      <c r="BR117" s="792"/>
      <c r="BS117" s="792"/>
      <c r="BT117" s="792"/>
      <c r="BU117" s="792"/>
      <c r="BV117" s="792" t="s">
        <v>102</v>
      </c>
      <c r="BW117" s="792"/>
      <c r="BX117" s="792"/>
      <c r="BY117" s="792"/>
      <c r="BZ117" s="792"/>
      <c r="CA117" s="792" t="s">
        <v>102</v>
      </c>
      <c r="CB117" s="792"/>
      <c r="CC117" s="792"/>
      <c r="CD117" s="792"/>
      <c r="CE117" s="792"/>
      <c r="CF117" s="856" t="s">
        <v>102</v>
      </c>
      <c r="CG117" s="857"/>
      <c r="CH117" s="857"/>
      <c r="CI117" s="857"/>
      <c r="CJ117" s="857"/>
      <c r="CK117" s="911"/>
      <c r="CL117" s="796"/>
      <c r="CM117" s="799" t="s">
        <v>413</v>
      </c>
      <c r="CN117" s="800"/>
      <c r="CO117" s="800"/>
      <c r="CP117" s="800"/>
      <c r="CQ117" s="800"/>
      <c r="CR117" s="800"/>
      <c r="CS117" s="800"/>
      <c r="CT117" s="800"/>
      <c r="CU117" s="800"/>
      <c r="CV117" s="800"/>
      <c r="CW117" s="800"/>
      <c r="CX117" s="800"/>
      <c r="CY117" s="800"/>
      <c r="CZ117" s="800"/>
      <c r="DA117" s="800"/>
      <c r="DB117" s="800"/>
      <c r="DC117" s="800"/>
      <c r="DD117" s="800"/>
      <c r="DE117" s="800"/>
      <c r="DF117" s="801"/>
      <c r="DG117" s="791" t="s">
        <v>102</v>
      </c>
      <c r="DH117" s="792"/>
      <c r="DI117" s="792"/>
      <c r="DJ117" s="792"/>
      <c r="DK117" s="792"/>
      <c r="DL117" s="792" t="s">
        <v>102</v>
      </c>
      <c r="DM117" s="792"/>
      <c r="DN117" s="792"/>
      <c r="DO117" s="792"/>
      <c r="DP117" s="792"/>
      <c r="DQ117" s="792" t="s">
        <v>102</v>
      </c>
      <c r="DR117" s="792"/>
      <c r="DS117" s="792"/>
      <c r="DT117" s="792"/>
      <c r="DU117" s="792"/>
      <c r="DV117" s="769" t="s">
        <v>102</v>
      </c>
      <c r="DW117" s="769"/>
      <c r="DX117" s="769"/>
      <c r="DY117" s="769"/>
      <c r="DZ117" s="770"/>
    </row>
    <row r="118" spans="1:130" s="191" customFormat="1" ht="26.25" customHeight="1">
      <c r="A118" s="881" t="s">
        <v>386</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4" t="s">
        <v>384</v>
      </c>
      <c r="AB118" s="882"/>
      <c r="AC118" s="882"/>
      <c r="AD118" s="882"/>
      <c r="AE118" s="883"/>
      <c r="AF118" s="884" t="s">
        <v>277</v>
      </c>
      <c r="AG118" s="882"/>
      <c r="AH118" s="882"/>
      <c r="AI118" s="882"/>
      <c r="AJ118" s="883"/>
      <c r="AK118" s="884" t="s">
        <v>276</v>
      </c>
      <c r="AL118" s="882"/>
      <c r="AM118" s="882"/>
      <c r="AN118" s="882"/>
      <c r="AO118" s="883"/>
      <c r="AP118" s="885" t="s">
        <v>385</v>
      </c>
      <c r="AQ118" s="886"/>
      <c r="AR118" s="886"/>
      <c r="AS118" s="886"/>
      <c r="AT118" s="887"/>
      <c r="AU118" s="916"/>
      <c r="AV118" s="917"/>
      <c r="AW118" s="917"/>
      <c r="AX118" s="917"/>
      <c r="AY118" s="917"/>
      <c r="AZ118" s="860" t="s">
        <v>414</v>
      </c>
      <c r="BA118" s="861"/>
      <c r="BB118" s="861"/>
      <c r="BC118" s="861"/>
      <c r="BD118" s="861"/>
      <c r="BE118" s="861"/>
      <c r="BF118" s="861"/>
      <c r="BG118" s="861"/>
      <c r="BH118" s="861"/>
      <c r="BI118" s="861"/>
      <c r="BJ118" s="861"/>
      <c r="BK118" s="861"/>
      <c r="BL118" s="861"/>
      <c r="BM118" s="861"/>
      <c r="BN118" s="861"/>
      <c r="BO118" s="861"/>
      <c r="BP118" s="862"/>
      <c r="BQ118" s="843" t="s">
        <v>102</v>
      </c>
      <c r="BR118" s="823"/>
      <c r="BS118" s="823"/>
      <c r="BT118" s="823"/>
      <c r="BU118" s="823"/>
      <c r="BV118" s="823" t="s">
        <v>102</v>
      </c>
      <c r="BW118" s="823"/>
      <c r="BX118" s="823"/>
      <c r="BY118" s="823"/>
      <c r="BZ118" s="823"/>
      <c r="CA118" s="823" t="s">
        <v>102</v>
      </c>
      <c r="CB118" s="823"/>
      <c r="CC118" s="823"/>
      <c r="CD118" s="823"/>
      <c r="CE118" s="823"/>
      <c r="CF118" s="856" t="s">
        <v>102</v>
      </c>
      <c r="CG118" s="857"/>
      <c r="CH118" s="857"/>
      <c r="CI118" s="857"/>
      <c r="CJ118" s="857"/>
      <c r="CK118" s="911"/>
      <c r="CL118" s="796"/>
      <c r="CM118" s="799" t="s">
        <v>415</v>
      </c>
      <c r="CN118" s="800"/>
      <c r="CO118" s="800"/>
      <c r="CP118" s="800"/>
      <c r="CQ118" s="800"/>
      <c r="CR118" s="800"/>
      <c r="CS118" s="800"/>
      <c r="CT118" s="800"/>
      <c r="CU118" s="800"/>
      <c r="CV118" s="800"/>
      <c r="CW118" s="800"/>
      <c r="CX118" s="800"/>
      <c r="CY118" s="800"/>
      <c r="CZ118" s="800"/>
      <c r="DA118" s="800"/>
      <c r="DB118" s="800"/>
      <c r="DC118" s="800"/>
      <c r="DD118" s="800"/>
      <c r="DE118" s="800"/>
      <c r="DF118" s="801"/>
      <c r="DG118" s="791" t="s">
        <v>102</v>
      </c>
      <c r="DH118" s="792"/>
      <c r="DI118" s="792"/>
      <c r="DJ118" s="792"/>
      <c r="DK118" s="792"/>
      <c r="DL118" s="792" t="s">
        <v>102</v>
      </c>
      <c r="DM118" s="792"/>
      <c r="DN118" s="792"/>
      <c r="DO118" s="792"/>
      <c r="DP118" s="792"/>
      <c r="DQ118" s="792" t="s">
        <v>102</v>
      </c>
      <c r="DR118" s="792"/>
      <c r="DS118" s="792"/>
      <c r="DT118" s="792"/>
      <c r="DU118" s="792"/>
      <c r="DV118" s="769" t="s">
        <v>102</v>
      </c>
      <c r="DW118" s="769"/>
      <c r="DX118" s="769"/>
      <c r="DY118" s="769"/>
      <c r="DZ118" s="770"/>
    </row>
    <row r="119" spans="1:130" s="191" customFormat="1" ht="26.25" customHeight="1">
      <c r="A119" s="793" t="s">
        <v>389</v>
      </c>
      <c r="B119" s="794"/>
      <c r="C119" s="871" t="s">
        <v>390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t="s">
        <v>102</v>
      </c>
      <c r="AB119" s="875"/>
      <c r="AC119" s="875"/>
      <c r="AD119" s="875"/>
      <c r="AE119" s="876"/>
      <c r="AF119" s="877" t="s">
        <v>102</v>
      </c>
      <c r="AG119" s="875"/>
      <c r="AH119" s="875"/>
      <c r="AI119" s="875"/>
      <c r="AJ119" s="876"/>
      <c r="AK119" s="877" t="s">
        <v>102</v>
      </c>
      <c r="AL119" s="875"/>
      <c r="AM119" s="875"/>
      <c r="AN119" s="875"/>
      <c r="AO119" s="876"/>
      <c r="AP119" s="878" t="s">
        <v>102</v>
      </c>
      <c r="AQ119" s="879"/>
      <c r="AR119" s="879"/>
      <c r="AS119" s="879"/>
      <c r="AT119" s="880"/>
      <c r="AU119" s="918"/>
      <c r="AV119" s="919"/>
      <c r="AW119" s="919"/>
      <c r="AX119" s="919"/>
      <c r="AY119" s="919"/>
      <c r="AZ119" s="222" t="s">
        <v>138</v>
      </c>
      <c r="BA119" s="222"/>
      <c r="BB119" s="222"/>
      <c r="BC119" s="222"/>
      <c r="BD119" s="222"/>
      <c r="BE119" s="222"/>
      <c r="BF119" s="222"/>
      <c r="BG119" s="222"/>
      <c r="BH119" s="222"/>
      <c r="BI119" s="222"/>
      <c r="BJ119" s="222"/>
      <c r="BK119" s="222"/>
      <c r="BL119" s="222"/>
      <c r="BM119" s="222"/>
      <c r="BN119" s="222"/>
      <c r="BO119" s="858" t="s">
        <v>416</v>
      </c>
      <c r="BP119" s="859"/>
      <c r="BQ119" s="843">
        <v>849594765</v>
      </c>
      <c r="BR119" s="823"/>
      <c r="BS119" s="823"/>
      <c r="BT119" s="823"/>
      <c r="BU119" s="823"/>
      <c r="BV119" s="823">
        <v>844923370</v>
      </c>
      <c r="BW119" s="823"/>
      <c r="BX119" s="823"/>
      <c r="BY119" s="823"/>
      <c r="BZ119" s="823"/>
      <c r="CA119" s="823">
        <v>832343740</v>
      </c>
      <c r="CB119" s="823"/>
      <c r="CC119" s="823"/>
      <c r="CD119" s="823"/>
      <c r="CE119" s="823"/>
      <c r="CF119" s="721"/>
      <c r="CG119" s="722"/>
      <c r="CH119" s="722"/>
      <c r="CI119" s="722"/>
      <c r="CJ119" s="812"/>
      <c r="CK119" s="912"/>
      <c r="CL119" s="798"/>
      <c r="CM119" s="816" t="s">
        <v>417</v>
      </c>
      <c r="CN119" s="817"/>
      <c r="CO119" s="817"/>
      <c r="CP119" s="817"/>
      <c r="CQ119" s="817"/>
      <c r="CR119" s="817"/>
      <c r="CS119" s="817"/>
      <c r="CT119" s="817"/>
      <c r="CU119" s="817"/>
      <c r="CV119" s="817"/>
      <c r="CW119" s="817"/>
      <c r="CX119" s="817"/>
      <c r="CY119" s="817"/>
      <c r="CZ119" s="817"/>
      <c r="DA119" s="817"/>
      <c r="DB119" s="817"/>
      <c r="DC119" s="817"/>
      <c r="DD119" s="817"/>
      <c r="DE119" s="817"/>
      <c r="DF119" s="818"/>
      <c r="DG119" s="791">
        <v>143298</v>
      </c>
      <c r="DH119" s="792"/>
      <c r="DI119" s="792"/>
      <c r="DJ119" s="792"/>
      <c r="DK119" s="792"/>
      <c r="DL119" s="792">
        <v>121053</v>
      </c>
      <c r="DM119" s="792"/>
      <c r="DN119" s="792"/>
      <c r="DO119" s="792"/>
      <c r="DP119" s="792"/>
      <c r="DQ119" s="792">
        <v>103921</v>
      </c>
      <c r="DR119" s="792"/>
      <c r="DS119" s="792"/>
      <c r="DT119" s="792"/>
      <c r="DU119" s="792"/>
      <c r="DV119" s="769">
        <v>0</v>
      </c>
      <c r="DW119" s="769"/>
      <c r="DX119" s="769"/>
      <c r="DY119" s="769"/>
      <c r="DZ119" s="770"/>
    </row>
    <row r="120" spans="1:130" s="191" customFormat="1" ht="26.25" customHeight="1">
      <c r="A120" s="795"/>
      <c r="B120" s="796"/>
      <c r="C120" s="799" t="s">
        <v>394</v>
      </c>
      <c r="D120" s="800"/>
      <c r="E120" s="800"/>
      <c r="F120" s="800"/>
      <c r="G120" s="800"/>
      <c r="H120" s="800"/>
      <c r="I120" s="800"/>
      <c r="J120" s="800"/>
      <c r="K120" s="800"/>
      <c r="L120" s="800"/>
      <c r="M120" s="800"/>
      <c r="N120" s="800"/>
      <c r="O120" s="800"/>
      <c r="P120" s="800"/>
      <c r="Q120" s="800"/>
      <c r="R120" s="800"/>
      <c r="S120" s="800"/>
      <c r="T120" s="800"/>
      <c r="U120" s="800"/>
      <c r="V120" s="800"/>
      <c r="W120" s="800"/>
      <c r="X120" s="800"/>
      <c r="Y120" s="800"/>
      <c r="Z120" s="801"/>
      <c r="AA120" s="754" t="s">
        <v>348</v>
      </c>
      <c r="AB120" s="755"/>
      <c r="AC120" s="755"/>
      <c r="AD120" s="755"/>
      <c r="AE120" s="756"/>
      <c r="AF120" s="757" t="s">
        <v>348</v>
      </c>
      <c r="AG120" s="755"/>
      <c r="AH120" s="755"/>
      <c r="AI120" s="755"/>
      <c r="AJ120" s="756"/>
      <c r="AK120" s="757" t="s">
        <v>348</v>
      </c>
      <c r="AL120" s="755"/>
      <c r="AM120" s="755"/>
      <c r="AN120" s="755"/>
      <c r="AO120" s="756"/>
      <c r="AP120" s="802" t="s">
        <v>348</v>
      </c>
      <c r="AQ120" s="803"/>
      <c r="AR120" s="803"/>
      <c r="AS120" s="803"/>
      <c r="AT120" s="804"/>
      <c r="AU120" s="863" t="s">
        <v>418</v>
      </c>
      <c r="AV120" s="864"/>
      <c r="AW120" s="864"/>
      <c r="AX120" s="864"/>
      <c r="AY120" s="865"/>
      <c r="AZ120" s="837" t="s">
        <v>419</v>
      </c>
      <c r="BA120" s="783"/>
      <c r="BB120" s="783"/>
      <c r="BC120" s="783"/>
      <c r="BD120" s="783"/>
      <c r="BE120" s="783"/>
      <c r="BF120" s="783"/>
      <c r="BG120" s="783"/>
      <c r="BH120" s="783"/>
      <c r="BI120" s="783"/>
      <c r="BJ120" s="783"/>
      <c r="BK120" s="783"/>
      <c r="BL120" s="783"/>
      <c r="BM120" s="783"/>
      <c r="BN120" s="783"/>
      <c r="BO120" s="783"/>
      <c r="BP120" s="784"/>
      <c r="BQ120" s="838">
        <v>59041265</v>
      </c>
      <c r="BR120" s="820"/>
      <c r="BS120" s="820"/>
      <c r="BT120" s="820"/>
      <c r="BU120" s="820"/>
      <c r="BV120" s="820">
        <v>60803779</v>
      </c>
      <c r="BW120" s="820"/>
      <c r="BX120" s="820"/>
      <c r="BY120" s="820"/>
      <c r="BZ120" s="820"/>
      <c r="CA120" s="820">
        <v>62932447</v>
      </c>
      <c r="CB120" s="820"/>
      <c r="CC120" s="820"/>
      <c r="CD120" s="820"/>
      <c r="CE120" s="820"/>
      <c r="CF120" s="847">
        <v>29.4</v>
      </c>
      <c r="CG120" s="848"/>
      <c r="CH120" s="848"/>
      <c r="CI120" s="848"/>
      <c r="CJ120" s="848"/>
      <c r="CK120" s="849" t="s">
        <v>420</v>
      </c>
      <c r="CL120" s="829"/>
      <c r="CM120" s="829"/>
      <c r="CN120" s="829"/>
      <c r="CO120" s="830"/>
      <c r="CP120" s="853" t="s">
        <v>359</v>
      </c>
      <c r="CQ120" s="854"/>
      <c r="CR120" s="854"/>
      <c r="CS120" s="854"/>
      <c r="CT120" s="854"/>
      <c r="CU120" s="854"/>
      <c r="CV120" s="854"/>
      <c r="CW120" s="854"/>
      <c r="CX120" s="854"/>
      <c r="CY120" s="854"/>
      <c r="CZ120" s="854"/>
      <c r="DA120" s="854"/>
      <c r="DB120" s="854"/>
      <c r="DC120" s="854"/>
      <c r="DD120" s="854"/>
      <c r="DE120" s="854"/>
      <c r="DF120" s="855"/>
      <c r="DG120" s="838" t="s">
        <v>348</v>
      </c>
      <c r="DH120" s="820"/>
      <c r="DI120" s="820"/>
      <c r="DJ120" s="820"/>
      <c r="DK120" s="820"/>
      <c r="DL120" s="820" t="s">
        <v>348</v>
      </c>
      <c r="DM120" s="820"/>
      <c r="DN120" s="820"/>
      <c r="DO120" s="820"/>
      <c r="DP120" s="820"/>
      <c r="DQ120" s="820" t="s">
        <v>348</v>
      </c>
      <c r="DR120" s="820"/>
      <c r="DS120" s="820"/>
      <c r="DT120" s="820"/>
      <c r="DU120" s="820"/>
      <c r="DV120" s="821" t="s">
        <v>348</v>
      </c>
      <c r="DW120" s="821"/>
      <c r="DX120" s="821"/>
      <c r="DY120" s="821"/>
      <c r="DZ120" s="822"/>
    </row>
    <row r="121" spans="1:130" s="191" customFormat="1" ht="26.25" customHeight="1">
      <c r="A121" s="795"/>
      <c r="B121" s="796"/>
      <c r="C121" s="844" t="s">
        <v>421</v>
      </c>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6"/>
      <c r="AA121" s="754">
        <v>2964077</v>
      </c>
      <c r="AB121" s="755"/>
      <c r="AC121" s="755"/>
      <c r="AD121" s="755"/>
      <c r="AE121" s="756"/>
      <c r="AF121" s="757">
        <v>2087735</v>
      </c>
      <c r="AG121" s="755"/>
      <c r="AH121" s="755"/>
      <c r="AI121" s="755"/>
      <c r="AJ121" s="756"/>
      <c r="AK121" s="757">
        <v>1770919</v>
      </c>
      <c r="AL121" s="755"/>
      <c r="AM121" s="755"/>
      <c r="AN121" s="755"/>
      <c r="AO121" s="756"/>
      <c r="AP121" s="802">
        <v>0.8</v>
      </c>
      <c r="AQ121" s="803"/>
      <c r="AR121" s="803"/>
      <c r="AS121" s="803"/>
      <c r="AT121" s="804"/>
      <c r="AU121" s="866"/>
      <c r="AV121" s="867"/>
      <c r="AW121" s="867"/>
      <c r="AX121" s="867"/>
      <c r="AY121" s="868"/>
      <c r="AZ121" s="790" t="s">
        <v>422</v>
      </c>
      <c r="BA121" s="725"/>
      <c r="BB121" s="725"/>
      <c r="BC121" s="725"/>
      <c r="BD121" s="725"/>
      <c r="BE121" s="725"/>
      <c r="BF121" s="725"/>
      <c r="BG121" s="725"/>
      <c r="BH121" s="725"/>
      <c r="BI121" s="725"/>
      <c r="BJ121" s="725"/>
      <c r="BK121" s="725"/>
      <c r="BL121" s="725"/>
      <c r="BM121" s="725"/>
      <c r="BN121" s="725"/>
      <c r="BO121" s="725"/>
      <c r="BP121" s="726"/>
      <c r="BQ121" s="791">
        <v>17074857</v>
      </c>
      <c r="BR121" s="792"/>
      <c r="BS121" s="792"/>
      <c r="BT121" s="792"/>
      <c r="BU121" s="792"/>
      <c r="BV121" s="792">
        <v>16107811</v>
      </c>
      <c r="BW121" s="792"/>
      <c r="BX121" s="792"/>
      <c r="BY121" s="792"/>
      <c r="BZ121" s="792"/>
      <c r="CA121" s="792">
        <v>15257948</v>
      </c>
      <c r="CB121" s="792"/>
      <c r="CC121" s="792"/>
      <c r="CD121" s="792"/>
      <c r="CE121" s="792"/>
      <c r="CF121" s="856">
        <v>7.1</v>
      </c>
      <c r="CG121" s="857"/>
      <c r="CH121" s="857"/>
      <c r="CI121" s="857"/>
      <c r="CJ121" s="857"/>
      <c r="CK121" s="850"/>
      <c r="CL121" s="832"/>
      <c r="CM121" s="832"/>
      <c r="CN121" s="832"/>
      <c r="CO121" s="833"/>
      <c r="CP121" s="813" t="s">
        <v>423</v>
      </c>
      <c r="CQ121" s="814"/>
      <c r="CR121" s="814"/>
      <c r="CS121" s="814"/>
      <c r="CT121" s="814"/>
      <c r="CU121" s="814"/>
      <c r="CV121" s="814"/>
      <c r="CW121" s="814"/>
      <c r="CX121" s="814"/>
      <c r="CY121" s="814"/>
      <c r="CZ121" s="814"/>
      <c r="DA121" s="814"/>
      <c r="DB121" s="814"/>
      <c r="DC121" s="814"/>
      <c r="DD121" s="814"/>
      <c r="DE121" s="814"/>
      <c r="DF121" s="815"/>
      <c r="DG121" s="791" t="s">
        <v>348</v>
      </c>
      <c r="DH121" s="792"/>
      <c r="DI121" s="792"/>
      <c r="DJ121" s="792"/>
      <c r="DK121" s="792"/>
      <c r="DL121" s="792" t="s">
        <v>348</v>
      </c>
      <c r="DM121" s="792"/>
      <c r="DN121" s="792"/>
      <c r="DO121" s="792"/>
      <c r="DP121" s="792"/>
      <c r="DQ121" s="792" t="s">
        <v>348</v>
      </c>
      <c r="DR121" s="792"/>
      <c r="DS121" s="792"/>
      <c r="DT121" s="792"/>
      <c r="DU121" s="792"/>
      <c r="DV121" s="769" t="s">
        <v>348</v>
      </c>
      <c r="DW121" s="769"/>
      <c r="DX121" s="769"/>
      <c r="DY121" s="769"/>
      <c r="DZ121" s="770"/>
    </row>
    <row r="122" spans="1:130" s="191" customFormat="1" ht="26.25" customHeight="1">
      <c r="A122" s="795"/>
      <c r="B122" s="796"/>
      <c r="C122" s="799" t="s">
        <v>404</v>
      </c>
      <c r="D122" s="800"/>
      <c r="E122" s="800"/>
      <c r="F122" s="800"/>
      <c r="G122" s="800"/>
      <c r="H122" s="800"/>
      <c r="I122" s="800"/>
      <c r="J122" s="800"/>
      <c r="K122" s="800"/>
      <c r="L122" s="800"/>
      <c r="M122" s="800"/>
      <c r="N122" s="800"/>
      <c r="O122" s="800"/>
      <c r="P122" s="800"/>
      <c r="Q122" s="800"/>
      <c r="R122" s="800"/>
      <c r="S122" s="800"/>
      <c r="T122" s="800"/>
      <c r="U122" s="800"/>
      <c r="V122" s="800"/>
      <c r="W122" s="800"/>
      <c r="X122" s="800"/>
      <c r="Y122" s="800"/>
      <c r="Z122" s="801"/>
      <c r="AA122" s="754" t="s">
        <v>348</v>
      </c>
      <c r="AB122" s="755"/>
      <c r="AC122" s="755"/>
      <c r="AD122" s="755"/>
      <c r="AE122" s="756"/>
      <c r="AF122" s="757" t="s">
        <v>348</v>
      </c>
      <c r="AG122" s="755"/>
      <c r="AH122" s="755"/>
      <c r="AI122" s="755"/>
      <c r="AJ122" s="756"/>
      <c r="AK122" s="757" t="s">
        <v>348</v>
      </c>
      <c r="AL122" s="755"/>
      <c r="AM122" s="755"/>
      <c r="AN122" s="755"/>
      <c r="AO122" s="756"/>
      <c r="AP122" s="802" t="s">
        <v>348</v>
      </c>
      <c r="AQ122" s="803"/>
      <c r="AR122" s="803"/>
      <c r="AS122" s="803"/>
      <c r="AT122" s="804"/>
      <c r="AU122" s="866"/>
      <c r="AV122" s="867"/>
      <c r="AW122" s="867"/>
      <c r="AX122" s="867"/>
      <c r="AY122" s="868"/>
      <c r="AZ122" s="860" t="s">
        <v>424</v>
      </c>
      <c r="BA122" s="861"/>
      <c r="BB122" s="861"/>
      <c r="BC122" s="861"/>
      <c r="BD122" s="861"/>
      <c r="BE122" s="861"/>
      <c r="BF122" s="861"/>
      <c r="BG122" s="861"/>
      <c r="BH122" s="861"/>
      <c r="BI122" s="861"/>
      <c r="BJ122" s="861"/>
      <c r="BK122" s="861"/>
      <c r="BL122" s="861"/>
      <c r="BM122" s="861"/>
      <c r="BN122" s="861"/>
      <c r="BO122" s="861"/>
      <c r="BP122" s="862"/>
      <c r="BQ122" s="843">
        <v>542179029</v>
      </c>
      <c r="BR122" s="823"/>
      <c r="BS122" s="823"/>
      <c r="BT122" s="823"/>
      <c r="BU122" s="823"/>
      <c r="BV122" s="823">
        <v>536032583</v>
      </c>
      <c r="BW122" s="823"/>
      <c r="BX122" s="823"/>
      <c r="BY122" s="823"/>
      <c r="BZ122" s="823"/>
      <c r="CA122" s="823">
        <v>525119209</v>
      </c>
      <c r="CB122" s="823"/>
      <c r="CC122" s="823"/>
      <c r="CD122" s="823"/>
      <c r="CE122" s="823"/>
      <c r="CF122" s="824">
        <v>245.7</v>
      </c>
      <c r="CG122" s="825"/>
      <c r="CH122" s="825"/>
      <c r="CI122" s="825"/>
      <c r="CJ122" s="825"/>
      <c r="CK122" s="850"/>
      <c r="CL122" s="832"/>
      <c r="CM122" s="832"/>
      <c r="CN122" s="832"/>
      <c r="CO122" s="833"/>
      <c r="CP122" s="813" t="s">
        <v>363</v>
      </c>
      <c r="CQ122" s="814"/>
      <c r="CR122" s="814"/>
      <c r="CS122" s="814"/>
      <c r="CT122" s="814"/>
      <c r="CU122" s="814"/>
      <c r="CV122" s="814"/>
      <c r="CW122" s="814"/>
      <c r="CX122" s="814"/>
      <c r="CY122" s="814"/>
      <c r="CZ122" s="814"/>
      <c r="DA122" s="814"/>
      <c r="DB122" s="814"/>
      <c r="DC122" s="814"/>
      <c r="DD122" s="814"/>
      <c r="DE122" s="814"/>
      <c r="DF122" s="815"/>
      <c r="DG122" s="791" t="s">
        <v>102</v>
      </c>
      <c r="DH122" s="792"/>
      <c r="DI122" s="792"/>
      <c r="DJ122" s="792"/>
      <c r="DK122" s="792"/>
      <c r="DL122" s="792" t="s">
        <v>102</v>
      </c>
      <c r="DM122" s="792"/>
      <c r="DN122" s="792"/>
      <c r="DO122" s="792"/>
      <c r="DP122" s="792"/>
      <c r="DQ122" s="792" t="s">
        <v>102</v>
      </c>
      <c r="DR122" s="792"/>
      <c r="DS122" s="792"/>
      <c r="DT122" s="792"/>
      <c r="DU122" s="792"/>
      <c r="DV122" s="769" t="s">
        <v>102</v>
      </c>
      <c r="DW122" s="769"/>
      <c r="DX122" s="769"/>
      <c r="DY122" s="769"/>
      <c r="DZ122" s="770"/>
    </row>
    <row r="123" spans="1:130" s="191" customFormat="1" ht="26.25" customHeight="1">
      <c r="A123" s="795"/>
      <c r="B123" s="796"/>
      <c r="C123" s="799" t="s">
        <v>410</v>
      </c>
      <c r="D123" s="800"/>
      <c r="E123" s="800"/>
      <c r="F123" s="800"/>
      <c r="G123" s="800"/>
      <c r="H123" s="800"/>
      <c r="I123" s="800"/>
      <c r="J123" s="800"/>
      <c r="K123" s="800"/>
      <c r="L123" s="800"/>
      <c r="M123" s="800"/>
      <c r="N123" s="800"/>
      <c r="O123" s="800"/>
      <c r="P123" s="800"/>
      <c r="Q123" s="800"/>
      <c r="R123" s="800"/>
      <c r="S123" s="800"/>
      <c r="T123" s="800"/>
      <c r="U123" s="800"/>
      <c r="V123" s="800"/>
      <c r="W123" s="800"/>
      <c r="X123" s="800"/>
      <c r="Y123" s="800"/>
      <c r="Z123" s="801"/>
      <c r="AA123" s="754" t="s">
        <v>102</v>
      </c>
      <c r="AB123" s="755"/>
      <c r="AC123" s="755"/>
      <c r="AD123" s="755"/>
      <c r="AE123" s="756"/>
      <c r="AF123" s="757" t="s">
        <v>102</v>
      </c>
      <c r="AG123" s="755"/>
      <c r="AH123" s="755"/>
      <c r="AI123" s="755"/>
      <c r="AJ123" s="756"/>
      <c r="AK123" s="757" t="s">
        <v>102</v>
      </c>
      <c r="AL123" s="755"/>
      <c r="AM123" s="755"/>
      <c r="AN123" s="755"/>
      <c r="AO123" s="756"/>
      <c r="AP123" s="802" t="s">
        <v>102</v>
      </c>
      <c r="AQ123" s="803"/>
      <c r="AR123" s="803"/>
      <c r="AS123" s="803"/>
      <c r="AT123" s="804"/>
      <c r="AU123" s="869"/>
      <c r="AV123" s="870"/>
      <c r="AW123" s="870"/>
      <c r="AX123" s="870"/>
      <c r="AY123" s="870"/>
      <c r="AZ123" s="222" t="s">
        <v>138</v>
      </c>
      <c r="BA123" s="222"/>
      <c r="BB123" s="222"/>
      <c r="BC123" s="222"/>
      <c r="BD123" s="222"/>
      <c r="BE123" s="222"/>
      <c r="BF123" s="222"/>
      <c r="BG123" s="222"/>
      <c r="BH123" s="222"/>
      <c r="BI123" s="222"/>
      <c r="BJ123" s="222"/>
      <c r="BK123" s="222"/>
      <c r="BL123" s="222"/>
      <c r="BM123" s="222"/>
      <c r="BN123" s="222"/>
      <c r="BO123" s="858" t="s">
        <v>425</v>
      </c>
      <c r="BP123" s="859"/>
      <c r="BQ123" s="810">
        <v>618295151</v>
      </c>
      <c r="BR123" s="811"/>
      <c r="BS123" s="811"/>
      <c r="BT123" s="811"/>
      <c r="BU123" s="811"/>
      <c r="BV123" s="811">
        <v>612944173</v>
      </c>
      <c r="BW123" s="811"/>
      <c r="BX123" s="811"/>
      <c r="BY123" s="811"/>
      <c r="BZ123" s="811"/>
      <c r="CA123" s="811">
        <v>603309604</v>
      </c>
      <c r="CB123" s="811"/>
      <c r="CC123" s="811"/>
      <c r="CD123" s="811"/>
      <c r="CE123" s="811"/>
      <c r="CF123" s="721"/>
      <c r="CG123" s="722"/>
      <c r="CH123" s="722"/>
      <c r="CI123" s="722"/>
      <c r="CJ123" s="812"/>
      <c r="CK123" s="850"/>
      <c r="CL123" s="832"/>
      <c r="CM123" s="832"/>
      <c r="CN123" s="832"/>
      <c r="CO123" s="833"/>
      <c r="CP123" s="813"/>
      <c r="CQ123" s="814"/>
      <c r="CR123" s="814"/>
      <c r="CS123" s="814"/>
      <c r="CT123" s="814"/>
      <c r="CU123" s="814"/>
      <c r="CV123" s="814"/>
      <c r="CW123" s="814"/>
      <c r="CX123" s="814"/>
      <c r="CY123" s="814"/>
      <c r="CZ123" s="814"/>
      <c r="DA123" s="814"/>
      <c r="DB123" s="814"/>
      <c r="DC123" s="814"/>
      <c r="DD123" s="814"/>
      <c r="DE123" s="814"/>
      <c r="DF123" s="815"/>
      <c r="DG123" s="791"/>
      <c r="DH123" s="792"/>
      <c r="DI123" s="792"/>
      <c r="DJ123" s="792"/>
      <c r="DK123" s="792"/>
      <c r="DL123" s="792"/>
      <c r="DM123" s="792"/>
      <c r="DN123" s="792"/>
      <c r="DO123" s="792"/>
      <c r="DP123" s="792"/>
      <c r="DQ123" s="792"/>
      <c r="DR123" s="792"/>
      <c r="DS123" s="792"/>
      <c r="DT123" s="792"/>
      <c r="DU123" s="792"/>
      <c r="DV123" s="769"/>
      <c r="DW123" s="769"/>
      <c r="DX123" s="769"/>
      <c r="DY123" s="769"/>
      <c r="DZ123" s="770"/>
    </row>
    <row r="124" spans="1:130" s="191" customFormat="1" ht="26.25" customHeight="1" thickBot="1">
      <c r="A124" s="795"/>
      <c r="B124" s="796"/>
      <c r="C124" s="799" t="s">
        <v>413</v>
      </c>
      <c r="D124" s="800"/>
      <c r="E124" s="800"/>
      <c r="F124" s="800"/>
      <c r="G124" s="800"/>
      <c r="H124" s="800"/>
      <c r="I124" s="800"/>
      <c r="J124" s="800"/>
      <c r="K124" s="800"/>
      <c r="L124" s="800"/>
      <c r="M124" s="800"/>
      <c r="N124" s="800"/>
      <c r="O124" s="800"/>
      <c r="P124" s="800"/>
      <c r="Q124" s="800"/>
      <c r="R124" s="800"/>
      <c r="S124" s="800"/>
      <c r="T124" s="800"/>
      <c r="U124" s="800"/>
      <c r="V124" s="800"/>
      <c r="W124" s="800"/>
      <c r="X124" s="800"/>
      <c r="Y124" s="800"/>
      <c r="Z124" s="801"/>
      <c r="AA124" s="754" t="s">
        <v>102</v>
      </c>
      <c r="AB124" s="755"/>
      <c r="AC124" s="755"/>
      <c r="AD124" s="755"/>
      <c r="AE124" s="756"/>
      <c r="AF124" s="757" t="s">
        <v>102</v>
      </c>
      <c r="AG124" s="755"/>
      <c r="AH124" s="755"/>
      <c r="AI124" s="755"/>
      <c r="AJ124" s="756"/>
      <c r="AK124" s="757" t="s">
        <v>102</v>
      </c>
      <c r="AL124" s="755"/>
      <c r="AM124" s="755"/>
      <c r="AN124" s="755"/>
      <c r="AO124" s="756"/>
      <c r="AP124" s="802" t="s">
        <v>102</v>
      </c>
      <c r="AQ124" s="803"/>
      <c r="AR124" s="803"/>
      <c r="AS124" s="803"/>
      <c r="AT124" s="804"/>
      <c r="AU124" s="805" t="s">
        <v>426</v>
      </c>
      <c r="AV124" s="806"/>
      <c r="AW124" s="806"/>
      <c r="AX124" s="806"/>
      <c r="AY124" s="806"/>
      <c r="AZ124" s="806"/>
      <c r="BA124" s="806"/>
      <c r="BB124" s="806"/>
      <c r="BC124" s="806"/>
      <c r="BD124" s="806"/>
      <c r="BE124" s="806"/>
      <c r="BF124" s="806"/>
      <c r="BG124" s="806"/>
      <c r="BH124" s="806"/>
      <c r="BI124" s="806"/>
      <c r="BJ124" s="806"/>
      <c r="BK124" s="806"/>
      <c r="BL124" s="806"/>
      <c r="BM124" s="806"/>
      <c r="BN124" s="806"/>
      <c r="BO124" s="806"/>
      <c r="BP124" s="807"/>
      <c r="BQ124" s="808">
        <v>108.2</v>
      </c>
      <c r="BR124" s="809"/>
      <c r="BS124" s="809"/>
      <c r="BT124" s="809"/>
      <c r="BU124" s="809"/>
      <c r="BV124" s="809">
        <v>106.6</v>
      </c>
      <c r="BW124" s="809"/>
      <c r="BX124" s="809"/>
      <c r="BY124" s="809"/>
      <c r="BZ124" s="809"/>
      <c r="CA124" s="809">
        <v>107.1</v>
      </c>
      <c r="CB124" s="809"/>
      <c r="CC124" s="809"/>
      <c r="CD124" s="809"/>
      <c r="CE124" s="809"/>
      <c r="CF124" s="699"/>
      <c r="CG124" s="700"/>
      <c r="CH124" s="700"/>
      <c r="CI124" s="700"/>
      <c r="CJ124" s="839"/>
      <c r="CK124" s="851"/>
      <c r="CL124" s="851"/>
      <c r="CM124" s="851"/>
      <c r="CN124" s="851"/>
      <c r="CO124" s="852"/>
      <c r="CP124" s="840" t="s">
        <v>427</v>
      </c>
      <c r="CQ124" s="841"/>
      <c r="CR124" s="841"/>
      <c r="CS124" s="841"/>
      <c r="CT124" s="841"/>
      <c r="CU124" s="841"/>
      <c r="CV124" s="841"/>
      <c r="CW124" s="841"/>
      <c r="CX124" s="841"/>
      <c r="CY124" s="841"/>
      <c r="CZ124" s="841"/>
      <c r="DA124" s="841"/>
      <c r="DB124" s="841"/>
      <c r="DC124" s="841"/>
      <c r="DD124" s="841"/>
      <c r="DE124" s="841"/>
      <c r="DF124" s="842"/>
      <c r="DG124" s="843" t="s">
        <v>348</v>
      </c>
      <c r="DH124" s="823"/>
      <c r="DI124" s="823"/>
      <c r="DJ124" s="823"/>
      <c r="DK124" s="823"/>
      <c r="DL124" s="823" t="s">
        <v>348</v>
      </c>
      <c r="DM124" s="823"/>
      <c r="DN124" s="823"/>
      <c r="DO124" s="823"/>
      <c r="DP124" s="823"/>
      <c r="DQ124" s="823" t="s">
        <v>348</v>
      </c>
      <c r="DR124" s="823"/>
      <c r="DS124" s="823"/>
      <c r="DT124" s="823"/>
      <c r="DU124" s="823"/>
      <c r="DV124" s="826" t="s">
        <v>348</v>
      </c>
      <c r="DW124" s="826"/>
      <c r="DX124" s="826"/>
      <c r="DY124" s="826"/>
      <c r="DZ124" s="827"/>
    </row>
    <row r="125" spans="1:130" s="191" customFormat="1" ht="26.25" customHeight="1">
      <c r="A125" s="795"/>
      <c r="B125" s="796"/>
      <c r="C125" s="799" t="s">
        <v>415</v>
      </c>
      <c r="D125" s="800"/>
      <c r="E125" s="800"/>
      <c r="F125" s="800"/>
      <c r="G125" s="800"/>
      <c r="H125" s="800"/>
      <c r="I125" s="800"/>
      <c r="J125" s="800"/>
      <c r="K125" s="800"/>
      <c r="L125" s="800"/>
      <c r="M125" s="800"/>
      <c r="N125" s="800"/>
      <c r="O125" s="800"/>
      <c r="P125" s="800"/>
      <c r="Q125" s="800"/>
      <c r="R125" s="800"/>
      <c r="S125" s="800"/>
      <c r="T125" s="800"/>
      <c r="U125" s="800"/>
      <c r="V125" s="800"/>
      <c r="W125" s="800"/>
      <c r="X125" s="800"/>
      <c r="Y125" s="800"/>
      <c r="Z125" s="801"/>
      <c r="AA125" s="754" t="s">
        <v>102</v>
      </c>
      <c r="AB125" s="755"/>
      <c r="AC125" s="755"/>
      <c r="AD125" s="755"/>
      <c r="AE125" s="756"/>
      <c r="AF125" s="757" t="s">
        <v>102</v>
      </c>
      <c r="AG125" s="755"/>
      <c r="AH125" s="755"/>
      <c r="AI125" s="755"/>
      <c r="AJ125" s="756"/>
      <c r="AK125" s="757" t="s">
        <v>102</v>
      </c>
      <c r="AL125" s="755"/>
      <c r="AM125" s="755"/>
      <c r="AN125" s="755"/>
      <c r="AO125" s="756"/>
      <c r="AP125" s="802" t="s">
        <v>102</v>
      </c>
      <c r="AQ125" s="803"/>
      <c r="AR125" s="803"/>
      <c r="AS125" s="803"/>
      <c r="AT125" s="804"/>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828" t="s">
        <v>428</v>
      </c>
      <c r="CL125" s="829"/>
      <c r="CM125" s="829"/>
      <c r="CN125" s="829"/>
      <c r="CO125" s="830"/>
      <c r="CP125" s="837" t="s">
        <v>429</v>
      </c>
      <c r="CQ125" s="783"/>
      <c r="CR125" s="783"/>
      <c r="CS125" s="783"/>
      <c r="CT125" s="783"/>
      <c r="CU125" s="783"/>
      <c r="CV125" s="783"/>
      <c r="CW125" s="783"/>
      <c r="CX125" s="783"/>
      <c r="CY125" s="783"/>
      <c r="CZ125" s="783"/>
      <c r="DA125" s="783"/>
      <c r="DB125" s="783"/>
      <c r="DC125" s="783"/>
      <c r="DD125" s="783"/>
      <c r="DE125" s="783"/>
      <c r="DF125" s="784"/>
      <c r="DG125" s="838" t="s">
        <v>102</v>
      </c>
      <c r="DH125" s="820"/>
      <c r="DI125" s="820"/>
      <c r="DJ125" s="820"/>
      <c r="DK125" s="820"/>
      <c r="DL125" s="820" t="s">
        <v>102</v>
      </c>
      <c r="DM125" s="820"/>
      <c r="DN125" s="820"/>
      <c r="DO125" s="820"/>
      <c r="DP125" s="820"/>
      <c r="DQ125" s="820" t="s">
        <v>102</v>
      </c>
      <c r="DR125" s="820"/>
      <c r="DS125" s="820"/>
      <c r="DT125" s="820"/>
      <c r="DU125" s="820"/>
      <c r="DV125" s="821" t="s">
        <v>102</v>
      </c>
      <c r="DW125" s="821"/>
      <c r="DX125" s="821"/>
      <c r="DY125" s="821"/>
      <c r="DZ125" s="822"/>
    </row>
    <row r="126" spans="1:130" s="191" customFormat="1" ht="26.25" customHeight="1" thickBot="1">
      <c r="A126" s="795"/>
      <c r="B126" s="796"/>
      <c r="C126" s="799" t="s">
        <v>417</v>
      </c>
      <c r="D126" s="800"/>
      <c r="E126" s="800"/>
      <c r="F126" s="800"/>
      <c r="G126" s="800"/>
      <c r="H126" s="800"/>
      <c r="I126" s="800"/>
      <c r="J126" s="800"/>
      <c r="K126" s="800"/>
      <c r="L126" s="800"/>
      <c r="M126" s="800"/>
      <c r="N126" s="800"/>
      <c r="O126" s="800"/>
      <c r="P126" s="800"/>
      <c r="Q126" s="800"/>
      <c r="R126" s="800"/>
      <c r="S126" s="800"/>
      <c r="T126" s="800"/>
      <c r="U126" s="800"/>
      <c r="V126" s="800"/>
      <c r="W126" s="800"/>
      <c r="X126" s="800"/>
      <c r="Y126" s="800"/>
      <c r="Z126" s="801"/>
      <c r="AA126" s="754" t="s">
        <v>102</v>
      </c>
      <c r="AB126" s="755"/>
      <c r="AC126" s="755"/>
      <c r="AD126" s="755"/>
      <c r="AE126" s="756"/>
      <c r="AF126" s="757" t="s">
        <v>102</v>
      </c>
      <c r="AG126" s="755"/>
      <c r="AH126" s="755"/>
      <c r="AI126" s="755"/>
      <c r="AJ126" s="756"/>
      <c r="AK126" s="757" t="s">
        <v>102</v>
      </c>
      <c r="AL126" s="755"/>
      <c r="AM126" s="755"/>
      <c r="AN126" s="755"/>
      <c r="AO126" s="756"/>
      <c r="AP126" s="802" t="s">
        <v>102</v>
      </c>
      <c r="AQ126" s="803"/>
      <c r="AR126" s="803"/>
      <c r="AS126" s="803"/>
      <c r="AT126" s="804"/>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831"/>
      <c r="CL126" s="832"/>
      <c r="CM126" s="832"/>
      <c r="CN126" s="832"/>
      <c r="CO126" s="833"/>
      <c r="CP126" s="790" t="s">
        <v>430</v>
      </c>
      <c r="CQ126" s="725"/>
      <c r="CR126" s="725"/>
      <c r="CS126" s="725"/>
      <c r="CT126" s="725"/>
      <c r="CU126" s="725"/>
      <c r="CV126" s="725"/>
      <c r="CW126" s="725"/>
      <c r="CX126" s="725"/>
      <c r="CY126" s="725"/>
      <c r="CZ126" s="725"/>
      <c r="DA126" s="725"/>
      <c r="DB126" s="725"/>
      <c r="DC126" s="725"/>
      <c r="DD126" s="725"/>
      <c r="DE126" s="725"/>
      <c r="DF126" s="726"/>
      <c r="DG126" s="791" t="s">
        <v>102</v>
      </c>
      <c r="DH126" s="792"/>
      <c r="DI126" s="792"/>
      <c r="DJ126" s="792"/>
      <c r="DK126" s="792"/>
      <c r="DL126" s="792" t="s">
        <v>102</v>
      </c>
      <c r="DM126" s="792"/>
      <c r="DN126" s="792"/>
      <c r="DO126" s="792"/>
      <c r="DP126" s="792"/>
      <c r="DQ126" s="792" t="s">
        <v>102</v>
      </c>
      <c r="DR126" s="792"/>
      <c r="DS126" s="792"/>
      <c r="DT126" s="792"/>
      <c r="DU126" s="792"/>
      <c r="DV126" s="769" t="s">
        <v>102</v>
      </c>
      <c r="DW126" s="769"/>
      <c r="DX126" s="769"/>
      <c r="DY126" s="769"/>
      <c r="DZ126" s="770"/>
    </row>
    <row r="127" spans="1:130" s="191" customFormat="1" ht="26.25" customHeight="1">
      <c r="A127" s="797"/>
      <c r="B127" s="798"/>
      <c r="C127" s="816" t="s">
        <v>431</v>
      </c>
      <c r="D127" s="817"/>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8"/>
      <c r="AA127" s="754">
        <v>22520</v>
      </c>
      <c r="AB127" s="755"/>
      <c r="AC127" s="755"/>
      <c r="AD127" s="755"/>
      <c r="AE127" s="756"/>
      <c r="AF127" s="757">
        <v>20048</v>
      </c>
      <c r="AG127" s="755"/>
      <c r="AH127" s="755"/>
      <c r="AI127" s="755"/>
      <c r="AJ127" s="756"/>
      <c r="AK127" s="757">
        <v>17318</v>
      </c>
      <c r="AL127" s="755"/>
      <c r="AM127" s="755"/>
      <c r="AN127" s="755"/>
      <c r="AO127" s="756"/>
      <c r="AP127" s="802">
        <v>0</v>
      </c>
      <c r="AQ127" s="803"/>
      <c r="AR127" s="803"/>
      <c r="AS127" s="803"/>
      <c r="AT127" s="804"/>
      <c r="AU127" s="227"/>
      <c r="AV127" s="227"/>
      <c r="AW127" s="227"/>
      <c r="AX127" s="819" t="s">
        <v>432</v>
      </c>
      <c r="AY127" s="787"/>
      <c r="AZ127" s="787"/>
      <c r="BA127" s="787"/>
      <c r="BB127" s="787"/>
      <c r="BC127" s="787"/>
      <c r="BD127" s="787"/>
      <c r="BE127" s="788"/>
      <c r="BF127" s="786" t="s">
        <v>433</v>
      </c>
      <c r="BG127" s="787"/>
      <c r="BH127" s="787"/>
      <c r="BI127" s="787"/>
      <c r="BJ127" s="787"/>
      <c r="BK127" s="787"/>
      <c r="BL127" s="788"/>
      <c r="BM127" s="786" t="s">
        <v>434</v>
      </c>
      <c r="BN127" s="787"/>
      <c r="BO127" s="787"/>
      <c r="BP127" s="787"/>
      <c r="BQ127" s="787"/>
      <c r="BR127" s="787"/>
      <c r="BS127" s="788"/>
      <c r="BT127" s="786" t="s">
        <v>435</v>
      </c>
      <c r="BU127" s="787"/>
      <c r="BV127" s="787"/>
      <c r="BW127" s="787"/>
      <c r="BX127" s="787"/>
      <c r="BY127" s="787"/>
      <c r="BZ127" s="789"/>
      <c r="CA127" s="227"/>
      <c r="CB127" s="227"/>
      <c r="CC127" s="227"/>
      <c r="CD127" s="228"/>
      <c r="CE127" s="228"/>
      <c r="CF127" s="228"/>
      <c r="CG127" s="225"/>
      <c r="CH127" s="225"/>
      <c r="CI127" s="225"/>
      <c r="CJ127" s="226"/>
      <c r="CK127" s="831"/>
      <c r="CL127" s="832"/>
      <c r="CM127" s="832"/>
      <c r="CN127" s="832"/>
      <c r="CO127" s="833"/>
      <c r="CP127" s="790" t="s">
        <v>436</v>
      </c>
      <c r="CQ127" s="725"/>
      <c r="CR127" s="725"/>
      <c r="CS127" s="725"/>
      <c r="CT127" s="725"/>
      <c r="CU127" s="725"/>
      <c r="CV127" s="725"/>
      <c r="CW127" s="725"/>
      <c r="CX127" s="725"/>
      <c r="CY127" s="725"/>
      <c r="CZ127" s="725"/>
      <c r="DA127" s="725"/>
      <c r="DB127" s="725"/>
      <c r="DC127" s="725"/>
      <c r="DD127" s="725"/>
      <c r="DE127" s="725"/>
      <c r="DF127" s="726"/>
      <c r="DG127" s="791" t="s">
        <v>102</v>
      </c>
      <c r="DH127" s="792"/>
      <c r="DI127" s="792"/>
      <c r="DJ127" s="792"/>
      <c r="DK127" s="792"/>
      <c r="DL127" s="792" t="s">
        <v>102</v>
      </c>
      <c r="DM127" s="792"/>
      <c r="DN127" s="792"/>
      <c r="DO127" s="792"/>
      <c r="DP127" s="792"/>
      <c r="DQ127" s="792" t="s">
        <v>102</v>
      </c>
      <c r="DR127" s="792"/>
      <c r="DS127" s="792"/>
      <c r="DT127" s="792"/>
      <c r="DU127" s="792"/>
      <c r="DV127" s="769" t="s">
        <v>102</v>
      </c>
      <c r="DW127" s="769"/>
      <c r="DX127" s="769"/>
      <c r="DY127" s="769"/>
      <c r="DZ127" s="770"/>
    </row>
    <row r="128" spans="1:130" s="191" customFormat="1" ht="26.25" customHeight="1" thickBot="1">
      <c r="A128" s="771" t="s">
        <v>437</v>
      </c>
      <c r="B128" s="772"/>
      <c r="C128" s="772"/>
      <c r="D128" s="772"/>
      <c r="E128" s="772"/>
      <c r="F128" s="772"/>
      <c r="G128" s="772"/>
      <c r="H128" s="772"/>
      <c r="I128" s="772"/>
      <c r="J128" s="772"/>
      <c r="K128" s="772"/>
      <c r="L128" s="772"/>
      <c r="M128" s="772"/>
      <c r="N128" s="772"/>
      <c r="O128" s="772"/>
      <c r="P128" s="772"/>
      <c r="Q128" s="772"/>
      <c r="R128" s="772"/>
      <c r="S128" s="772"/>
      <c r="T128" s="772"/>
      <c r="U128" s="772"/>
      <c r="V128" s="772"/>
      <c r="W128" s="773" t="s">
        <v>438</v>
      </c>
      <c r="X128" s="773"/>
      <c r="Y128" s="773"/>
      <c r="Z128" s="774"/>
      <c r="AA128" s="775">
        <v>1251415</v>
      </c>
      <c r="AB128" s="776"/>
      <c r="AC128" s="776"/>
      <c r="AD128" s="776"/>
      <c r="AE128" s="777"/>
      <c r="AF128" s="778">
        <v>1269894</v>
      </c>
      <c r="AG128" s="776"/>
      <c r="AH128" s="776"/>
      <c r="AI128" s="776"/>
      <c r="AJ128" s="777"/>
      <c r="AK128" s="778">
        <v>1243262</v>
      </c>
      <c r="AL128" s="776"/>
      <c r="AM128" s="776"/>
      <c r="AN128" s="776"/>
      <c r="AO128" s="777"/>
      <c r="AP128" s="779"/>
      <c r="AQ128" s="780"/>
      <c r="AR128" s="780"/>
      <c r="AS128" s="780"/>
      <c r="AT128" s="781"/>
      <c r="AU128" s="227"/>
      <c r="AV128" s="227"/>
      <c r="AW128" s="227"/>
      <c r="AX128" s="782" t="s">
        <v>439</v>
      </c>
      <c r="AY128" s="783"/>
      <c r="AZ128" s="783"/>
      <c r="BA128" s="783"/>
      <c r="BB128" s="783"/>
      <c r="BC128" s="783"/>
      <c r="BD128" s="783"/>
      <c r="BE128" s="784"/>
      <c r="BF128" s="761" t="s">
        <v>102</v>
      </c>
      <c r="BG128" s="762"/>
      <c r="BH128" s="762"/>
      <c r="BI128" s="762"/>
      <c r="BJ128" s="762"/>
      <c r="BK128" s="762"/>
      <c r="BL128" s="785"/>
      <c r="BM128" s="761">
        <v>3.75</v>
      </c>
      <c r="BN128" s="762"/>
      <c r="BO128" s="762"/>
      <c r="BP128" s="762"/>
      <c r="BQ128" s="762"/>
      <c r="BR128" s="762"/>
      <c r="BS128" s="785"/>
      <c r="BT128" s="761">
        <v>5</v>
      </c>
      <c r="BU128" s="762"/>
      <c r="BV128" s="762"/>
      <c r="BW128" s="762"/>
      <c r="BX128" s="762"/>
      <c r="BY128" s="762"/>
      <c r="BZ128" s="763"/>
      <c r="CA128" s="228"/>
      <c r="CB128" s="228"/>
      <c r="CC128" s="228"/>
      <c r="CD128" s="228"/>
      <c r="CE128" s="228"/>
      <c r="CF128" s="228"/>
      <c r="CG128" s="225"/>
      <c r="CH128" s="225"/>
      <c r="CI128" s="225"/>
      <c r="CJ128" s="226"/>
      <c r="CK128" s="834"/>
      <c r="CL128" s="835"/>
      <c r="CM128" s="835"/>
      <c r="CN128" s="835"/>
      <c r="CO128" s="836"/>
      <c r="CP128" s="764" t="s">
        <v>440</v>
      </c>
      <c r="CQ128" s="703"/>
      <c r="CR128" s="703"/>
      <c r="CS128" s="703"/>
      <c r="CT128" s="703"/>
      <c r="CU128" s="703"/>
      <c r="CV128" s="703"/>
      <c r="CW128" s="703"/>
      <c r="CX128" s="703"/>
      <c r="CY128" s="703"/>
      <c r="CZ128" s="703"/>
      <c r="DA128" s="703"/>
      <c r="DB128" s="703"/>
      <c r="DC128" s="703"/>
      <c r="DD128" s="703"/>
      <c r="DE128" s="703"/>
      <c r="DF128" s="704"/>
      <c r="DG128" s="765">
        <v>1805396</v>
      </c>
      <c r="DH128" s="766"/>
      <c r="DI128" s="766"/>
      <c r="DJ128" s="766"/>
      <c r="DK128" s="766"/>
      <c r="DL128" s="766">
        <v>1204904</v>
      </c>
      <c r="DM128" s="766"/>
      <c r="DN128" s="766"/>
      <c r="DO128" s="766"/>
      <c r="DP128" s="766"/>
      <c r="DQ128" s="766">
        <v>767948</v>
      </c>
      <c r="DR128" s="766"/>
      <c r="DS128" s="766"/>
      <c r="DT128" s="766"/>
      <c r="DU128" s="766"/>
      <c r="DV128" s="767">
        <v>0.4</v>
      </c>
      <c r="DW128" s="767"/>
      <c r="DX128" s="767"/>
      <c r="DY128" s="767"/>
      <c r="DZ128" s="768"/>
    </row>
    <row r="129" spans="1:131" s="191" customFormat="1" ht="26.25" customHeight="1">
      <c r="A129" s="749" t="s">
        <v>85</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751" t="s">
        <v>441</v>
      </c>
      <c r="X129" s="752"/>
      <c r="Y129" s="752"/>
      <c r="Z129" s="753"/>
      <c r="AA129" s="754">
        <v>258435173</v>
      </c>
      <c r="AB129" s="755"/>
      <c r="AC129" s="755"/>
      <c r="AD129" s="755"/>
      <c r="AE129" s="756"/>
      <c r="AF129" s="757">
        <v>262947395</v>
      </c>
      <c r="AG129" s="755"/>
      <c r="AH129" s="755"/>
      <c r="AI129" s="755"/>
      <c r="AJ129" s="756"/>
      <c r="AK129" s="757">
        <v>259855981</v>
      </c>
      <c r="AL129" s="755"/>
      <c r="AM129" s="755"/>
      <c r="AN129" s="755"/>
      <c r="AO129" s="756"/>
      <c r="AP129" s="758"/>
      <c r="AQ129" s="759"/>
      <c r="AR129" s="759"/>
      <c r="AS129" s="759"/>
      <c r="AT129" s="760"/>
      <c r="AU129" s="229"/>
      <c r="AV129" s="229"/>
      <c r="AW129" s="229"/>
      <c r="AX129" s="724" t="s">
        <v>442</v>
      </c>
      <c r="AY129" s="725"/>
      <c r="AZ129" s="725"/>
      <c r="BA129" s="725"/>
      <c r="BB129" s="725"/>
      <c r="BC129" s="725"/>
      <c r="BD129" s="725"/>
      <c r="BE129" s="726"/>
      <c r="BF129" s="744" t="s">
        <v>392</v>
      </c>
      <c r="BG129" s="745"/>
      <c r="BH129" s="745"/>
      <c r="BI129" s="745"/>
      <c r="BJ129" s="745"/>
      <c r="BK129" s="745"/>
      <c r="BL129" s="746"/>
      <c r="BM129" s="744">
        <v>8.75</v>
      </c>
      <c r="BN129" s="745"/>
      <c r="BO129" s="745"/>
      <c r="BP129" s="745"/>
      <c r="BQ129" s="745"/>
      <c r="BR129" s="745"/>
      <c r="BS129" s="746"/>
      <c r="BT129" s="744">
        <v>15</v>
      </c>
      <c r="BU129" s="747"/>
      <c r="BV129" s="747"/>
      <c r="BW129" s="747"/>
      <c r="BX129" s="747"/>
      <c r="BY129" s="747"/>
      <c r="BZ129" s="748"/>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749" t="s">
        <v>443</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751" t="s">
        <v>444</v>
      </c>
      <c r="X130" s="752"/>
      <c r="Y130" s="752"/>
      <c r="Z130" s="753"/>
      <c r="AA130" s="754">
        <v>44793701</v>
      </c>
      <c r="AB130" s="755"/>
      <c r="AC130" s="755"/>
      <c r="AD130" s="755"/>
      <c r="AE130" s="756"/>
      <c r="AF130" s="757">
        <v>45479282</v>
      </c>
      <c r="AG130" s="755"/>
      <c r="AH130" s="755"/>
      <c r="AI130" s="755"/>
      <c r="AJ130" s="756"/>
      <c r="AK130" s="757">
        <v>46106415</v>
      </c>
      <c r="AL130" s="755"/>
      <c r="AM130" s="755"/>
      <c r="AN130" s="755"/>
      <c r="AO130" s="756"/>
      <c r="AP130" s="758"/>
      <c r="AQ130" s="759"/>
      <c r="AR130" s="759"/>
      <c r="AS130" s="759"/>
      <c r="AT130" s="760"/>
      <c r="AU130" s="229"/>
      <c r="AV130" s="229"/>
      <c r="AW130" s="229"/>
      <c r="AX130" s="724" t="s">
        <v>445</v>
      </c>
      <c r="AY130" s="725"/>
      <c r="AZ130" s="725"/>
      <c r="BA130" s="725"/>
      <c r="BB130" s="725"/>
      <c r="BC130" s="725"/>
      <c r="BD130" s="725"/>
      <c r="BE130" s="726"/>
      <c r="BF130" s="727">
        <v>10</v>
      </c>
      <c r="BG130" s="728"/>
      <c r="BH130" s="728"/>
      <c r="BI130" s="728"/>
      <c r="BJ130" s="728"/>
      <c r="BK130" s="728"/>
      <c r="BL130" s="729"/>
      <c r="BM130" s="727">
        <v>25</v>
      </c>
      <c r="BN130" s="728"/>
      <c r="BO130" s="728"/>
      <c r="BP130" s="728"/>
      <c r="BQ130" s="728"/>
      <c r="BR130" s="728"/>
      <c r="BS130" s="729"/>
      <c r="BT130" s="727">
        <v>35</v>
      </c>
      <c r="BU130" s="730"/>
      <c r="BV130" s="730"/>
      <c r="BW130" s="730"/>
      <c r="BX130" s="730"/>
      <c r="BY130" s="730"/>
      <c r="BZ130" s="731"/>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732"/>
      <c r="B131" s="733"/>
      <c r="C131" s="733"/>
      <c r="D131" s="733"/>
      <c r="E131" s="733"/>
      <c r="F131" s="733"/>
      <c r="G131" s="733"/>
      <c r="H131" s="733"/>
      <c r="I131" s="733"/>
      <c r="J131" s="733"/>
      <c r="K131" s="733"/>
      <c r="L131" s="733"/>
      <c r="M131" s="733"/>
      <c r="N131" s="733"/>
      <c r="O131" s="733"/>
      <c r="P131" s="733"/>
      <c r="Q131" s="733"/>
      <c r="R131" s="733"/>
      <c r="S131" s="733"/>
      <c r="T131" s="733"/>
      <c r="U131" s="733"/>
      <c r="V131" s="733"/>
      <c r="W131" s="734" t="s">
        <v>446</v>
      </c>
      <c r="X131" s="735"/>
      <c r="Y131" s="735"/>
      <c r="Z131" s="736"/>
      <c r="AA131" s="737">
        <v>213641472</v>
      </c>
      <c r="AB131" s="738"/>
      <c r="AC131" s="738"/>
      <c r="AD131" s="738"/>
      <c r="AE131" s="739"/>
      <c r="AF131" s="740">
        <v>217468113</v>
      </c>
      <c r="AG131" s="738"/>
      <c r="AH131" s="738"/>
      <c r="AI131" s="738"/>
      <c r="AJ131" s="739"/>
      <c r="AK131" s="740">
        <v>213749566</v>
      </c>
      <c r="AL131" s="738"/>
      <c r="AM131" s="738"/>
      <c r="AN131" s="738"/>
      <c r="AO131" s="739"/>
      <c r="AP131" s="741"/>
      <c r="AQ131" s="742"/>
      <c r="AR131" s="742"/>
      <c r="AS131" s="742"/>
      <c r="AT131" s="743"/>
      <c r="AU131" s="229"/>
      <c r="AV131" s="229"/>
      <c r="AW131" s="229"/>
      <c r="AX131" s="702" t="s">
        <v>447</v>
      </c>
      <c r="AY131" s="703"/>
      <c r="AZ131" s="703"/>
      <c r="BA131" s="703"/>
      <c r="BB131" s="703"/>
      <c r="BC131" s="703"/>
      <c r="BD131" s="703"/>
      <c r="BE131" s="704"/>
      <c r="BF131" s="705">
        <v>107.1</v>
      </c>
      <c r="BG131" s="706"/>
      <c r="BH131" s="706"/>
      <c r="BI131" s="706"/>
      <c r="BJ131" s="706"/>
      <c r="BK131" s="706"/>
      <c r="BL131" s="707"/>
      <c r="BM131" s="705">
        <v>400</v>
      </c>
      <c r="BN131" s="706"/>
      <c r="BO131" s="706"/>
      <c r="BP131" s="706"/>
      <c r="BQ131" s="706"/>
      <c r="BR131" s="706"/>
      <c r="BS131" s="707"/>
      <c r="BT131" s="708"/>
      <c r="BU131" s="709"/>
      <c r="BV131" s="709"/>
      <c r="BW131" s="709"/>
      <c r="BX131" s="709"/>
      <c r="BY131" s="709"/>
      <c r="BZ131" s="710"/>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711" t="s">
        <v>448</v>
      </c>
      <c r="B132" s="712"/>
      <c r="C132" s="712"/>
      <c r="D132" s="712"/>
      <c r="E132" s="712"/>
      <c r="F132" s="712"/>
      <c r="G132" s="712"/>
      <c r="H132" s="712"/>
      <c r="I132" s="712"/>
      <c r="J132" s="712"/>
      <c r="K132" s="712"/>
      <c r="L132" s="712"/>
      <c r="M132" s="712"/>
      <c r="N132" s="712"/>
      <c r="O132" s="712"/>
      <c r="P132" s="712"/>
      <c r="Q132" s="712"/>
      <c r="R132" s="712"/>
      <c r="S132" s="712"/>
      <c r="T132" s="712"/>
      <c r="U132" s="712"/>
      <c r="V132" s="715" t="s">
        <v>449</v>
      </c>
      <c r="W132" s="715"/>
      <c r="X132" s="715"/>
      <c r="Y132" s="715"/>
      <c r="Z132" s="716"/>
      <c r="AA132" s="717">
        <v>11.131704340000001</v>
      </c>
      <c r="AB132" s="718"/>
      <c r="AC132" s="718"/>
      <c r="AD132" s="718"/>
      <c r="AE132" s="719"/>
      <c r="AF132" s="720">
        <v>9.8003696750000007</v>
      </c>
      <c r="AG132" s="718"/>
      <c r="AH132" s="718"/>
      <c r="AI132" s="718"/>
      <c r="AJ132" s="719"/>
      <c r="AK132" s="720">
        <v>9.3458833030000008</v>
      </c>
      <c r="AL132" s="718"/>
      <c r="AM132" s="718"/>
      <c r="AN132" s="718"/>
      <c r="AO132" s="719"/>
      <c r="AP132" s="721"/>
      <c r="AQ132" s="722"/>
      <c r="AR132" s="722"/>
      <c r="AS132" s="722"/>
      <c r="AT132" s="723"/>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713"/>
      <c r="B133" s="714"/>
      <c r="C133" s="714"/>
      <c r="D133" s="714"/>
      <c r="E133" s="714"/>
      <c r="F133" s="714"/>
      <c r="G133" s="714"/>
      <c r="H133" s="714"/>
      <c r="I133" s="714"/>
      <c r="J133" s="714"/>
      <c r="K133" s="714"/>
      <c r="L133" s="714"/>
      <c r="M133" s="714"/>
      <c r="N133" s="714"/>
      <c r="O133" s="714"/>
      <c r="P133" s="714"/>
      <c r="Q133" s="714"/>
      <c r="R133" s="714"/>
      <c r="S133" s="714"/>
      <c r="T133" s="714"/>
      <c r="U133" s="714"/>
      <c r="V133" s="694" t="s">
        <v>450</v>
      </c>
      <c r="W133" s="694"/>
      <c r="X133" s="694"/>
      <c r="Y133" s="694"/>
      <c r="Z133" s="695"/>
      <c r="AA133" s="696">
        <v>12.1</v>
      </c>
      <c r="AB133" s="697"/>
      <c r="AC133" s="697"/>
      <c r="AD133" s="697"/>
      <c r="AE133" s="698"/>
      <c r="AF133" s="696">
        <v>11.2</v>
      </c>
      <c r="AG133" s="697"/>
      <c r="AH133" s="697"/>
      <c r="AI133" s="697"/>
      <c r="AJ133" s="698"/>
      <c r="AK133" s="696">
        <v>10</v>
      </c>
      <c r="AL133" s="697"/>
      <c r="AM133" s="697"/>
      <c r="AN133" s="697"/>
      <c r="AO133" s="698"/>
      <c r="AP133" s="699"/>
      <c r="AQ133" s="700"/>
      <c r="AR133" s="700"/>
      <c r="AS133" s="700"/>
      <c r="AT133" s="701"/>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4"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6" customWidth="1"/>
    <col min="37" max="16384" width="9" style="235" hidden="1"/>
  </cols>
  <sheetData>
    <row r="1" spans="1:36" ht="13.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5"/>
    </row>
    <row r="18" spans="34:36" ht="13.2"/>
    <row r="19" spans="34:36" ht="13.2"/>
    <row r="20" spans="34:36" ht="13.2">
      <c r="AI20" s="235"/>
      <c r="AJ20" s="235"/>
    </row>
    <row r="21" spans="34:36" ht="13.2">
      <c r="AJ21" s="235"/>
    </row>
    <row r="22" spans="34:36" ht="13.2"/>
    <row r="23" spans="34:36" ht="13.2">
      <c r="AI23" s="235"/>
      <c r="AJ23" s="235"/>
    </row>
    <row r="24" spans="34:36" ht="13.2">
      <c r="AJ24" s="235"/>
    </row>
    <row r="25" spans="34:36" ht="13.2">
      <c r="AJ25" s="235"/>
    </row>
    <row r="26" spans="34:36" ht="13.2">
      <c r="AI26" s="235"/>
      <c r="AJ26" s="235"/>
    </row>
    <row r="27" spans="34:36" ht="13.2"/>
    <row r="28" spans="34:36" ht="13.2">
      <c r="AI28" s="235"/>
      <c r="AJ28" s="235"/>
    </row>
    <row r="29" spans="34:36" ht="13.2">
      <c r="AJ29" s="235"/>
    </row>
    <row r="30" spans="34:36" ht="13.2"/>
    <row r="31" spans="34:36" ht="13.2">
      <c r="AH31" s="235"/>
      <c r="AI31" s="235"/>
      <c r="AJ31" s="235"/>
    </row>
    <row r="32" spans="34:36" ht="13.2"/>
    <row r="33" spans="28:36" ht="13.2">
      <c r="AI33" s="235"/>
      <c r="AJ33" s="235"/>
    </row>
    <row r="34" spans="28:36" ht="13.2">
      <c r="AF34" s="235"/>
    </row>
    <row r="35" spans="28:36" ht="13.2">
      <c r="AB35" s="235"/>
      <c r="AC35" s="235"/>
      <c r="AD35" s="235"/>
      <c r="AF35" s="235"/>
      <c r="AG35" s="235"/>
      <c r="AH35" s="235"/>
      <c r="AI35" s="235"/>
      <c r="AJ35" s="235"/>
    </row>
    <row r="36" spans="28:36" ht="13.2"/>
    <row r="37" spans="28:36" ht="13.2">
      <c r="AE37" s="235"/>
      <c r="AJ37" s="235"/>
    </row>
    <row r="38" spans="28:36" ht="13.2">
      <c r="AB38" s="235"/>
      <c r="AC38" s="235"/>
      <c r="AD38" s="235"/>
      <c r="AE38" s="235"/>
      <c r="AG38" s="235"/>
      <c r="AH38" s="235"/>
      <c r="AI38" s="235"/>
      <c r="AJ38" s="235"/>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5"/>
      <c r="AH49" s="235"/>
      <c r="AI49" s="235"/>
      <c r="AJ49" s="235"/>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5"/>
      <c r="AA63" s="235"/>
    </row>
    <row r="64" spans="22:36" ht="13.2">
      <c r="V64" s="235"/>
    </row>
    <row r="65" spans="15:36" ht="13.2">
      <c r="X65" s="235"/>
      <c r="Z65" s="235"/>
      <c r="AC65" s="235"/>
    </row>
    <row r="66" spans="15:36" ht="13.2">
      <c r="Q66" s="235"/>
      <c r="S66" s="235"/>
      <c r="U66" s="235"/>
      <c r="AF66" s="235"/>
    </row>
    <row r="67" spans="15:36" ht="13.2">
      <c r="O67" s="235"/>
      <c r="P67" s="235"/>
      <c r="R67" s="235"/>
      <c r="T67" s="235"/>
      <c r="Y67" s="235"/>
      <c r="AB67" s="235"/>
      <c r="AD67" s="235"/>
      <c r="AE67" s="235"/>
      <c r="AG67" s="235"/>
      <c r="AH67" s="235"/>
      <c r="AI67" s="235"/>
      <c r="AJ67" s="235"/>
    </row>
    <row r="68" spans="15:36" ht="13.2"/>
    <row r="69" spans="15:36" ht="13.2"/>
    <row r="70" spans="15:36" ht="13.2"/>
    <row r="71" spans="15:36" ht="13.2"/>
    <row r="72" spans="15:36" ht="13.2">
      <c r="AJ72" s="235"/>
    </row>
    <row r="73" spans="15:36" ht="13.2">
      <c r="AJ73" s="235"/>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5"/>
    </row>
    <row r="97" spans="24:36" ht="13.2">
      <c r="AA97" s="235"/>
    </row>
    <row r="98" spans="24:36" ht="13.2" hidden="1">
      <c r="AA98" s="235"/>
    </row>
    <row r="99" spans="24:36" ht="13.2" hidden="1">
      <c r="AA99" s="235"/>
    </row>
    <row r="100" spans="24:36" ht="13.2" hidden="1"/>
    <row r="101" spans="24:36" ht="12" hidden="1" customHeight="1">
      <c r="X101" s="235"/>
      <c r="Y101" s="235"/>
      <c r="Z101" s="235"/>
      <c r="AC101" s="235"/>
    </row>
    <row r="102" spans="24:36" ht="1.5" hidden="1" customHeight="1">
      <c r="AC102" s="235"/>
      <c r="AF102" s="235"/>
    </row>
    <row r="103" spans="24:36" ht="13.2" hidden="1">
      <c r="AB103" s="235"/>
      <c r="AD103" s="235"/>
      <c r="AE103" s="235"/>
      <c r="AF103" s="235"/>
      <c r="AG103" s="235"/>
      <c r="AH103" s="235"/>
      <c r="AI103" s="235"/>
      <c r="AJ103" s="235"/>
    </row>
    <row r="104" spans="24:36" ht="13.2" hidden="1">
      <c r="AD104" s="235"/>
      <c r="AE104" s="235"/>
      <c r="AG104" s="235"/>
      <c r="AH104" s="235"/>
      <c r="AI104" s="235"/>
      <c r="AJ104" s="235"/>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2:34" ht="13.2">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ht="13.2">
      <c r="T2" s="235"/>
    </row>
    <row r="3" spans="2:34" ht="13.2">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5"/>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5"/>
      <c r="T35" s="235"/>
      <c r="AC35" s="235"/>
      <c r="AD35" s="235"/>
      <c r="AE35" s="235"/>
      <c r="AF35" s="235"/>
      <c r="AG35" s="235"/>
      <c r="AH35" s="235"/>
    </row>
    <row r="36" spans="2:34" ht="13.2">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row r="41" spans="2:34" ht="13.2"/>
    <row r="42" spans="2:34" ht="13.2">
      <c r="T42" s="235"/>
      <c r="U42" s="235"/>
    </row>
    <row r="43" spans="2:34" ht="13.2">
      <c r="Q43" s="235"/>
      <c r="R43" s="235"/>
      <c r="S43" s="235"/>
      <c r="V43" s="235"/>
      <c r="W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row r="49" spans="29:34" ht="13.2"/>
    <row r="50" spans="29:34" ht="13.2">
      <c r="AC50" s="235"/>
      <c r="AD50" s="235"/>
      <c r="AE50" s="235"/>
      <c r="AF50" s="235"/>
      <c r="AG50" s="235"/>
      <c r="AH50" s="235"/>
    </row>
    <row r="51" spans="29:34" ht="13.2"/>
    <row r="52" spans="29:34" ht="13.2"/>
    <row r="53" spans="29:34" ht="13.2">
      <c r="AH53" s="235"/>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5"/>
      <c r="AG67" s="235"/>
      <c r="AH67" s="235"/>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7" customWidth="1"/>
    <col min="7" max="8" width="15.88671875" style="237" customWidth="1"/>
    <col min="9" max="14" width="16.109375" style="237" customWidth="1"/>
    <col min="15" max="15" width="6.109375" style="244" customWidth="1"/>
    <col min="16" max="16" width="3" style="242" customWidth="1"/>
    <col min="17" max="17" width="19.109375" style="237" hidden="1" customWidth="1"/>
    <col min="18" max="22" width="12.6640625" style="237" hidden="1" customWidth="1"/>
    <col min="23" max="16384" width="8.6640625" style="237" hidden="1"/>
  </cols>
  <sheetData>
    <row r="1" spans="1:16" ht="13.2">
      <c r="O1" s="238"/>
      <c r="P1" s="238"/>
    </row>
    <row r="2" spans="1:16" ht="13.2">
      <c r="O2" s="238"/>
      <c r="P2" s="238"/>
    </row>
    <row r="3" spans="1:16" ht="13.2">
      <c r="O3" s="238"/>
      <c r="P3" s="238"/>
    </row>
    <row r="4" spans="1:16" ht="13.2">
      <c r="O4" s="238"/>
      <c r="P4" s="238"/>
    </row>
    <row r="5" spans="1:16" ht="16.2">
      <c r="A5" s="239" t="s">
        <v>451</v>
      </c>
      <c r="B5" s="240"/>
      <c r="C5" s="240"/>
      <c r="D5" s="240"/>
      <c r="E5" s="240"/>
      <c r="F5" s="240"/>
      <c r="G5" s="240"/>
      <c r="H5" s="240"/>
      <c r="I5" s="240"/>
      <c r="J5" s="240"/>
      <c r="K5" s="240"/>
      <c r="L5" s="240"/>
      <c r="M5" s="240"/>
      <c r="N5" s="240"/>
      <c r="O5" s="241"/>
    </row>
    <row r="6" spans="1:16" ht="13.2">
      <c r="A6" s="242"/>
      <c r="B6" s="238"/>
      <c r="C6" s="238"/>
      <c r="D6" s="238"/>
      <c r="E6" s="238"/>
      <c r="F6" s="238"/>
      <c r="G6" s="243" t="s">
        <v>452</v>
      </c>
      <c r="H6" s="243"/>
      <c r="I6" s="243"/>
      <c r="J6" s="243"/>
      <c r="K6" s="238"/>
      <c r="L6" s="238"/>
      <c r="M6" s="238"/>
      <c r="N6" s="238"/>
    </row>
    <row r="7" spans="1:16" ht="13.2">
      <c r="A7" s="242"/>
      <c r="B7" s="238"/>
      <c r="C7" s="238"/>
      <c r="D7" s="238"/>
      <c r="E7" s="238"/>
      <c r="F7" s="238"/>
      <c r="G7" s="245"/>
      <c r="H7" s="246"/>
      <c r="I7" s="246"/>
      <c r="J7" s="247"/>
      <c r="K7" s="1143" t="s">
        <v>453</v>
      </c>
      <c r="L7" s="248"/>
      <c r="M7" s="249" t="s">
        <v>454</v>
      </c>
      <c r="N7" s="250"/>
    </row>
    <row r="8" spans="1:16" ht="13.2">
      <c r="A8" s="242"/>
      <c r="B8" s="238"/>
      <c r="C8" s="238"/>
      <c r="D8" s="238"/>
      <c r="E8" s="238"/>
      <c r="F8" s="238"/>
      <c r="G8" s="251"/>
      <c r="H8" s="252"/>
      <c r="I8" s="252"/>
      <c r="J8" s="253"/>
      <c r="K8" s="1144"/>
      <c r="L8" s="254" t="s">
        <v>455</v>
      </c>
      <c r="M8" s="255" t="s">
        <v>456</v>
      </c>
      <c r="N8" s="256" t="s">
        <v>457</v>
      </c>
    </row>
    <row r="9" spans="1:16" ht="13.2">
      <c r="A9" s="242"/>
      <c r="B9" s="238"/>
      <c r="C9" s="238"/>
      <c r="D9" s="238"/>
      <c r="E9" s="238"/>
      <c r="F9" s="238"/>
      <c r="G9" s="1137" t="s">
        <v>458</v>
      </c>
      <c r="H9" s="1138"/>
      <c r="I9" s="1138"/>
      <c r="J9" s="1139"/>
      <c r="K9" s="257">
        <v>123255004</v>
      </c>
      <c r="L9" s="258">
        <v>147086</v>
      </c>
      <c r="M9" s="259">
        <v>133620</v>
      </c>
      <c r="N9" s="260">
        <v>10.1</v>
      </c>
    </row>
    <row r="10" spans="1:16" ht="13.2">
      <c r="A10" s="242"/>
      <c r="B10" s="238"/>
      <c r="C10" s="238"/>
      <c r="D10" s="238"/>
      <c r="E10" s="238"/>
      <c r="F10" s="238"/>
      <c r="G10" s="1137" t="s">
        <v>459</v>
      </c>
      <c r="H10" s="1138"/>
      <c r="I10" s="1138"/>
      <c r="J10" s="1139"/>
      <c r="K10" s="257">
        <v>493231</v>
      </c>
      <c r="L10" s="258">
        <v>589</v>
      </c>
      <c r="M10" s="259">
        <v>423</v>
      </c>
      <c r="N10" s="260">
        <v>39.200000000000003</v>
      </c>
    </row>
    <row r="11" spans="1:16" ht="13.5" customHeight="1">
      <c r="A11" s="242"/>
      <c r="B11" s="238"/>
      <c r="C11" s="238"/>
      <c r="D11" s="238"/>
      <c r="E11" s="238"/>
      <c r="F11" s="238"/>
      <c r="G11" s="1137" t="s">
        <v>460</v>
      </c>
      <c r="H11" s="1138"/>
      <c r="I11" s="1138"/>
      <c r="J11" s="1139"/>
      <c r="K11" s="257" t="s">
        <v>461</v>
      </c>
      <c r="L11" s="258" t="s">
        <v>461</v>
      </c>
      <c r="M11" s="259">
        <v>619</v>
      </c>
      <c r="N11" s="260" t="s">
        <v>461</v>
      </c>
    </row>
    <row r="12" spans="1:16" ht="13.5" customHeight="1">
      <c r="A12" s="242"/>
      <c r="B12" s="238"/>
      <c r="C12" s="238"/>
      <c r="D12" s="238"/>
      <c r="E12" s="238"/>
      <c r="F12" s="238"/>
      <c r="G12" s="1137" t="s">
        <v>462</v>
      </c>
      <c r="H12" s="1138"/>
      <c r="I12" s="1138"/>
      <c r="J12" s="1139"/>
      <c r="K12" s="257" t="s">
        <v>461</v>
      </c>
      <c r="L12" s="258" t="s">
        <v>461</v>
      </c>
      <c r="M12" s="259" t="s">
        <v>461</v>
      </c>
      <c r="N12" s="260" t="s">
        <v>461</v>
      </c>
    </row>
    <row r="13" spans="1:16" ht="13.5" customHeight="1">
      <c r="A13" s="242"/>
      <c r="B13" s="238"/>
      <c r="C13" s="238"/>
      <c r="D13" s="238"/>
      <c r="E13" s="238"/>
      <c r="F13" s="238"/>
      <c r="G13" s="1137" t="s">
        <v>463</v>
      </c>
      <c r="H13" s="1138"/>
      <c r="I13" s="1138"/>
      <c r="J13" s="1139"/>
      <c r="K13" s="257" t="s">
        <v>461</v>
      </c>
      <c r="L13" s="258" t="s">
        <v>461</v>
      </c>
      <c r="M13" s="259">
        <v>5</v>
      </c>
      <c r="N13" s="260" t="s">
        <v>461</v>
      </c>
    </row>
    <row r="14" spans="1:16" ht="13.5" customHeight="1">
      <c r="A14" s="242"/>
      <c r="B14" s="238"/>
      <c r="C14" s="238"/>
      <c r="D14" s="238"/>
      <c r="E14" s="238"/>
      <c r="F14" s="238"/>
      <c r="G14" s="1137" t="s">
        <v>464</v>
      </c>
      <c r="H14" s="1138"/>
      <c r="I14" s="1138"/>
      <c r="J14" s="1139"/>
      <c r="K14" s="257">
        <v>1181673</v>
      </c>
      <c r="L14" s="258">
        <v>1410</v>
      </c>
      <c r="M14" s="259">
        <v>2508</v>
      </c>
      <c r="N14" s="260">
        <v>-43.8</v>
      </c>
    </row>
    <row r="15" spans="1:16" ht="13.2">
      <c r="A15" s="242"/>
      <c r="B15" s="238"/>
      <c r="C15" s="238"/>
      <c r="D15" s="238"/>
      <c r="E15" s="238"/>
      <c r="F15" s="238"/>
      <c r="G15" s="1137" t="s">
        <v>465</v>
      </c>
      <c r="H15" s="1138"/>
      <c r="I15" s="1138"/>
      <c r="J15" s="1139"/>
      <c r="K15" s="257">
        <v>-11092092</v>
      </c>
      <c r="L15" s="258">
        <v>-13237</v>
      </c>
      <c r="M15" s="259">
        <v>-11441</v>
      </c>
      <c r="N15" s="260">
        <v>15.7</v>
      </c>
    </row>
    <row r="16" spans="1:16" ht="13.2">
      <c r="A16" s="242"/>
      <c r="B16" s="238"/>
      <c r="C16" s="238"/>
      <c r="D16" s="238"/>
      <c r="E16" s="238"/>
      <c r="F16" s="238"/>
      <c r="G16" s="1129" t="s">
        <v>138</v>
      </c>
      <c r="H16" s="1130"/>
      <c r="I16" s="1130"/>
      <c r="J16" s="1131"/>
      <c r="K16" s="258">
        <v>113837816</v>
      </c>
      <c r="L16" s="258">
        <v>135848</v>
      </c>
      <c r="M16" s="259">
        <v>125734</v>
      </c>
      <c r="N16" s="260">
        <v>8</v>
      </c>
    </row>
    <row r="17" spans="1:16" ht="13.2">
      <c r="A17" s="242"/>
      <c r="B17" s="238"/>
      <c r="C17" s="238"/>
      <c r="D17" s="238"/>
      <c r="E17" s="238"/>
      <c r="F17" s="238"/>
      <c r="G17" s="261"/>
      <c r="H17" s="261"/>
      <c r="I17" s="261"/>
      <c r="J17" s="261"/>
      <c r="K17" s="262"/>
      <c r="L17" s="262"/>
      <c r="M17" s="262"/>
      <c r="N17" s="263"/>
    </row>
    <row r="18" spans="1:16" ht="13.2">
      <c r="A18" s="242"/>
      <c r="B18" s="238"/>
      <c r="C18" s="238"/>
      <c r="D18" s="238"/>
      <c r="E18" s="238"/>
      <c r="F18" s="238"/>
      <c r="G18" s="238"/>
      <c r="H18" s="238"/>
      <c r="I18" s="238"/>
      <c r="J18" s="238"/>
      <c r="K18" s="238"/>
      <c r="L18" s="238"/>
      <c r="M18" s="264"/>
      <c r="N18" s="264"/>
    </row>
    <row r="19" spans="1:16" ht="13.2">
      <c r="A19" s="242"/>
      <c r="B19" s="238"/>
      <c r="C19" s="238"/>
      <c r="D19" s="238"/>
      <c r="E19" s="238"/>
      <c r="F19" s="238"/>
      <c r="G19" s="238" t="s">
        <v>466</v>
      </c>
      <c r="H19" s="238"/>
      <c r="I19" s="238"/>
      <c r="J19" s="238"/>
      <c r="K19" s="238"/>
      <c r="L19" s="238"/>
      <c r="M19" s="238"/>
      <c r="N19" s="238"/>
    </row>
    <row r="20" spans="1:16" ht="13.2">
      <c r="A20" s="242"/>
      <c r="B20" s="238"/>
      <c r="C20" s="238"/>
      <c r="D20" s="238"/>
      <c r="E20" s="238"/>
      <c r="F20" s="238"/>
      <c r="G20" s="265"/>
      <c r="H20" s="266"/>
      <c r="I20" s="266"/>
      <c r="J20" s="267"/>
      <c r="K20" s="268" t="s">
        <v>467</v>
      </c>
      <c r="L20" s="269" t="s">
        <v>468</v>
      </c>
      <c r="M20" s="270" t="s">
        <v>469</v>
      </c>
      <c r="N20" s="271"/>
    </row>
    <row r="21" spans="1:16" s="277" customFormat="1" ht="13.2">
      <c r="A21" s="272"/>
      <c r="B21" s="243"/>
      <c r="C21" s="243"/>
      <c r="D21" s="243"/>
      <c r="E21" s="243"/>
      <c r="F21" s="243"/>
      <c r="G21" s="1140" t="s">
        <v>470</v>
      </c>
      <c r="H21" s="1141"/>
      <c r="I21" s="1141"/>
      <c r="J21" s="1142"/>
      <c r="K21" s="273">
        <v>1555.65</v>
      </c>
      <c r="L21" s="274">
        <v>1407.39</v>
      </c>
      <c r="M21" s="275">
        <v>148.26</v>
      </c>
      <c r="N21" s="243"/>
      <c r="O21" s="276"/>
      <c r="P21" s="272"/>
    </row>
    <row r="22" spans="1:16" s="277" customFormat="1" ht="13.2">
      <c r="A22" s="272"/>
      <c r="B22" s="243"/>
      <c r="C22" s="243"/>
      <c r="D22" s="243"/>
      <c r="E22" s="243"/>
      <c r="F22" s="243"/>
      <c r="G22" s="1140" t="s">
        <v>471</v>
      </c>
      <c r="H22" s="1141"/>
      <c r="I22" s="1141"/>
      <c r="J22" s="1142"/>
      <c r="K22" s="278">
        <v>100.7</v>
      </c>
      <c r="L22" s="279">
        <v>99.5</v>
      </c>
      <c r="M22" s="280">
        <v>1.2</v>
      </c>
      <c r="N22" s="264"/>
      <c r="O22" s="276"/>
      <c r="P22" s="272"/>
    </row>
    <row r="23" spans="1:16" s="277" customFormat="1" ht="13.2">
      <c r="A23" s="272"/>
      <c r="B23" s="243"/>
      <c r="C23" s="243"/>
      <c r="D23" s="243"/>
      <c r="E23" s="243"/>
      <c r="F23" s="243"/>
      <c r="G23" s="243"/>
      <c r="H23" s="243"/>
      <c r="I23" s="243"/>
      <c r="J23" s="243"/>
      <c r="K23" s="243"/>
      <c r="L23" s="264"/>
      <c r="M23" s="264"/>
      <c r="N23" s="264"/>
      <c r="O23" s="276"/>
      <c r="P23" s="272"/>
    </row>
    <row r="24" spans="1:16" s="277" customFormat="1" ht="13.2">
      <c r="A24" s="272"/>
      <c r="B24" s="243"/>
      <c r="C24" s="243"/>
      <c r="D24" s="243"/>
      <c r="E24" s="243"/>
      <c r="F24" s="243"/>
      <c r="G24" s="243"/>
      <c r="H24" s="243"/>
      <c r="I24" s="243"/>
      <c r="J24" s="243"/>
      <c r="K24" s="243"/>
      <c r="L24" s="264"/>
      <c r="M24" s="264"/>
      <c r="N24" s="264"/>
      <c r="O24" s="276"/>
      <c r="P24" s="272"/>
    </row>
    <row r="25" spans="1:16" s="277" customFormat="1" ht="13.2">
      <c r="A25" s="281"/>
      <c r="B25" s="282"/>
      <c r="C25" s="282"/>
      <c r="D25" s="282"/>
      <c r="E25" s="282"/>
      <c r="F25" s="282"/>
      <c r="G25" s="282"/>
      <c r="H25" s="282"/>
      <c r="I25" s="282"/>
      <c r="J25" s="282"/>
      <c r="K25" s="282"/>
      <c r="L25" s="283"/>
      <c r="M25" s="283"/>
      <c r="N25" s="283"/>
      <c r="O25" s="284"/>
      <c r="P25" s="272"/>
    </row>
    <row r="26" spans="1:16" s="277" customFormat="1" ht="13.2">
      <c r="A26" s="243" t="s">
        <v>472</v>
      </c>
      <c r="B26" s="243"/>
      <c r="C26" s="243"/>
      <c r="D26" s="243"/>
      <c r="E26" s="243"/>
      <c r="F26" s="243"/>
      <c r="G26" s="243"/>
      <c r="H26" s="243"/>
      <c r="I26" s="243"/>
      <c r="J26" s="243"/>
      <c r="K26" s="243"/>
      <c r="L26" s="264"/>
      <c r="M26" s="264"/>
      <c r="N26" s="264"/>
      <c r="O26" s="243"/>
      <c r="P26" s="243"/>
    </row>
    <row r="27" spans="1:16" ht="13.2">
      <c r="K27" s="238"/>
      <c r="L27" s="238"/>
      <c r="M27" s="238"/>
      <c r="N27" s="238"/>
      <c r="O27" s="238"/>
      <c r="P27" s="238"/>
    </row>
    <row r="28" spans="1:16" ht="16.2">
      <c r="A28" s="239" t="s">
        <v>473</v>
      </c>
      <c r="B28" s="240"/>
      <c r="C28" s="240"/>
      <c r="D28" s="240"/>
      <c r="E28" s="240"/>
      <c r="F28" s="240"/>
      <c r="G28" s="240"/>
      <c r="H28" s="240"/>
      <c r="I28" s="240"/>
      <c r="J28" s="240"/>
      <c r="K28" s="240"/>
      <c r="L28" s="240"/>
      <c r="M28" s="240"/>
      <c r="N28" s="240"/>
      <c r="O28" s="285"/>
    </row>
    <row r="29" spans="1:16" ht="13.2">
      <c r="A29" s="242"/>
      <c r="B29" s="238"/>
      <c r="C29" s="238"/>
      <c r="D29" s="238"/>
      <c r="E29" s="238"/>
      <c r="F29" s="238"/>
      <c r="G29" s="243" t="s">
        <v>474</v>
      </c>
      <c r="H29" s="243"/>
      <c r="I29" s="243"/>
      <c r="J29" s="243"/>
      <c r="K29" s="238"/>
      <c r="L29" s="238"/>
      <c r="M29" s="238"/>
      <c r="N29" s="238"/>
      <c r="O29" s="286"/>
    </row>
    <row r="30" spans="1:16" ht="13.2">
      <c r="A30" s="242"/>
      <c r="B30" s="238"/>
      <c r="C30" s="238"/>
      <c r="D30" s="238"/>
      <c r="E30" s="238"/>
      <c r="F30" s="238"/>
      <c r="G30" s="245"/>
      <c r="H30" s="246"/>
      <c r="I30" s="246"/>
      <c r="J30" s="247"/>
      <c r="K30" s="1143" t="s">
        <v>453</v>
      </c>
      <c r="L30" s="248"/>
      <c r="M30" s="249" t="s">
        <v>454</v>
      </c>
      <c r="N30" s="250"/>
    </row>
    <row r="31" spans="1:16" ht="13.2">
      <c r="A31" s="242"/>
      <c r="B31" s="238"/>
      <c r="C31" s="238"/>
      <c r="D31" s="238"/>
      <c r="E31" s="238"/>
      <c r="F31" s="238"/>
      <c r="G31" s="251"/>
      <c r="H31" s="252"/>
      <c r="I31" s="252"/>
      <c r="J31" s="253"/>
      <c r="K31" s="1144"/>
      <c r="L31" s="254" t="s">
        <v>455</v>
      </c>
      <c r="M31" s="255" t="s">
        <v>456</v>
      </c>
      <c r="N31" s="256" t="s">
        <v>457</v>
      </c>
    </row>
    <row r="32" spans="1:16" ht="27" customHeight="1">
      <c r="A32" s="242"/>
      <c r="B32" s="238"/>
      <c r="C32" s="238"/>
      <c r="D32" s="238"/>
      <c r="E32" s="238"/>
      <c r="F32" s="238"/>
      <c r="G32" s="1126" t="s">
        <v>475</v>
      </c>
      <c r="H32" s="1127"/>
      <c r="I32" s="1127"/>
      <c r="J32" s="1128"/>
      <c r="K32" s="258">
        <v>64533796</v>
      </c>
      <c r="L32" s="258">
        <v>77011</v>
      </c>
      <c r="M32" s="259">
        <v>75377</v>
      </c>
      <c r="N32" s="260">
        <v>2.2000000000000002</v>
      </c>
    </row>
    <row r="33" spans="1:16" ht="13.5" customHeight="1">
      <c r="A33" s="242"/>
      <c r="B33" s="238"/>
      <c r="C33" s="238"/>
      <c r="D33" s="238"/>
      <c r="E33" s="238"/>
      <c r="F33" s="238"/>
      <c r="G33" s="1126" t="s">
        <v>476</v>
      </c>
      <c r="H33" s="1127"/>
      <c r="I33" s="1127"/>
      <c r="J33" s="1128"/>
      <c r="K33" s="258" t="s">
        <v>461</v>
      </c>
      <c r="L33" s="258" t="s">
        <v>461</v>
      </c>
      <c r="M33" s="259" t="s">
        <v>461</v>
      </c>
      <c r="N33" s="260" t="s">
        <v>461</v>
      </c>
    </row>
    <row r="34" spans="1:16" ht="27" customHeight="1">
      <c r="A34" s="242"/>
      <c r="B34" s="238"/>
      <c r="C34" s="238"/>
      <c r="D34" s="238"/>
      <c r="E34" s="238"/>
      <c r="F34" s="238"/>
      <c r="G34" s="1126" t="s">
        <v>477</v>
      </c>
      <c r="H34" s="1127"/>
      <c r="I34" s="1127"/>
      <c r="J34" s="1128"/>
      <c r="K34" s="258">
        <v>1000000</v>
      </c>
      <c r="L34" s="258">
        <v>1193</v>
      </c>
      <c r="M34" s="259">
        <v>4973</v>
      </c>
      <c r="N34" s="260">
        <v>-76</v>
      </c>
    </row>
    <row r="35" spans="1:16" ht="27" customHeight="1">
      <c r="A35" s="242"/>
      <c r="B35" s="238"/>
      <c r="C35" s="238"/>
      <c r="D35" s="238"/>
      <c r="E35" s="238"/>
      <c r="F35" s="238"/>
      <c r="G35" s="1126" t="s">
        <v>478</v>
      </c>
      <c r="H35" s="1127"/>
      <c r="I35" s="1127"/>
      <c r="J35" s="1128"/>
      <c r="K35" s="258" t="s">
        <v>461</v>
      </c>
      <c r="L35" s="258" t="s">
        <v>461</v>
      </c>
      <c r="M35" s="259">
        <v>1922</v>
      </c>
      <c r="N35" s="260" t="s">
        <v>461</v>
      </c>
    </row>
    <row r="36" spans="1:16" ht="27" customHeight="1">
      <c r="A36" s="242"/>
      <c r="B36" s="238"/>
      <c r="C36" s="238"/>
      <c r="D36" s="238"/>
      <c r="E36" s="238"/>
      <c r="F36" s="238"/>
      <c r="G36" s="1126" t="s">
        <v>479</v>
      </c>
      <c r="H36" s="1127"/>
      <c r="I36" s="1127"/>
      <c r="J36" s="1128"/>
      <c r="K36" s="258" t="s">
        <v>461</v>
      </c>
      <c r="L36" s="258" t="s">
        <v>461</v>
      </c>
      <c r="M36" s="259">
        <v>124</v>
      </c>
      <c r="N36" s="260" t="s">
        <v>461</v>
      </c>
    </row>
    <row r="37" spans="1:16" ht="13.5" customHeight="1">
      <c r="A37" s="242"/>
      <c r="B37" s="238"/>
      <c r="C37" s="238"/>
      <c r="D37" s="238"/>
      <c r="E37" s="238"/>
      <c r="F37" s="238"/>
      <c r="G37" s="1126" t="s">
        <v>480</v>
      </c>
      <c r="H37" s="1127"/>
      <c r="I37" s="1127"/>
      <c r="J37" s="1128"/>
      <c r="K37" s="258">
        <v>1788237</v>
      </c>
      <c r="L37" s="258">
        <v>2134</v>
      </c>
      <c r="M37" s="259">
        <v>987</v>
      </c>
      <c r="N37" s="260">
        <v>116.2</v>
      </c>
    </row>
    <row r="38" spans="1:16" ht="27" customHeight="1">
      <c r="A38" s="242"/>
      <c r="B38" s="238"/>
      <c r="C38" s="238"/>
      <c r="D38" s="238"/>
      <c r="E38" s="238"/>
      <c r="F38" s="238"/>
      <c r="G38" s="1123" t="s">
        <v>481</v>
      </c>
      <c r="H38" s="1124"/>
      <c r="I38" s="1124"/>
      <c r="J38" s="1125"/>
      <c r="K38" s="287">
        <v>4429</v>
      </c>
      <c r="L38" s="287">
        <v>5</v>
      </c>
      <c r="M38" s="288">
        <v>2</v>
      </c>
      <c r="N38" s="289">
        <v>150</v>
      </c>
      <c r="O38" s="286"/>
    </row>
    <row r="39" spans="1:16" ht="13.2">
      <c r="A39" s="242"/>
      <c r="B39" s="238"/>
      <c r="C39" s="238"/>
      <c r="D39" s="238"/>
      <c r="E39" s="238"/>
      <c r="F39" s="238"/>
      <c r="G39" s="1123" t="s">
        <v>482</v>
      </c>
      <c r="H39" s="1124"/>
      <c r="I39" s="1124"/>
      <c r="J39" s="1125"/>
      <c r="K39" s="257">
        <v>-1243262</v>
      </c>
      <c r="L39" s="257">
        <v>-1484</v>
      </c>
      <c r="M39" s="290">
        <v>-2466</v>
      </c>
      <c r="N39" s="291">
        <v>-39.799999999999997</v>
      </c>
      <c r="O39" s="286"/>
    </row>
    <row r="40" spans="1:16" ht="27" customHeight="1">
      <c r="A40" s="242"/>
      <c r="B40" s="238"/>
      <c r="C40" s="238"/>
      <c r="D40" s="238"/>
      <c r="E40" s="238"/>
      <c r="F40" s="238"/>
      <c r="G40" s="1126" t="s">
        <v>483</v>
      </c>
      <c r="H40" s="1127"/>
      <c r="I40" s="1127"/>
      <c r="J40" s="1128"/>
      <c r="K40" s="257">
        <v>-46106415</v>
      </c>
      <c r="L40" s="257">
        <v>-55021</v>
      </c>
      <c r="M40" s="290">
        <v>-51701</v>
      </c>
      <c r="N40" s="291">
        <v>6.4</v>
      </c>
      <c r="O40" s="286"/>
    </row>
    <row r="41" spans="1:16" ht="13.2">
      <c r="A41" s="242"/>
      <c r="B41" s="238"/>
      <c r="C41" s="238"/>
      <c r="D41" s="238"/>
      <c r="E41" s="238"/>
      <c r="F41" s="238"/>
      <c r="G41" s="1129" t="s">
        <v>484</v>
      </c>
      <c r="H41" s="1130"/>
      <c r="I41" s="1130"/>
      <c r="J41" s="1131"/>
      <c r="K41" s="258">
        <v>19976785</v>
      </c>
      <c r="L41" s="257">
        <v>23839</v>
      </c>
      <c r="M41" s="290">
        <v>29219</v>
      </c>
      <c r="N41" s="291">
        <v>-18.399999999999999</v>
      </c>
      <c r="O41" s="286"/>
    </row>
    <row r="42" spans="1:16" ht="13.2">
      <c r="A42" s="242"/>
      <c r="B42" s="238"/>
      <c r="C42" s="238"/>
      <c r="D42" s="238"/>
      <c r="E42" s="238"/>
      <c r="F42" s="238"/>
      <c r="G42" s="238"/>
      <c r="H42" s="238"/>
      <c r="I42" s="238"/>
      <c r="J42" s="238"/>
      <c r="K42" s="238"/>
      <c r="L42" s="238"/>
      <c r="M42" s="264"/>
      <c r="N42" s="264"/>
      <c r="O42" s="286"/>
    </row>
    <row r="43" spans="1:16" ht="13.2">
      <c r="A43" s="242"/>
      <c r="B43" s="238"/>
      <c r="C43" s="238"/>
      <c r="D43" s="238"/>
      <c r="E43" s="238"/>
      <c r="F43" s="238"/>
      <c r="G43" s="238"/>
      <c r="H43" s="238"/>
      <c r="I43" s="238"/>
      <c r="J43" s="238"/>
      <c r="K43" s="238"/>
      <c r="L43" s="292"/>
      <c r="M43" s="264"/>
      <c r="N43" s="238"/>
      <c r="O43" s="286"/>
    </row>
    <row r="44" spans="1:16" ht="13.2">
      <c r="A44" s="242"/>
      <c r="B44" s="238"/>
      <c r="C44" s="238"/>
      <c r="D44" s="238"/>
      <c r="E44" s="238"/>
      <c r="F44" s="238"/>
      <c r="G44" s="238"/>
      <c r="H44" s="238"/>
      <c r="I44" s="238"/>
      <c r="J44" s="238"/>
      <c r="K44" s="238"/>
      <c r="L44" s="238"/>
      <c r="M44" s="264"/>
      <c r="N44" s="238"/>
    </row>
    <row r="45" spans="1:16" ht="13.2">
      <c r="A45" s="240"/>
      <c r="B45" s="240"/>
      <c r="C45" s="240"/>
      <c r="D45" s="240"/>
      <c r="E45" s="240"/>
      <c r="F45" s="240"/>
      <c r="G45" s="240"/>
      <c r="H45" s="240"/>
      <c r="I45" s="240"/>
      <c r="J45" s="240"/>
      <c r="K45" s="240"/>
      <c r="L45" s="240"/>
      <c r="M45" s="293"/>
      <c r="N45" s="240"/>
      <c r="O45" s="240"/>
      <c r="P45" s="238"/>
    </row>
    <row r="46" spans="1:16" ht="13.2">
      <c r="A46" s="294"/>
      <c r="B46" s="294"/>
      <c r="C46" s="294"/>
      <c r="D46" s="294"/>
      <c r="E46" s="294"/>
      <c r="F46" s="294"/>
      <c r="G46" s="294"/>
      <c r="H46" s="294"/>
      <c r="I46" s="294"/>
      <c r="J46" s="294"/>
      <c r="K46" s="294"/>
      <c r="L46" s="294"/>
      <c r="M46" s="294"/>
      <c r="N46" s="294"/>
      <c r="O46" s="294"/>
      <c r="P46" s="238"/>
    </row>
    <row r="47" spans="1:16" ht="17.25" customHeight="1">
      <c r="A47" s="295" t="s">
        <v>485</v>
      </c>
      <c r="B47" s="238"/>
      <c r="C47" s="238"/>
      <c r="D47" s="238"/>
      <c r="E47" s="238"/>
      <c r="F47" s="238"/>
      <c r="G47" s="238"/>
      <c r="H47" s="238"/>
      <c r="I47" s="238"/>
      <c r="J47" s="238"/>
      <c r="K47" s="238"/>
      <c r="L47" s="238"/>
      <c r="M47" s="238"/>
      <c r="N47" s="238"/>
    </row>
    <row r="48" spans="1:16" ht="13.2">
      <c r="A48" s="242"/>
      <c r="B48" s="238"/>
      <c r="C48" s="238"/>
      <c r="D48" s="238"/>
      <c r="E48" s="238"/>
      <c r="F48" s="238"/>
      <c r="G48" s="296" t="s">
        <v>486</v>
      </c>
      <c r="H48" s="296"/>
      <c r="I48" s="296"/>
      <c r="J48" s="296"/>
      <c r="K48" s="296"/>
      <c r="L48" s="296"/>
      <c r="M48" s="297"/>
      <c r="N48" s="296"/>
    </row>
    <row r="49" spans="1:14" ht="13.5" customHeight="1">
      <c r="A49" s="242"/>
      <c r="B49" s="238"/>
      <c r="C49" s="238"/>
      <c r="D49" s="238"/>
      <c r="E49" s="238"/>
      <c r="F49" s="238"/>
      <c r="G49" s="298"/>
      <c r="H49" s="299"/>
      <c r="I49" s="1132" t="s">
        <v>453</v>
      </c>
      <c r="J49" s="1134" t="s">
        <v>487</v>
      </c>
      <c r="K49" s="1135"/>
      <c r="L49" s="1135"/>
      <c r="M49" s="1135"/>
      <c r="N49" s="1136"/>
    </row>
    <row r="50" spans="1:14" ht="13.2">
      <c r="A50" s="242"/>
      <c r="B50" s="238"/>
      <c r="C50" s="238"/>
      <c r="D50" s="238"/>
      <c r="E50" s="238"/>
      <c r="F50" s="238"/>
      <c r="G50" s="300"/>
      <c r="H50" s="301"/>
      <c r="I50" s="1133"/>
      <c r="J50" s="302" t="s">
        <v>488</v>
      </c>
      <c r="K50" s="303" t="s">
        <v>489</v>
      </c>
      <c r="L50" s="304" t="s">
        <v>490</v>
      </c>
      <c r="M50" s="305" t="s">
        <v>491</v>
      </c>
      <c r="N50" s="306" t="s">
        <v>492</v>
      </c>
    </row>
    <row r="51" spans="1:14" ht="13.2">
      <c r="A51" s="242"/>
      <c r="B51" s="238"/>
      <c r="C51" s="238"/>
      <c r="D51" s="238"/>
      <c r="E51" s="238"/>
      <c r="F51" s="238"/>
      <c r="G51" s="298" t="s">
        <v>493</v>
      </c>
      <c r="H51" s="299"/>
      <c r="I51" s="307">
        <v>85166592</v>
      </c>
      <c r="J51" s="308">
        <v>99804</v>
      </c>
      <c r="K51" s="309">
        <v>-12.8</v>
      </c>
      <c r="L51" s="310">
        <v>78803</v>
      </c>
      <c r="M51" s="311">
        <v>-7.3</v>
      </c>
      <c r="N51" s="312">
        <v>-5.5</v>
      </c>
    </row>
    <row r="52" spans="1:14" ht="13.2">
      <c r="A52" s="242"/>
      <c r="B52" s="238"/>
      <c r="C52" s="238"/>
      <c r="D52" s="238"/>
      <c r="E52" s="238"/>
      <c r="F52" s="238"/>
      <c r="G52" s="313"/>
      <c r="H52" s="314" t="s">
        <v>494</v>
      </c>
      <c r="I52" s="315">
        <v>32372351</v>
      </c>
      <c r="J52" s="316">
        <v>37936</v>
      </c>
      <c r="K52" s="317">
        <v>-10.9</v>
      </c>
      <c r="L52" s="318">
        <v>19976</v>
      </c>
      <c r="M52" s="319">
        <v>-24.6</v>
      </c>
      <c r="N52" s="320">
        <v>13.7</v>
      </c>
    </row>
    <row r="53" spans="1:14" ht="13.2">
      <c r="A53" s="242"/>
      <c r="B53" s="238"/>
      <c r="C53" s="238"/>
      <c r="D53" s="238"/>
      <c r="E53" s="238"/>
      <c r="F53" s="238"/>
      <c r="G53" s="298" t="s">
        <v>495</v>
      </c>
      <c r="H53" s="299"/>
      <c r="I53" s="307">
        <v>95635508</v>
      </c>
      <c r="J53" s="308">
        <v>112211</v>
      </c>
      <c r="K53" s="309">
        <v>12.4</v>
      </c>
      <c r="L53" s="310">
        <v>88620</v>
      </c>
      <c r="M53" s="311">
        <v>12.5</v>
      </c>
      <c r="N53" s="312">
        <v>-0.1</v>
      </c>
    </row>
    <row r="54" spans="1:14" ht="13.2">
      <c r="A54" s="242"/>
      <c r="B54" s="238"/>
      <c r="C54" s="238"/>
      <c r="D54" s="238"/>
      <c r="E54" s="238"/>
      <c r="F54" s="238"/>
      <c r="G54" s="313"/>
      <c r="H54" s="314" t="s">
        <v>494</v>
      </c>
      <c r="I54" s="315">
        <v>33155752</v>
      </c>
      <c r="J54" s="316">
        <v>38902</v>
      </c>
      <c r="K54" s="317">
        <v>2.5</v>
      </c>
      <c r="L54" s="318">
        <v>19309</v>
      </c>
      <c r="M54" s="319">
        <v>-3.3</v>
      </c>
      <c r="N54" s="320">
        <v>5.8</v>
      </c>
    </row>
    <row r="55" spans="1:14" ht="13.2">
      <c r="A55" s="242"/>
      <c r="B55" s="238"/>
      <c r="C55" s="238"/>
      <c r="D55" s="238"/>
      <c r="E55" s="238"/>
      <c r="F55" s="238"/>
      <c r="G55" s="298" t="s">
        <v>496</v>
      </c>
      <c r="H55" s="299"/>
      <c r="I55" s="307">
        <v>99378781</v>
      </c>
      <c r="J55" s="308">
        <v>117272</v>
      </c>
      <c r="K55" s="309">
        <v>4.5</v>
      </c>
      <c r="L55" s="310">
        <v>94715</v>
      </c>
      <c r="M55" s="311">
        <v>6.9</v>
      </c>
      <c r="N55" s="312">
        <v>-2.4</v>
      </c>
    </row>
    <row r="56" spans="1:14" ht="13.2">
      <c r="A56" s="242"/>
      <c r="B56" s="238"/>
      <c r="C56" s="238"/>
      <c r="D56" s="238"/>
      <c r="E56" s="238"/>
      <c r="F56" s="238"/>
      <c r="G56" s="313"/>
      <c r="H56" s="314" t="s">
        <v>494</v>
      </c>
      <c r="I56" s="315">
        <v>40783565</v>
      </c>
      <c r="J56" s="316">
        <v>48127</v>
      </c>
      <c r="K56" s="317">
        <v>23.7</v>
      </c>
      <c r="L56" s="318">
        <v>24902</v>
      </c>
      <c r="M56" s="319">
        <v>29</v>
      </c>
      <c r="N56" s="320">
        <v>-5.3</v>
      </c>
    </row>
    <row r="57" spans="1:14" ht="13.2">
      <c r="A57" s="242"/>
      <c r="B57" s="238"/>
      <c r="C57" s="238"/>
      <c r="D57" s="238"/>
      <c r="E57" s="238"/>
      <c r="F57" s="238"/>
      <c r="G57" s="298" t="s">
        <v>497</v>
      </c>
      <c r="H57" s="299"/>
      <c r="I57" s="307">
        <v>90123967</v>
      </c>
      <c r="J57" s="308">
        <v>106978</v>
      </c>
      <c r="K57" s="309">
        <v>-8.8000000000000007</v>
      </c>
      <c r="L57" s="310">
        <v>97161</v>
      </c>
      <c r="M57" s="311">
        <v>2.6</v>
      </c>
      <c r="N57" s="312">
        <v>-11.4</v>
      </c>
    </row>
    <row r="58" spans="1:14" ht="13.2">
      <c r="A58" s="242"/>
      <c r="B58" s="238"/>
      <c r="C58" s="238"/>
      <c r="D58" s="238"/>
      <c r="E58" s="238"/>
      <c r="F58" s="238"/>
      <c r="G58" s="313"/>
      <c r="H58" s="314" t="s">
        <v>494</v>
      </c>
      <c r="I58" s="315">
        <v>34028269</v>
      </c>
      <c r="J58" s="316">
        <v>40392</v>
      </c>
      <c r="K58" s="317">
        <v>-16.100000000000001</v>
      </c>
      <c r="L58" s="318">
        <v>26543</v>
      </c>
      <c r="M58" s="319">
        <v>6.6</v>
      </c>
      <c r="N58" s="320">
        <v>-22.7</v>
      </c>
    </row>
    <row r="59" spans="1:14" ht="13.2">
      <c r="A59" s="242"/>
      <c r="B59" s="238"/>
      <c r="C59" s="238"/>
      <c r="D59" s="238"/>
      <c r="E59" s="238"/>
      <c r="F59" s="238"/>
      <c r="G59" s="298" t="s">
        <v>498</v>
      </c>
      <c r="H59" s="299"/>
      <c r="I59" s="307">
        <v>86029051</v>
      </c>
      <c r="J59" s="308">
        <v>102663</v>
      </c>
      <c r="K59" s="309">
        <v>-4</v>
      </c>
      <c r="L59" s="310">
        <v>101731</v>
      </c>
      <c r="M59" s="311">
        <v>4.7</v>
      </c>
      <c r="N59" s="312">
        <v>-8.6999999999999993</v>
      </c>
    </row>
    <row r="60" spans="1:14" ht="13.2">
      <c r="A60" s="242"/>
      <c r="B60" s="238"/>
      <c r="C60" s="238"/>
      <c r="D60" s="238"/>
      <c r="E60" s="238"/>
      <c r="F60" s="238"/>
      <c r="G60" s="313"/>
      <c r="H60" s="314" t="s">
        <v>494</v>
      </c>
      <c r="I60" s="321">
        <v>30700988</v>
      </c>
      <c r="J60" s="316">
        <v>36637</v>
      </c>
      <c r="K60" s="317">
        <v>-9.3000000000000007</v>
      </c>
      <c r="L60" s="318">
        <v>26906</v>
      </c>
      <c r="M60" s="319">
        <v>1.4</v>
      </c>
      <c r="N60" s="320">
        <v>-10.7</v>
      </c>
    </row>
    <row r="61" spans="1:14" ht="13.2">
      <c r="A61" s="242"/>
      <c r="B61" s="238"/>
      <c r="C61" s="238"/>
      <c r="D61" s="238"/>
      <c r="E61" s="238"/>
      <c r="F61" s="238"/>
      <c r="G61" s="298" t="s">
        <v>499</v>
      </c>
      <c r="H61" s="322"/>
      <c r="I61" s="323">
        <v>91266780</v>
      </c>
      <c r="J61" s="324">
        <v>107786</v>
      </c>
      <c r="K61" s="325">
        <v>-1.7</v>
      </c>
      <c r="L61" s="326">
        <v>92206</v>
      </c>
      <c r="M61" s="327">
        <v>3.9</v>
      </c>
      <c r="N61" s="312">
        <v>-5.6</v>
      </c>
    </row>
    <row r="62" spans="1:14" ht="13.2">
      <c r="A62" s="242"/>
      <c r="B62" s="238"/>
      <c r="C62" s="238"/>
      <c r="D62" s="238"/>
      <c r="E62" s="238"/>
      <c r="F62" s="238"/>
      <c r="G62" s="313"/>
      <c r="H62" s="314" t="s">
        <v>494</v>
      </c>
      <c r="I62" s="315">
        <v>34208185</v>
      </c>
      <c r="J62" s="316">
        <v>40399</v>
      </c>
      <c r="K62" s="317">
        <v>-2</v>
      </c>
      <c r="L62" s="318">
        <v>23527</v>
      </c>
      <c r="M62" s="319">
        <v>1.8</v>
      </c>
      <c r="N62" s="320">
        <v>-3.8</v>
      </c>
    </row>
    <row r="63" spans="1:14" ht="13.2">
      <c r="A63" s="242"/>
      <c r="B63" s="238"/>
      <c r="C63" s="238"/>
      <c r="D63" s="238"/>
      <c r="E63" s="238"/>
      <c r="F63" s="238"/>
      <c r="G63" s="238"/>
      <c r="H63" s="238"/>
      <c r="I63" s="238"/>
      <c r="J63" s="238"/>
      <c r="K63" s="238"/>
      <c r="L63" s="238"/>
      <c r="M63" s="238"/>
      <c r="N63" s="238"/>
    </row>
    <row r="64" spans="1:14" ht="13.2">
      <c r="A64" s="242"/>
      <c r="B64" s="238"/>
      <c r="C64" s="238"/>
      <c r="D64" s="238"/>
      <c r="E64" s="238"/>
      <c r="F64" s="238"/>
      <c r="G64" s="238"/>
      <c r="H64" s="238"/>
      <c r="I64" s="238"/>
      <c r="J64" s="238"/>
      <c r="K64" s="238"/>
      <c r="L64" s="238"/>
      <c r="M64" s="238"/>
      <c r="N64" s="238"/>
    </row>
    <row r="65" spans="1:16" ht="13.2">
      <c r="A65" s="242"/>
      <c r="B65" s="238"/>
      <c r="C65" s="238"/>
      <c r="D65" s="238"/>
      <c r="E65" s="238"/>
      <c r="F65" s="238"/>
      <c r="G65" s="238"/>
      <c r="H65" s="238"/>
      <c r="I65" s="238"/>
      <c r="J65" s="238"/>
      <c r="K65" s="238"/>
      <c r="L65" s="238"/>
      <c r="M65" s="238"/>
      <c r="N65" s="238"/>
    </row>
    <row r="66" spans="1:16" ht="13.2">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t="13.2" hidden="1">
      <c r="G70" s="238"/>
      <c r="H70" s="238"/>
      <c r="I70" s="238"/>
      <c r="J70" s="238"/>
      <c r="K70" s="238"/>
      <c r="L70" s="238"/>
      <c r="M70" s="238"/>
      <c r="N70" s="238"/>
    </row>
    <row r="71" spans="1:16" ht="13.2" hidden="1">
      <c r="G71" s="238"/>
      <c r="H71" s="238"/>
      <c r="I71" s="238"/>
      <c r="J71" s="238"/>
      <c r="K71" s="238"/>
      <c r="L71" s="238"/>
      <c r="M71" s="238"/>
      <c r="N71" s="238"/>
    </row>
    <row r="72" spans="1:16" ht="13.2" hidden="1">
      <c r="G72" s="238"/>
      <c r="H72" s="238"/>
      <c r="I72" s="238"/>
      <c r="J72" s="238"/>
      <c r="K72" s="238"/>
      <c r="L72" s="238"/>
      <c r="M72" s="238"/>
      <c r="N72" s="238"/>
    </row>
    <row r="73" spans="1:16" ht="13.2" hidden="1">
      <c r="G73" s="238"/>
      <c r="H73" s="238"/>
      <c r="I73" s="238"/>
      <c r="J73" s="238"/>
      <c r="K73" s="238"/>
      <c r="L73" s="238"/>
      <c r="M73" s="238"/>
      <c r="N73" s="238"/>
    </row>
    <row r="74" spans="1:16" ht="13.2" hidden="1"/>
  </sheetData>
  <sheetProtection password="851F"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2:34" ht="13.2">
      <c r="AH17" s="235"/>
    </row>
    <row r="18" spans="2:34" ht="13.2"/>
    <row r="19" spans="2:34" ht="13.2"/>
    <row r="20" spans="2:34" ht="13.2">
      <c r="AH20" s="235"/>
    </row>
    <row r="21" spans="2:34" ht="13.2">
      <c r="AH21" s="235"/>
    </row>
    <row r="22" spans="2:34" ht="13.2"/>
    <row r="23" spans="2:34" ht="13.2"/>
    <row r="24" spans="2:34" ht="13.2"/>
    <row r="25" spans="2:34" ht="13.2"/>
    <row r="26" spans="2:34" ht="13.2"/>
    <row r="27" spans="2:34" ht="13.2"/>
    <row r="28" spans="2:34" ht="13.2">
      <c r="AH28" s="235"/>
    </row>
    <row r="29" spans="2:34" ht="13.2"/>
    <row r="30" spans="2:34" ht="13.2">
      <c r="B30" s="235"/>
    </row>
    <row r="31" spans="2:34" ht="13.2"/>
    <row r="32" spans="2:34" ht="13.2"/>
    <row r="33" spans="3:34" ht="13.2">
      <c r="G33" s="235"/>
      <c r="I33" s="235"/>
    </row>
    <row r="34" spans="3:34" ht="13.2">
      <c r="C34" s="235"/>
      <c r="P34" s="235"/>
      <c r="R34" s="235"/>
      <c r="U34" s="235"/>
    </row>
    <row r="35" spans="3:34" ht="13.2">
      <c r="D35" s="235"/>
      <c r="E35" s="235"/>
      <c r="T35" s="235"/>
      <c r="W35" s="235"/>
      <c r="AC35" s="235"/>
      <c r="AD35" s="235"/>
      <c r="AE35" s="235"/>
      <c r="AF35" s="235"/>
      <c r="AG35" s="235"/>
      <c r="AH35" s="235"/>
    </row>
    <row r="36" spans="3: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ht="13.2">
      <c r="AH37" s="235"/>
    </row>
    <row r="38" spans="3:34" ht="13.2">
      <c r="AG38" s="235"/>
      <c r="AH38" s="235"/>
    </row>
    <row r="39" spans="3:34" ht="13.2"/>
    <row r="40" spans="3:34" ht="13.2">
      <c r="U40" s="235"/>
    </row>
    <row r="41" spans="3:34" ht="13.2">
      <c r="R41" s="235"/>
    </row>
    <row r="42" spans="3:34" ht="13.2">
      <c r="T42" s="235"/>
      <c r="W42" s="235"/>
    </row>
    <row r="43" spans="3:34" ht="13.2">
      <c r="Q43" s="235"/>
      <c r="S43" s="235"/>
      <c r="V43" s="235"/>
      <c r="X43" s="235"/>
      <c r="Y43" s="235"/>
      <c r="Z43" s="235"/>
      <c r="AA43" s="235"/>
      <c r="AB43" s="235"/>
      <c r="AC43" s="235"/>
      <c r="AD43" s="235"/>
      <c r="AE43" s="235"/>
      <c r="AF43" s="235"/>
      <c r="AG43" s="235"/>
      <c r="AH43" s="235"/>
    </row>
    <row r="44" spans="3:34" ht="13.2">
      <c r="AH44" s="235"/>
    </row>
    <row r="45" spans="3:34" ht="13.2"/>
    <row r="46" spans="3:34" ht="13.2"/>
    <row r="47" spans="3:34" ht="13.2"/>
    <row r="48" spans="3:34" ht="13.2">
      <c r="AG48" s="235"/>
      <c r="AH48" s="235"/>
    </row>
    <row r="49" spans="29:34" ht="13.2"/>
    <row r="50" spans="29:34" ht="13.2">
      <c r="AH50" s="235"/>
    </row>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9:34" ht="13.2">
      <c r="AH17" s="235"/>
    </row>
    <row r="18" spans="9:34" ht="13.2"/>
    <row r="19" spans="9:34" ht="13.2"/>
    <row r="20" spans="9:34" ht="13.2">
      <c r="AH20" s="235"/>
    </row>
    <row r="21" spans="9:34" ht="13.2">
      <c r="AH21" s="235"/>
    </row>
    <row r="22" spans="9:34" ht="13.2"/>
    <row r="23" spans="9:34" ht="13.2"/>
    <row r="24" spans="9:34" ht="13.2"/>
    <row r="25" spans="9:34" ht="13.2"/>
    <row r="26" spans="9:34" ht="13.2"/>
    <row r="27" spans="9:34" ht="13.2"/>
    <row r="28" spans="9:34" ht="13.2">
      <c r="AH28" s="235"/>
    </row>
    <row r="29" spans="9:34" ht="13.2"/>
    <row r="30" spans="9:34" ht="13.2"/>
    <row r="31" spans="9:34" ht="13.2">
      <c r="I31" s="235"/>
    </row>
    <row r="32" spans="9:34" ht="13.2"/>
    <row r="33" spans="2:34" ht="13.2">
      <c r="G33" s="235"/>
    </row>
    <row r="34" spans="2:34" ht="13.2">
      <c r="C34" s="235"/>
      <c r="P34" s="235"/>
      <c r="R34" s="235"/>
      <c r="U34" s="235"/>
    </row>
    <row r="35" spans="2:34" ht="13.2">
      <c r="B35" s="235"/>
      <c r="D35" s="235"/>
      <c r="E35" s="235"/>
      <c r="T35" s="235"/>
      <c r="W35" s="235"/>
      <c r="AC35" s="235"/>
      <c r="AD35" s="235"/>
      <c r="AE35" s="235"/>
      <c r="AF35" s="235"/>
      <c r="AG35" s="235"/>
      <c r="AH35" s="235"/>
    </row>
    <row r="36" spans="2: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U40" s="235"/>
    </row>
    <row r="41" spans="2:34" ht="13.2">
      <c r="R41" s="235"/>
    </row>
    <row r="42" spans="2:34" ht="13.2">
      <c r="T42" s="235"/>
      <c r="W42" s="235"/>
    </row>
    <row r="43" spans="2:34" ht="13.2">
      <c r="Q43" s="235"/>
      <c r="S43" s="235"/>
      <c r="V43" s="235"/>
      <c r="X43" s="235"/>
      <c r="Y43" s="235"/>
      <c r="Z43" s="235"/>
      <c r="AA43" s="235"/>
      <c r="AB43" s="235"/>
      <c r="AC43" s="235"/>
      <c r="AD43" s="235"/>
      <c r="AE43" s="235"/>
      <c r="AF43" s="235"/>
      <c r="AG43" s="235"/>
      <c r="AH43" s="235"/>
    </row>
    <row r="44" spans="2:34" ht="13.2">
      <c r="AG44" s="235"/>
      <c r="AH44" s="235"/>
    </row>
    <row r="45" spans="2:34" ht="13.2"/>
    <row r="46" spans="2:34" ht="13.2"/>
    <row r="47" spans="2:34" ht="13.2"/>
    <row r="48" spans="2:34" ht="13.2">
      <c r="AG48" s="235"/>
      <c r="AH48" s="235"/>
    </row>
    <row r="49" spans="29:34" ht="13.2"/>
    <row r="50" spans="29:34" ht="13.2"/>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500</v>
      </c>
      <c r="G46" s="331" t="s">
        <v>501</v>
      </c>
      <c r="H46" s="331" t="s">
        <v>502</v>
      </c>
      <c r="I46" s="331" t="s">
        <v>503</v>
      </c>
      <c r="J46" s="332" t="s">
        <v>504</v>
      </c>
    </row>
    <row r="47" spans="2:10" ht="57.75" customHeight="1">
      <c r="B47" s="7"/>
      <c r="C47" s="1145" t="s">
        <v>3</v>
      </c>
      <c r="D47" s="1145"/>
      <c r="E47" s="1146"/>
      <c r="F47" s="333">
        <v>7.04</v>
      </c>
      <c r="G47" s="334">
        <v>6.47</v>
      </c>
      <c r="H47" s="334">
        <v>6.38</v>
      </c>
      <c r="I47" s="334">
        <v>5.58</v>
      </c>
      <c r="J47" s="335">
        <v>6.72</v>
      </c>
    </row>
    <row r="48" spans="2:10" ht="57.75" customHeight="1">
      <c r="B48" s="8"/>
      <c r="C48" s="1147" t="s">
        <v>4</v>
      </c>
      <c r="D48" s="1147"/>
      <c r="E48" s="1148"/>
      <c r="F48" s="336">
        <v>1.64</v>
      </c>
      <c r="G48" s="337">
        <v>1.61</v>
      </c>
      <c r="H48" s="337">
        <v>2.08</v>
      </c>
      <c r="I48" s="337">
        <v>2.14</v>
      </c>
      <c r="J48" s="338">
        <v>1.55</v>
      </c>
    </row>
    <row r="49" spans="2:10" ht="57.75" customHeight="1" thickBot="1">
      <c r="B49" s="9"/>
      <c r="C49" s="1149" t="s">
        <v>5</v>
      </c>
      <c r="D49" s="1149"/>
      <c r="E49" s="1150"/>
      <c r="F49" s="339" t="s">
        <v>505</v>
      </c>
      <c r="G49" s="340" t="s">
        <v>506</v>
      </c>
      <c r="H49" s="340">
        <v>0.47</v>
      </c>
      <c r="I49" s="340" t="s">
        <v>507</v>
      </c>
      <c r="J49" s="341">
        <v>0.45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2018-03-06T01:52:14Z</cp:lastPrinted>
  <dcterms:created xsi:type="dcterms:W3CDTF">2018-01-24T03:06:58Z</dcterms:created>
  <dcterms:modified xsi:type="dcterms:W3CDTF">2018-11-28T08:48:47Z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