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3" i="9" l="1"/>
  <c r="BG32" i="9"/>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C40" i="9"/>
  <c r="BW39" i="9"/>
  <c r="BE39" i="9"/>
  <c r="AM39" i="9"/>
  <c r="U39" i="9"/>
  <c r="C39" i="9"/>
  <c r="BW38" i="9"/>
  <c r="BE38" i="9"/>
  <c r="AM38" i="9"/>
  <c r="U38" i="9"/>
  <c r="BW37" i="9"/>
  <c r="BE37" i="9"/>
  <c r="AM37" i="9"/>
  <c r="U37" i="9"/>
  <c r="BW36" i="9"/>
  <c r="BE36" i="9"/>
  <c r="AM36" i="9"/>
  <c r="U36" i="9"/>
  <c r="BW35" i="9"/>
  <c r="BE35" i="9"/>
  <c r="AM35" i="9"/>
  <c r="U35" i="9"/>
  <c r="BW34" i="9"/>
  <c r="BE34" i="9"/>
  <c r="AM34" i="9"/>
  <c r="U34" i="9"/>
  <c r="BW33" i="9"/>
  <c r="U33" i="9"/>
  <c r="BW32" i="9"/>
  <c r="U32" i="9"/>
  <c r="BW31" i="9"/>
  <c r="U31" i="9"/>
  <c r="C31" i="9"/>
  <c r="C32" i="9" s="1"/>
  <c r="C33" i="9" l="1"/>
  <c r="C34" i="9" s="1"/>
  <c r="C35" i="9" s="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 r="BE32" i="9" s="1"/>
  <c r="BE33" i="9" s="1"/>
  <c r="CO31" i="9" s="1"/>
  <c r="CO32" i="9" s="1"/>
  <c r="CO33" i="9" s="1"/>
  <c r="CO34" i="9" s="1"/>
  <c r="CO35" i="9" s="1"/>
  <c r="CO36" i="9" s="1"/>
  <c r="CO37" i="9" s="1"/>
  <c r="CO38" i="9" s="1"/>
  <c r="CO39" i="9" s="1"/>
  <c r="CO40" i="9" s="1"/>
</calcChain>
</file>

<file path=xl/sharedStrings.xml><?xml version="1.0" encoding="utf-8"?>
<sst xmlns="http://schemas.openxmlformats.org/spreadsheetml/2006/main" count="1022" uniqueCount="582">
  <si>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</si>
  <si>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</si>
  <si>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</si>
  <si>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</si>
  <si>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</si>
  <si>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</si>
  <si>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</si>
  <si>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</si>
  <si>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</si>
  <si>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</si>
  <si>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</si>
  <si>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</si>
  <si>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</si>
  <si>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</si>
  <si>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</si>
  <si>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</si>
  <si>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</si>
  <si>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</si>
  <si>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</si>
  <si>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</si>
  <si>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</si>
  <si>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</si>
  <si>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</si>
  <si>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</si>
  <si>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</si>
  <si>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</si>
  <si>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</si>
  <si>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</si>
  <si>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</si>
  <si>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</si>
  <si>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</si>
  <si>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</si>
  <si>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</si>
  <si>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</si>
  <si>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</si>
  <si>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</si>
  <si>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</si>
  <si>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</si>
  <si>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</si>
  <si>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</si>
  <si>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</si>
  <si>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</si>
  <si>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</si>
  <si>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</si>
  <si>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</si>
  <si>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</si>
  <si>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</si>
  <si>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</si>
  <si>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</si>
  <si>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</si>
  <si>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</si>
  <si>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</si>
  <si>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</si>
  <si>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</si>
  <si>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</si>
  <si>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</si>
  <si>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</si>
  <si>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</si>
  <si>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</si>
  <si>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</si>
  <si>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</si>
  <si>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</si>
  <si>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</si>
  <si>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</si>
  <si>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</si>
  <si>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大分県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</si>
  <si>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</si>
  <si>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</si>
  <si>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</si>
  <si>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</si>
  <si>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</si>
  <si>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</si>
  <si>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</si>
  <si>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</si>
  <si>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</si>
  <si>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</si>
  <si>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</si>
  <si>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</si>
  <si>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</si>
  <si>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</si>
  <si>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</si>
  <si>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</si>
  <si>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</si>
  <si>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</si>
  <si>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</si>
  <si>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</si>
  <si>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</si>
  <si>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</si>
  <si>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</si>
  <si>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</si>
  <si>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</si>
  <si>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</si>
  <si>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</si>
  <si>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</si>
  <si>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</si>
  <si>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</si>
  <si>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</si>
  <si>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</si>
  <si>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</si>
  <si>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</si>
  <si>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</si>
  <si>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</si>
  <si>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</si>
  <si>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</si>
  <si>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</si>
  <si>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</si>
  <si>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</si>
  <si>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</si>
  <si>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</si>
  <si>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</si>
  <si>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</si>
  <si>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</si>
  <si>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</si>
  <si>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</si>
  <si>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</si>
  <si>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</si>
  <si>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</si>
  <si>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</si>
  <si>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</si>
  <si>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</si>
  <si>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</si>
  <si>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</si>
  <si>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</si>
  <si>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</si>
  <si>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</si>
  <si>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</si>
  <si>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</si>
  <si>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</si>
  <si>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</si>
  <si>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</si>
  <si>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</si>
  <si>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</si>
  <si>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</si>
  <si>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</si>
  <si>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</si>
  <si>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</si>
  <si>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</si>
  <si>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</si>
  <si>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</si>
  <si>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</si>
  <si>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</si>
  <si>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</si>
  <si>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</si>
  <si>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</si>
  <si>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</si>
  <si>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</si>
  <si>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</si>
  <si>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</si>
  <si>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</si>
  <si>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</si>
  <si>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</si>
  <si>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</si>
  <si>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</si>
  <si>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</si>
  <si>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</si>
  <si>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</si>
  <si>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</si>
  <si>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</si>
  <si>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</si>
  <si>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</si>
  <si>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</si>
  <si>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</si>
  <si>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</si>
  <si>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</si>
  <si>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</si>
  <si>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</si>
  <si>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</si>
  <si>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</si>
  <si>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</si>
  <si>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</si>
  <si>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</si>
  <si>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</si>
  <si>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</si>
  <si>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</si>
  <si>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</si>
  <si>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</si>
  <si>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</si>
  <si>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</si>
  <si>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</si>
  <si>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</si>
  <si>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</si>
  <si>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</si>
  <si>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</si>
  <si>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</si>
  <si>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</si>
  <si>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</si>
  <si>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</si>
  <si>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</si>
  <si>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</si>
  <si>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</si>
  <si>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</si>
  <si>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</si>
  <si>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</si>
  <si>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</si>
  <si>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</si>
  <si>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</si>
  <si>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</si>
  <si>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</si>
  <si>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</si>
  <si>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</si>
  <si>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</si>
  <si>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</si>
  <si>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</si>
  <si>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</si>
  <si>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</si>
  <si>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</si>
  <si>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</si>
  <si>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</si>
  <si>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</si>
  <si>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</si>
  <si>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</si>
  <si>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</si>
  <si>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</si>
  <si>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</si>
  <si>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</si>
  <si>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</si>
  <si>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</si>
  <si>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</si>
  <si>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</si>
  <si>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</si>
  <si>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</si>
  <si>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</si>
  <si>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</si>
  <si>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</si>
  <si>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</si>
  <si>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</si>
  <si>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</si>
  <si>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</si>
  <si>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</si>
  <si>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</si>
  <si>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</si>
  <si>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</si>
  <si>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</si>
  <si>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</si>
  <si>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</si>
  <si>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</si>
  <si>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</si>
  <si>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</si>
  <si>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</si>
  <si>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</si>
  <si>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</si>
  <si>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</si>
  <si>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</si>
  <si>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</si>
  <si>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</si>
  <si>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</si>
  <si>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</si>
  <si>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</si>
  <si>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</si>
  <si>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</si>
  <si>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</si>
  <si>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</si>
  <si>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</si>
  <si>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</si>
  <si>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</si>
  <si>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</si>
  <si>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</si>
  <si>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</si>
  <si>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</si>
  <si>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</si>
  <si>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</si>
  <si>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</si>
  <si>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</si>
  <si>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</si>
  <si>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</si>
  <si>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</si>
  <si>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</si>
  <si>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</si>
  <si>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</si>
  <si>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</si>
  <si>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</si>
  <si>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</si>
  <si>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</si>
  <si>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</si>
  <si>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</si>
  <si>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</si>
  <si>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</si>
  <si>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</si>
  <si>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</si>
  <si>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</si>
  <si>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</si>
  <si>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</si>
  <si>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</si>
  <si>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</si>
  <si>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</si>
  <si>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</si>
  <si>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</si>
  <si>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</si>
  <si>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</si>
  <si>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</si>
  <si>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</si>
  <si>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</si>
  <si>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</si>
  <si>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</si>
  <si>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</si>
  <si>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</si>
  <si>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</si>
  <si>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</si>
  <si>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</si>
  <si>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</si>
  <si>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</si>
  <si>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</si>
  <si>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</si>
  <si>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</si>
  <si>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</si>
  <si>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</si>
  <si>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</si>
  <si>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</si>
  <si>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</si>
  <si>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</si>
  <si>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</si>
  <si>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</si>
  <si>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大分県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</si>
  <si>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</si>
  <si>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</si>
  <si>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</si>
  <si>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</si>
  <si>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</si>
  <si>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</si>
  <si>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</si>
  <si>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</si>
  <si>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</si>
  <si>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</si>
  <si>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</si>
  <si>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</si>
  <si>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</si>
  <si>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</si>
  <si>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</si>
  <si>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</si>
  <si>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</si>
  <si>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</si>
  <si>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</si>
  <si>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</si>
  <si>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</si>
  <si>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県営林事業特別会計</t>
    <phoneticPr fontId="5"/>
  </si>
  <si>
    <t>林業・木材産業改善資金特別会計</t>
    <phoneticPr fontId="5"/>
  </si>
  <si>
    <t>沿岸漁業改善資金特別会計</t>
    <phoneticPr fontId="5"/>
  </si>
  <si>
    <t>中小企業設備導入資金特別会計</t>
    <phoneticPr fontId="5"/>
  </si>
  <si>
    <t>用品調達特別会計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</si>
  <si>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</si>
  <si>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</si>
  <si>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</si>
  <si>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</si>
  <si>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</si>
  <si>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</si>
  <si>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</si>
  <si>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</si>
  <si>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</si>
  <si>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</si>
  <si>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</si>
  <si>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</si>
  <si>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</si>
  <si>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</si>
  <si>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大分県工業用水道事業会計</t>
    <phoneticPr fontId="5"/>
  </si>
  <si>
    <t>法適用企業</t>
    <phoneticPr fontId="5"/>
  </si>
  <si>
    <t>大分県電気事業会計</t>
    <phoneticPr fontId="5"/>
  </si>
  <si>
    <t>大分県病院事業会計</t>
    <phoneticPr fontId="5"/>
  </si>
  <si>
    <t>大分県港湾施設整備事業特別会計</t>
    <phoneticPr fontId="5"/>
  </si>
  <si>
    <t>法非適用企業</t>
    <phoneticPr fontId="5"/>
  </si>
  <si>
    <t>大分県流通業務団地造成事業特別会計</t>
    <phoneticPr fontId="5"/>
  </si>
  <si>
    <t>大分県臨海工業地帯建設事業特別会計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</si>
  <si>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</si>
  <si>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</si>
  <si>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</si>
  <si>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</si>
  <si>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</si>
  <si>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</si>
  <si>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</si>
  <si>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</si>
  <si>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</si>
  <si>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</si>
  <si>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</si>
  <si>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</si>
  <si>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</si>
  <si>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</si>
  <si>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</si>
  <si>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</si>
  <si>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</si>
  <si>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</si>
  <si>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</si>
  <si>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</si>
  <si>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</si>
  <si>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</si>
  <si>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</si>
  <si>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</si>
  <si>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</si>
  <si>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</si>
  <si>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</si>
  <si>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</si>
  <si>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</si>
  <si>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</si>
  <si>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</si>
  <si>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</si>
  <si>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</si>
  <si>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</si>
  <si>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</si>
  <si>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</si>
  <si>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</si>
  <si>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</si>
  <si>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</si>
  <si>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</si>
  <si>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</si>
  <si>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</si>
  <si>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</si>
  <si>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</si>
  <si>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</si>
  <si>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</si>
  <si>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</si>
  <si>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</si>
  <si>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</si>
  <si>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</si>
  <si>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</si>
  <si>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</si>
  <si>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</si>
  <si>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臨海工業地帯建設事業特別会計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</si>
  <si>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2"/>
  </si>
  <si>
    <t>港湾施設整備事業特別会計</t>
    <phoneticPr fontId="5"/>
  </si>
  <si>
    <t>(Ｆ)</t>
    <phoneticPr fontId="5"/>
  </si>
  <si>
    <t>流通業務団地造成事業特別会計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</si>
  <si>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</si>
  <si>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</si>
  <si>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</si>
  <si>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</si>
  <si>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</si>
  <si>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</si>
  <si>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</si>
  <si>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</si>
  <si>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</si>
  <si>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</si>
  <si>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</si>
  <si>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</si>
  <si>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</si>
  <si>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</si>
  <si>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</si>
  <si>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</si>
  <si>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</si>
  <si>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</si>
  <si>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</si>
  <si>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</si>
  <si>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</si>
  <si>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</si>
  <si>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</si>
  <si>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</si>
  <si>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</si>
  <si>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</si>
  <si>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</si>
  <si>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</si>
  <si>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</si>
  <si>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</si>
  <si>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</si>
  <si>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</si>
  <si>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</si>
  <si>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</si>
  <si>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</si>
  <si>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</si>
  <si>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</si>
  <si>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</si>
  <si>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</si>
  <si>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</si>
  <si>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</si>
  <si>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</si>
  <si>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</si>
  <si>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</si>
  <si>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</si>
  <si>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</si>
  <si>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</si>
  <si>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</si>
  <si>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</si>
  <si>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</si>
  <si>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</si>
  <si>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</si>
  <si>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</si>
  <si>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</si>
  <si>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</si>
  <si>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</si>
  <si>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</si>
  <si>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</si>
  <si>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</si>
  <si>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</si>
  <si>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</si>
  <si>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</si>
  <si>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</si>
  <si>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</si>
  <si>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</si>
  <si>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</si>
  <si>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</si>
  <si>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</si>
  <si>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</si>
  <si>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</si>
  <si>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</si>
  <si>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</si>
  <si>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</si>
  <si>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</si>
  <si>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</si>
  <si>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</si>
  <si>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</si>
  <si>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</si>
  <si>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</si>
  <si>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</si>
  <si>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0.53</t>
  </si>
  <si>
    <t>▲ 0.33</t>
  </si>
  <si>
    <t>大分県病院事業会計</t>
  </si>
  <si>
    <t>大分県電気事業会計</t>
  </si>
  <si>
    <t>大分県工業用水道事業会計</t>
  </si>
  <si>
    <t>一般会計</t>
  </si>
  <si>
    <t>県営林事業特別会計</t>
  </si>
  <si>
    <t>用品調達特別会計</t>
  </si>
  <si>
    <t>母子父子寡婦福祉資金特別会計</t>
  </si>
  <si>
    <t>沿岸漁業改善資金特別会計</t>
  </si>
  <si>
    <t>その他会計（赤字）</t>
  </si>
  <si>
    <t>その他会計（黒字）</t>
  </si>
  <si>
    <t>公益財団法人大分県自治人材育成センター</t>
    <rPh sb="0" eb="2">
      <t>コウエキ</t>
    </rPh>
    <rPh sb="2" eb="6">
      <t>ザイダンホウジン</t>
    </rPh>
    <rPh sb="6" eb="9">
      <t>オオイタケン</t>
    </rPh>
    <rPh sb="9" eb="11">
      <t>ジチ</t>
    </rPh>
    <rPh sb="11" eb="13">
      <t>ジンザイ</t>
    </rPh>
    <rPh sb="13" eb="15">
      <t>イクセイ</t>
    </rPh>
    <phoneticPr fontId="5"/>
  </si>
  <si>
    <t>※H26.1から50%
出資法人に</t>
    <rPh sb="12" eb="14">
      <t>シュッシ</t>
    </rPh>
    <rPh sb="14" eb="16">
      <t>ホウジン</t>
    </rPh>
    <phoneticPr fontId="31"/>
  </si>
  <si>
    <t>公益財団法人大分県芸術文化スポーツ振興財団</t>
    <rPh sb="0" eb="2">
      <t>コウエキ</t>
    </rPh>
    <rPh sb="2" eb="6">
      <t>ザイダンホウジン</t>
    </rPh>
    <rPh sb="6" eb="9">
      <t>オオイタケン</t>
    </rPh>
    <rPh sb="9" eb="11">
      <t>ゲイジュツ</t>
    </rPh>
    <rPh sb="11" eb="13">
      <t>ブンカ</t>
    </rPh>
    <rPh sb="17" eb="19">
      <t>シンコウ</t>
    </rPh>
    <rPh sb="19" eb="21">
      <t>ザイダン</t>
    </rPh>
    <phoneticPr fontId="5"/>
  </si>
  <si>
    <t>大分高速鉄道保有株式会社</t>
    <rPh sb="0" eb="2">
      <t>オオイタ</t>
    </rPh>
    <rPh sb="2" eb="4">
      <t>コウソク</t>
    </rPh>
    <rPh sb="4" eb="6">
      <t>テツドウ</t>
    </rPh>
    <rPh sb="6" eb="8">
      <t>ホユウ</t>
    </rPh>
    <rPh sb="8" eb="10">
      <t>カブシキ</t>
    </rPh>
    <rPh sb="10" eb="12">
      <t>カイシャ</t>
    </rPh>
    <phoneticPr fontId="5"/>
  </si>
  <si>
    <t>大分航空ターミナル株式会社</t>
    <rPh sb="0" eb="2">
      <t>オオイタ</t>
    </rPh>
    <rPh sb="2" eb="4">
      <t>コウクウ</t>
    </rPh>
    <rPh sb="9" eb="11">
      <t>カブシキ</t>
    </rPh>
    <rPh sb="11" eb="13">
      <t>カイシャ</t>
    </rPh>
    <phoneticPr fontId="5"/>
  </si>
  <si>
    <t>公益社団法人ツーリズムおおいた</t>
    <rPh sb="0" eb="2">
      <t>コウエキ</t>
    </rPh>
    <rPh sb="2" eb="6">
      <t>シャダンホウジン</t>
    </rPh>
    <phoneticPr fontId="5"/>
  </si>
  <si>
    <t>※出資関係なし</t>
    <rPh sb="1" eb="3">
      <t>シュッシ</t>
    </rPh>
    <rPh sb="3" eb="5">
      <t>カンケイ</t>
    </rPh>
    <phoneticPr fontId="31"/>
  </si>
  <si>
    <t>公益財団法人大分県臓器移植医療協会</t>
    <rPh sb="0" eb="2">
      <t>コウエキ</t>
    </rPh>
    <rPh sb="2" eb="6">
      <t>ザイダンホウジン</t>
    </rPh>
    <rPh sb="6" eb="9">
      <t>オオイタケン</t>
    </rPh>
    <rPh sb="9" eb="11">
      <t>ゾウキ</t>
    </rPh>
    <rPh sb="11" eb="13">
      <t>イショク</t>
    </rPh>
    <rPh sb="13" eb="15">
      <t>イリョウ</t>
    </rPh>
    <rPh sb="15" eb="17">
      <t>キョウカイ</t>
    </rPh>
    <phoneticPr fontId="5"/>
  </si>
  <si>
    <t>公益財団法人大分県地域保健支援センター</t>
    <rPh sb="0" eb="2">
      <t>コウエキ</t>
    </rPh>
    <rPh sb="2" eb="6">
      <t>ザイダンホウジン</t>
    </rPh>
    <rPh sb="6" eb="9">
      <t>オオイタケン</t>
    </rPh>
    <rPh sb="9" eb="11">
      <t>チイキ</t>
    </rPh>
    <rPh sb="11" eb="13">
      <t>ホケン</t>
    </rPh>
    <rPh sb="13" eb="15">
      <t>シエン</t>
    </rPh>
    <phoneticPr fontId="5"/>
  </si>
  <si>
    <t>社会福祉法人大分県社会福祉協議会</t>
    <rPh sb="0" eb="2">
      <t>シャカイ</t>
    </rPh>
    <rPh sb="2" eb="4">
      <t>フクシ</t>
    </rPh>
    <rPh sb="4" eb="6">
      <t>ホウジン</t>
    </rPh>
    <rPh sb="6" eb="9">
      <t>オオイタケン</t>
    </rPh>
    <rPh sb="9" eb="11">
      <t>シャカイ</t>
    </rPh>
    <rPh sb="11" eb="13">
      <t>フクシ</t>
    </rPh>
    <rPh sb="13" eb="16">
      <t>キョウギカイ</t>
    </rPh>
    <phoneticPr fontId="5"/>
  </si>
  <si>
    <t>公益財団法人大分県生活衛生営業指導センター</t>
    <rPh sb="0" eb="2">
      <t>コウエキ</t>
    </rPh>
    <rPh sb="2" eb="6">
      <t>ザイダンホウジン</t>
    </rPh>
    <rPh sb="6" eb="9">
      <t>オオイタケン</t>
    </rPh>
    <rPh sb="9" eb="11">
      <t>セイカツ</t>
    </rPh>
    <rPh sb="11" eb="13">
      <t>エイセイ</t>
    </rPh>
    <rPh sb="13" eb="15">
      <t>エイギョウ</t>
    </rPh>
    <rPh sb="15" eb="17">
      <t>シドウ</t>
    </rPh>
    <phoneticPr fontId="5"/>
  </si>
  <si>
    <t>公益財団法人大分県総合雇用推進協会</t>
    <rPh sb="0" eb="2">
      <t>コウエキ</t>
    </rPh>
    <rPh sb="2" eb="6">
      <t>ザイダンホウジン</t>
    </rPh>
    <rPh sb="6" eb="9">
      <t>オオイタケン</t>
    </rPh>
    <rPh sb="9" eb="11">
      <t>ソウゴウ</t>
    </rPh>
    <rPh sb="11" eb="13">
      <t>コヨウ</t>
    </rPh>
    <rPh sb="13" eb="15">
      <t>スイシン</t>
    </rPh>
    <rPh sb="15" eb="17">
      <t>キョウカイ</t>
    </rPh>
    <phoneticPr fontId="5"/>
  </si>
  <si>
    <t>公益財団法人大分県産業創造機構</t>
    <rPh sb="0" eb="2">
      <t>コウエキ</t>
    </rPh>
    <rPh sb="2" eb="6">
      <t>ザイダンホウジン</t>
    </rPh>
    <rPh sb="6" eb="9">
      <t>オオイタケン</t>
    </rPh>
    <rPh sb="9" eb="11">
      <t>サンギョウ</t>
    </rPh>
    <rPh sb="11" eb="13">
      <t>ソウゾウ</t>
    </rPh>
    <rPh sb="13" eb="15">
      <t>キコウ</t>
    </rPh>
    <phoneticPr fontId="5"/>
  </si>
  <si>
    <t>※出資率23.4%</t>
    <rPh sb="1" eb="4">
      <t>シュッシリツ</t>
    </rPh>
    <phoneticPr fontId="31"/>
  </si>
  <si>
    <t>※H28.11
出資関係解消</t>
    <rPh sb="8" eb="10">
      <t>シュッシ</t>
    </rPh>
    <rPh sb="10" eb="12">
      <t>カンケイ</t>
    </rPh>
    <rPh sb="12" eb="14">
      <t>カイショウ</t>
    </rPh>
    <phoneticPr fontId="35"/>
  </si>
  <si>
    <t>公益財団法人ハイパーネットワーク社会研究所</t>
    <rPh sb="0" eb="2">
      <t>コウエキ</t>
    </rPh>
    <rPh sb="2" eb="6">
      <t>ザイダンホウジン</t>
    </rPh>
    <rPh sb="16" eb="18">
      <t>シャカイ</t>
    </rPh>
    <rPh sb="18" eb="21">
      <t>ケンキュウショ</t>
    </rPh>
    <phoneticPr fontId="5"/>
  </si>
  <si>
    <t>公益財団法人日田玖珠地域産業振興センター</t>
    <rPh sb="0" eb="2">
      <t>コウエキ</t>
    </rPh>
    <rPh sb="2" eb="6">
      <t>ザイダンホウジン</t>
    </rPh>
    <rPh sb="6" eb="8">
      <t>ヒタ</t>
    </rPh>
    <rPh sb="8" eb="10">
      <t>クス</t>
    </rPh>
    <rPh sb="10" eb="12">
      <t>チイキ</t>
    </rPh>
    <rPh sb="12" eb="14">
      <t>サンギョウ</t>
    </rPh>
    <rPh sb="14" eb="16">
      <t>シンコウ</t>
    </rPh>
    <phoneticPr fontId="5"/>
  </si>
  <si>
    <t>大分ブランドクリエイト株式会社</t>
    <rPh sb="0" eb="2">
      <t>オオイタ</t>
    </rPh>
    <rPh sb="11" eb="13">
      <t>カブシキ</t>
    </rPh>
    <rPh sb="13" eb="15">
      <t>カイシャ</t>
    </rPh>
    <phoneticPr fontId="5"/>
  </si>
  <si>
    <t>株式会社大分国際貿易センター</t>
    <rPh sb="0" eb="2">
      <t>カブシキ</t>
    </rPh>
    <rPh sb="2" eb="4">
      <t>カイシャ</t>
    </rPh>
    <rPh sb="4" eb="6">
      <t>オオイタ</t>
    </rPh>
    <rPh sb="6" eb="8">
      <t>コクサイ</t>
    </rPh>
    <rPh sb="8" eb="10">
      <t>ボウエキ</t>
    </rPh>
    <phoneticPr fontId="5"/>
  </si>
  <si>
    <t>公益財団法人森林ネットおおいた</t>
    <rPh sb="0" eb="2">
      <t>コウエキ</t>
    </rPh>
    <rPh sb="2" eb="6">
      <t>ザイダンホウジン</t>
    </rPh>
    <rPh sb="6" eb="8">
      <t>シンリン</t>
    </rPh>
    <phoneticPr fontId="5"/>
  </si>
  <si>
    <t>一般財団法人大分県主要農作物改善協会</t>
    <rPh sb="0" eb="2">
      <t>イッパン</t>
    </rPh>
    <rPh sb="2" eb="6">
      <t>ザイダンホウジン</t>
    </rPh>
    <rPh sb="6" eb="9">
      <t>オオイタケン</t>
    </rPh>
    <rPh sb="9" eb="11">
      <t>シュヨウ</t>
    </rPh>
    <rPh sb="11" eb="14">
      <t>ノウサクブツ</t>
    </rPh>
    <rPh sb="14" eb="16">
      <t>カイゼン</t>
    </rPh>
    <rPh sb="16" eb="18">
      <t>キョウカイ</t>
    </rPh>
    <phoneticPr fontId="5"/>
  </si>
  <si>
    <t>公益社団法人大分県農業農村振興公社</t>
    <rPh sb="0" eb="2">
      <t>コウエキ</t>
    </rPh>
    <rPh sb="2" eb="6">
      <t>シャダンホウジン</t>
    </rPh>
    <rPh sb="6" eb="9">
      <t>オオイタケン</t>
    </rPh>
    <rPh sb="9" eb="11">
      <t>ノウギョウ</t>
    </rPh>
    <rPh sb="11" eb="13">
      <t>ノウソン</t>
    </rPh>
    <rPh sb="13" eb="15">
      <t>シンコウ</t>
    </rPh>
    <rPh sb="15" eb="17">
      <t>コウシャ</t>
    </rPh>
    <phoneticPr fontId="5"/>
  </si>
  <si>
    <t>公益社団法人大分県漁業公社</t>
    <rPh sb="0" eb="2">
      <t>コウエキ</t>
    </rPh>
    <rPh sb="2" eb="6">
      <t>シャダンホウジン</t>
    </rPh>
    <rPh sb="6" eb="9">
      <t>オオイタケン</t>
    </rPh>
    <rPh sb="9" eb="11">
      <t>ギョギョウ</t>
    </rPh>
    <rPh sb="11" eb="13">
      <t>コウシャ</t>
    </rPh>
    <phoneticPr fontId="5"/>
  </si>
  <si>
    <t>公益社団法人大分県畜産協会</t>
    <rPh sb="0" eb="2">
      <t>コウエキ</t>
    </rPh>
    <rPh sb="2" eb="6">
      <t>シャダンホウジン</t>
    </rPh>
    <rPh sb="6" eb="9">
      <t>オオイタケン</t>
    </rPh>
    <rPh sb="9" eb="11">
      <t>チクサン</t>
    </rPh>
    <rPh sb="11" eb="13">
      <t>キョウカイ</t>
    </rPh>
    <phoneticPr fontId="5"/>
  </si>
  <si>
    <t>大分県漁業信用基金協会</t>
    <rPh sb="0" eb="3">
      <t>オオイタケン</t>
    </rPh>
    <rPh sb="3" eb="5">
      <t>ギョギョウ</t>
    </rPh>
    <rPh sb="5" eb="7">
      <t>シンヨウ</t>
    </rPh>
    <rPh sb="7" eb="9">
      <t>キキン</t>
    </rPh>
    <rPh sb="9" eb="11">
      <t>キョウカイ</t>
    </rPh>
    <phoneticPr fontId="5"/>
  </si>
  <si>
    <t>株式会社大分ボール種苗センター</t>
    <rPh sb="0" eb="2">
      <t>カブシキ</t>
    </rPh>
    <rPh sb="2" eb="4">
      <t>カイシャ</t>
    </rPh>
    <rPh sb="4" eb="6">
      <t>オオイタ</t>
    </rPh>
    <rPh sb="9" eb="11">
      <t>シュビョウ</t>
    </rPh>
    <phoneticPr fontId="5"/>
  </si>
  <si>
    <t>大分県土地改良事業団連合会</t>
    <rPh sb="0" eb="3">
      <t>オオイタケン</t>
    </rPh>
    <rPh sb="3" eb="5">
      <t>トチ</t>
    </rPh>
    <rPh sb="5" eb="7">
      <t>カイリョウ</t>
    </rPh>
    <rPh sb="7" eb="9">
      <t>ジギョウ</t>
    </rPh>
    <rPh sb="9" eb="10">
      <t>ダン</t>
    </rPh>
    <rPh sb="10" eb="13">
      <t>レンゴウカイ</t>
    </rPh>
    <phoneticPr fontId="5"/>
  </si>
  <si>
    <t>一般社団法人大分県農業会議</t>
    <rPh sb="0" eb="2">
      <t>イッパン</t>
    </rPh>
    <rPh sb="2" eb="4">
      <t>シャダン</t>
    </rPh>
    <rPh sb="4" eb="6">
      <t>ホウジン</t>
    </rPh>
    <rPh sb="6" eb="9">
      <t>オオイタケン</t>
    </rPh>
    <rPh sb="9" eb="11">
      <t>ノウギョウ</t>
    </rPh>
    <rPh sb="11" eb="13">
      <t>カイギ</t>
    </rPh>
    <phoneticPr fontId="5"/>
  </si>
  <si>
    <t>公益財団法人大分県建設技術センター</t>
    <rPh sb="0" eb="2">
      <t>コウエキ</t>
    </rPh>
    <rPh sb="2" eb="6">
      <t>ザイダンホウジン</t>
    </rPh>
    <rPh sb="6" eb="9">
      <t>オオイタケン</t>
    </rPh>
    <rPh sb="9" eb="11">
      <t>ケンセツ</t>
    </rPh>
    <rPh sb="11" eb="13">
      <t>ギジュツ</t>
    </rPh>
    <phoneticPr fontId="5"/>
  </si>
  <si>
    <t>大分県住宅供給公社</t>
    <rPh sb="0" eb="3">
      <t>オオイタケン</t>
    </rPh>
    <rPh sb="3" eb="5">
      <t>ジュウタク</t>
    </rPh>
    <rPh sb="5" eb="7">
      <t>キョウキュウ</t>
    </rPh>
    <rPh sb="7" eb="9">
      <t>コウシャ</t>
    </rPh>
    <phoneticPr fontId="5"/>
  </si>
  <si>
    <t>大分県土地開発公社</t>
    <rPh sb="0" eb="3">
      <t>オオイタケン</t>
    </rPh>
    <rPh sb="3" eb="5">
      <t>トチ</t>
    </rPh>
    <rPh sb="5" eb="7">
      <t>カイハツ</t>
    </rPh>
    <rPh sb="7" eb="9">
      <t>コウシャ</t>
    </rPh>
    <phoneticPr fontId="5"/>
  </si>
  <si>
    <t>公益財団法人大分県体育協会</t>
    <rPh sb="0" eb="2">
      <t>コウエキ</t>
    </rPh>
    <rPh sb="2" eb="4">
      <t>ザイダン</t>
    </rPh>
    <rPh sb="4" eb="6">
      <t>ホウジン</t>
    </rPh>
    <rPh sb="6" eb="9">
      <t>オオイタケン</t>
    </rPh>
    <rPh sb="9" eb="11">
      <t>タイイク</t>
    </rPh>
    <rPh sb="11" eb="13">
      <t>キョウカイ</t>
    </rPh>
    <phoneticPr fontId="5"/>
  </si>
  <si>
    <t>※出資率14.3%</t>
    <rPh sb="1" eb="4">
      <t>シュッシリツ</t>
    </rPh>
    <phoneticPr fontId="31"/>
  </si>
  <si>
    <t>公益財団法人暴力追放大分県民会議</t>
    <rPh sb="0" eb="2">
      <t>コウエキ</t>
    </rPh>
    <rPh sb="2" eb="6">
      <t>ザイダンホウジン</t>
    </rPh>
    <rPh sb="6" eb="8">
      <t>ボウリョク</t>
    </rPh>
    <rPh sb="8" eb="10">
      <t>ツイホウ</t>
    </rPh>
    <rPh sb="10" eb="12">
      <t>オオイタ</t>
    </rPh>
    <rPh sb="12" eb="14">
      <t>ケンミン</t>
    </rPh>
    <rPh sb="14" eb="16">
      <t>カイギ</t>
    </rPh>
    <phoneticPr fontId="5"/>
  </si>
  <si>
    <t>公益財団法人大分県交通安全協会</t>
    <rPh sb="0" eb="2">
      <t>コウエキ</t>
    </rPh>
    <rPh sb="2" eb="6">
      <t>ザイダンホウジン</t>
    </rPh>
    <rPh sb="6" eb="9">
      <t>オオイタケン</t>
    </rPh>
    <rPh sb="9" eb="11">
      <t>コウツウ</t>
    </rPh>
    <rPh sb="11" eb="13">
      <t>アンゼン</t>
    </rPh>
    <rPh sb="13" eb="15">
      <t>キョウカイ</t>
    </rPh>
    <phoneticPr fontId="5"/>
  </si>
  <si>
    <t>-</t>
    <phoneticPr fontId="2"/>
  </si>
  <si>
    <t>-</t>
    <phoneticPr fontId="2"/>
  </si>
  <si>
    <t>-</t>
    <phoneticPr fontId="2"/>
  </si>
  <si>
    <t>-</t>
    <phoneticPr fontId="2"/>
  </si>
  <si>
    <t>一般財団法人大分県中小企業会館</t>
    <rPh sb="0" eb="2">
      <t>イッパン</t>
    </rPh>
    <rPh sb="2" eb="4">
      <t>ザイダン</t>
    </rPh>
    <rPh sb="4" eb="6">
      <t>ホウジン</t>
    </rPh>
    <rPh sb="6" eb="9">
      <t>オオイタケン</t>
    </rPh>
    <rPh sb="9" eb="11">
      <t>チュウショウ</t>
    </rPh>
    <rPh sb="11" eb="13">
      <t>キギョウ</t>
    </rPh>
    <rPh sb="13" eb="15">
      <t>カイカン</t>
    </rPh>
    <phoneticPr fontId="5"/>
  </si>
  <si>
    <t>○</t>
    <phoneticPr fontId="2"/>
  </si>
  <si>
    <t>-</t>
    <phoneticPr fontId="2"/>
  </si>
  <si>
    <t>-</t>
    <phoneticPr fontId="2"/>
  </si>
  <si>
    <t>-</t>
    <phoneticPr fontId="2"/>
  </si>
  <si>
    <t>株式会社大分県畜産公社</t>
    <rPh sb="0" eb="4">
      <t>カブシキガイシャ</t>
    </rPh>
    <rPh sb="4" eb="7">
      <t>オオイタケン</t>
    </rPh>
    <rPh sb="7" eb="9">
      <t>チクサン</t>
    </rPh>
    <rPh sb="9" eb="11">
      <t>コウシャ</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</si>
  <si>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</si>
  <si>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</si>
  <si>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</si>
  <si>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</si>
  <si>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</si>
  <si>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</si>
  <si>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H28</t>
    <phoneticPr fontId="5"/>
  </si>
  <si>
    <t>H27</t>
    <phoneticPr fontId="5"/>
  </si>
  <si>
    <t>H27</t>
    <phoneticPr fontId="5"/>
  </si>
  <si>
    <t>H26</t>
    <phoneticPr fontId="5"/>
  </si>
  <si>
    <t>H26</t>
    <phoneticPr fontId="5"/>
  </si>
  <si>
    <t>H25</t>
    <phoneticPr fontId="5"/>
  </si>
  <si>
    <t>H24</t>
    <phoneticPr fontId="5"/>
  </si>
  <si>
    <t>H24</t>
    <phoneticPr fontId="5"/>
  </si>
  <si>
    <t>（　参考　）</t>
    <rPh sb="2" eb="4">
      <t>サンコウ</t>
    </rPh>
    <phoneticPr fontId="5"/>
  </si>
  <si>
    <t xml:space="preserve">将来負担比率は、設立法人の負債額等負担見込額の増などにより将来負担額は増加し、また、地方交付税と臨時財政対策債を合わせた実質的な地方交付税の減により標準財政規模が減少したことなどから前年度に比べ2.3ポイント上昇し、159.3％となった。実質公債費比率は、低金利により利払いが減少したことや県債の発行抑制に努めたことなどにより、前年度に比べ1.4ポイント改善の11.3％となった。県債発行に際し、資金調達方法の多様化により借入コストや金利変動リスクの低減に努め、将来の公債費を抑制するとともに、臨時財政対策債を除く実質的な県債残高について、発行抑制や繰上償還により、今後も、将来負担比率、実質公債費比率ともに改善するような財政運営に努めていく。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</si>
  <si>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</si>
  <si>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</si>
  <si>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</si>
  <si>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</si>
  <si>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H25</t>
    <phoneticPr fontId="5"/>
  </si>
  <si>
    <t>(　参考　）</t>
    <rPh sb="2" eb="4">
      <t>サンコウ</t>
    </rPh>
    <phoneticPr fontId="5"/>
  </si>
  <si>
    <t>ここに入力</t>
    <rPh sb="3" eb="5">
      <t>ニュウリョク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</si>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</sst>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9">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1"/>
      <color rgb="FF3F3F3F"/>
      <name val="ＭＳ Ｐゴシック"/>
      <family val="2"/>
      <charset val="128"/>
      <scheme val="minor"/>
    </font>
    <font>
      <sz val="14"/>
      <name val="ＭＳ ゴシック"/>
      <family val="3"/>
      <charset val="128"/>
    </font>
    <font>
      <sz val="14"/>
      <color rgb="FFFF0000"/>
      <name val="ＭＳ Ｐゴシック"/>
      <family val="3"/>
      <charset val="128"/>
    </font>
    <font>
      <sz val="11"/>
      <color rgb="FFFF0000"/>
      <name val="ＭＳ Ｐ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6" fillId="0" borderId="0">
      <alignment vertical="center"/>
    </xf>
  </cellStyleXfs>
  <cellXfs count="12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180" fontId="1" fillId="0" borderId="0" xfId="33" applyNumberFormat="1" applyFont="1" applyFill="1" applyBorder="1">
      <alignment vertical="center"/>
    </xf>
    <xf numFmtId="0" fontId="37"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6"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8" fillId="5" borderId="34" xfId="34" applyNumberFormat="1" applyFont="1" applyFill="1" applyBorder="1" applyAlignment="1">
      <alignment horizontal="center" vertical="center"/>
    </xf>
    <xf numFmtId="49" fontId="38" fillId="5" borderId="34" xfId="34" applyNumberFormat="1" applyFont="1" applyFill="1" applyBorder="1" applyAlignment="1">
      <alignment horizontal="center" vertical="center" wrapText="1"/>
    </xf>
    <xf numFmtId="0" fontId="38" fillId="0" borderId="0" xfId="33" applyFont="1" applyFill="1">
      <alignment vertical="center"/>
    </xf>
    <xf numFmtId="179" fontId="38" fillId="5" borderId="0" xfId="34" applyNumberFormat="1" applyFont="1" applyFill="1" applyBorder="1" applyAlignment="1">
      <alignment vertical="center" wrapText="1"/>
    </xf>
    <xf numFmtId="0" fontId="38" fillId="0" borderId="0" xfId="33" applyFont="1" applyFill="1" applyBorder="1">
      <alignment vertical="center"/>
    </xf>
    <xf numFmtId="178" fontId="38"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11" fillId="0" borderId="91" xfId="32" applyNumberFormat="1" applyFont="1" applyBorder="1" applyAlignment="1" applyProtection="1">
      <alignment horizontal="left" vertical="center" wrapText="1" shrinkToFit="1"/>
      <protection locked="0"/>
    </xf>
    <xf numFmtId="0" fontId="11" fillId="0" borderId="92" xfId="32" applyNumberFormat="1" applyFont="1" applyBorder="1" applyAlignment="1" applyProtection="1">
      <alignment horizontal="left" vertical="center" wrapText="1" shrinkToFit="1"/>
      <protection locked="0"/>
    </xf>
    <xf numFmtId="0" fontId="11" fillId="0" borderId="103" xfId="32" applyNumberFormat="1" applyFont="1" applyBorder="1" applyAlignment="1" applyProtection="1">
      <alignment horizontal="left" vertical="center" wrapText="1"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32" fillId="0" borderId="105" xfId="0" applyFont="1" applyFill="1" applyBorder="1" applyAlignment="1" applyProtection="1">
      <alignment horizontal="left" vertical="center" shrinkToFit="1"/>
      <protection locked="0"/>
    </xf>
    <xf numFmtId="0" fontId="32" fillId="0" borderId="106" xfId="0" applyFont="1" applyFill="1" applyBorder="1" applyAlignment="1" applyProtection="1">
      <alignment horizontal="left" vertical="center" shrinkToFit="1"/>
      <protection locked="0"/>
    </xf>
    <xf numFmtId="0" fontId="32" fillId="0" borderId="107" xfId="0" applyFont="1" applyFill="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32" fillId="0" borderId="91" xfId="0" applyFont="1" applyFill="1" applyBorder="1" applyAlignment="1" applyProtection="1">
      <alignment horizontal="left" vertical="center" shrinkToFit="1"/>
      <protection locked="0"/>
    </xf>
    <xf numFmtId="0" fontId="32" fillId="0" borderId="92" xfId="0" applyFont="1" applyFill="1" applyBorder="1" applyAlignment="1" applyProtection="1">
      <alignment horizontal="left" vertical="center" shrinkToFit="1"/>
      <protection locked="0"/>
    </xf>
    <xf numFmtId="0" fontId="32" fillId="0" borderId="93" xfId="0" applyFont="1" applyFill="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177" fontId="29" fillId="0" borderId="105" xfId="32" applyNumberFormat="1" applyFont="1" applyBorder="1" applyAlignment="1" applyProtection="1">
      <alignment horizontal="right" vertical="center" shrinkToFit="1"/>
      <protection locked="0"/>
    </xf>
    <xf numFmtId="177" fontId="29" fillId="0" borderId="106" xfId="32" applyNumberFormat="1" applyFont="1" applyBorder="1" applyAlignment="1" applyProtection="1">
      <alignment horizontal="right" vertical="center" shrinkToFit="1"/>
      <protection locked="0"/>
    </xf>
    <xf numFmtId="177" fontId="29" fillId="0" borderId="107" xfId="32" applyNumberFormat="1" applyFont="1" applyBorder="1" applyAlignment="1" applyProtection="1">
      <alignment horizontal="right" vertical="center" shrinkToFit="1"/>
      <protection locked="0"/>
    </xf>
    <xf numFmtId="0" fontId="34" fillId="0" borderId="105" xfId="32" applyNumberFormat="1" applyFont="1" applyBorder="1" applyAlignment="1" applyProtection="1">
      <alignment horizontal="left" vertical="center" wrapText="1" shrinkToFit="1"/>
      <protection locked="0"/>
    </xf>
    <xf numFmtId="0" fontId="34" fillId="0" borderId="106" xfId="32" applyNumberFormat="1" applyFont="1" applyBorder="1" applyAlignment="1" applyProtection="1">
      <alignment horizontal="left" vertical="center" wrapText="1" shrinkToFit="1"/>
      <protection locked="0"/>
    </xf>
    <xf numFmtId="0" fontId="34" fillId="0" borderId="112" xfId="32" applyNumberFormat="1" applyFont="1" applyBorder="1" applyAlignment="1" applyProtection="1">
      <alignment horizontal="left" vertical="center" wrapText="1" shrinkToFit="1"/>
      <protection locked="0"/>
    </xf>
    <xf numFmtId="0" fontId="33" fillId="0" borderId="105" xfId="32" applyNumberFormat="1" applyFont="1" applyBorder="1" applyAlignment="1" applyProtection="1">
      <alignment horizontal="left" vertical="center" shrinkToFit="1"/>
      <protection locked="0"/>
    </xf>
    <xf numFmtId="0" fontId="33" fillId="0" borderId="106" xfId="32" applyNumberFormat="1" applyFont="1" applyBorder="1" applyAlignment="1" applyProtection="1">
      <alignment horizontal="left" vertical="center" shrinkToFit="1"/>
      <protection locked="0"/>
    </xf>
    <xf numFmtId="0" fontId="33"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0" fontId="11" fillId="0" borderId="105" xfId="32" applyNumberFormat="1" applyFont="1" applyBorder="1" applyAlignment="1" applyProtection="1">
      <alignment horizontal="left" vertical="center" wrapText="1" shrinkToFit="1"/>
      <protection locked="0"/>
    </xf>
    <xf numFmtId="0" fontId="11" fillId="0" borderId="106" xfId="32" applyNumberFormat="1" applyFont="1" applyBorder="1" applyAlignment="1" applyProtection="1">
      <alignment horizontal="left" vertical="center" shrinkToFit="1"/>
      <protection locked="0"/>
    </xf>
    <xf numFmtId="0" fontId="11" fillId="0" borderId="112"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38" fillId="0" borderId="34" xfId="33" applyFont="1" applyFill="1" applyBorder="1" applyAlignment="1" applyProtection="1">
      <alignment horizontal="left" vertical="top" wrapText="1"/>
      <protection locked="0"/>
    </xf>
    <xf numFmtId="0" fontId="38"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7"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wrapText="1"/>
    </xf>
    <xf numFmtId="0" fontId="1" fillId="0" borderId="34" xfId="33" applyFont="1" applyFill="1" applyBorder="1" applyAlignment="1" applyProtection="1">
      <alignment horizontal="left" vertical="top" wrapText="1"/>
      <protection locked="0"/>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94715</c:v>
                </c:pt>
                <c:pt idx="3">
                  <c:v>97161</c:v>
                </c:pt>
                <c:pt idx="4">
                  <c:v>101731</c:v>
                </c:pt>
              </c:numCache>
            </c:numRef>
          </c:val>
          <c:smooth val="0"/>
          <c:extLst xmlns:c16r2="http://schemas.microsoft.com/office/drawing/2015/06/chart">
            <c:ext xmlns:c16="http://schemas.microsoft.com/office/drawing/2014/chart" uri="{C3380CC4-5D6E-409C-BE32-E72D297353CC}">
              <c16:uniqueId val="{00000000-2329-4973-8F73-7653C06FD8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88201</c:v>
                </c:pt>
                <c:pt idx="1">
                  <c:v>99786</c:v>
                </c:pt>
                <c:pt idx="2">
                  <c:v>99583</c:v>
                </c:pt>
                <c:pt idx="3">
                  <c:v>90598</c:v>
                </c:pt>
                <c:pt idx="4">
                  <c:v>95893</c:v>
                </c:pt>
              </c:numCache>
            </c:numRef>
          </c:val>
          <c:smooth val="0"/>
          <c:extLst xmlns:c16r2="http://schemas.microsoft.com/office/drawing/2015/06/chart">
            <c:ext xmlns:c16="http://schemas.microsoft.com/office/drawing/2014/chart" uri="{C3380CC4-5D6E-409C-BE32-E72D297353CC}">
              <c16:uniqueId val="{00000001-2329-4973-8F73-7653C06FD8C1}"/>
            </c:ext>
          </c:extLst>
        </c:ser>
        <c:dLbls>
          <c:showLegendKey val="0"/>
          <c:showVal val="0"/>
          <c:showCatName val="0"/>
          <c:showSerName val="0"/>
          <c:showPercent val="0"/>
          <c:showBubbleSize val="0"/>
        </c:dLbls>
        <c:marker val="1"/>
        <c:smooth val="0"/>
        <c:axId val="133094520"/>
        <c:axId val="133094912"/>
      </c:lineChart>
      <c:catAx>
        <c:axId val="133094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094912"/>
        <c:crosses val="autoZero"/>
        <c:auto val="1"/>
        <c:lblAlgn val="ctr"/>
        <c:lblOffset val="100"/>
        <c:tickLblSkip val="1"/>
        <c:tickMarkSkip val="1"/>
        <c:noMultiLvlLbl val="0"/>
      </c:catAx>
      <c:valAx>
        <c:axId val="1330949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094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0.77</c:v>
                </c:pt>
                <c:pt idx="1">
                  <c:v>0.78</c:v>
                </c:pt>
                <c:pt idx="2">
                  <c:v>0.85</c:v>
                </c:pt>
                <c:pt idx="3">
                  <c:v>0.86</c:v>
                </c:pt>
                <c:pt idx="4">
                  <c:v>0.84</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3.46</c:v>
                </c:pt>
                <c:pt idx="1">
                  <c:v>3.48</c:v>
                </c:pt>
                <c:pt idx="2">
                  <c:v>3.07</c:v>
                </c:pt>
                <c:pt idx="3">
                  <c:v>3.01</c:v>
                </c:pt>
                <c:pt idx="4">
                  <c:v>2.79</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133096480"/>
        <c:axId val="133096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-0.53</c:v>
                </c:pt>
                <c:pt idx="1">
                  <c:v>0.01</c:v>
                </c:pt>
                <c:pt idx="2">
                  <c:v>-0.33</c:v>
                </c:pt>
                <c:pt idx="3">
                  <c:v>0.62</c:v>
                </c:pt>
                <c:pt idx="4">
                  <c:v>0.56999999999999995</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133096480"/>
        <c:axId val="133096872"/>
      </c:lineChart>
      <c:catAx>
        <c:axId val="13309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096872"/>
        <c:crosses val="autoZero"/>
        <c:auto val="1"/>
        <c:lblAlgn val="ctr"/>
        <c:lblOffset val="100"/>
        <c:tickLblSkip val="1"/>
        <c:tickMarkSkip val="1"/>
        <c:noMultiLvlLbl val="0"/>
      </c:catAx>
      <c:valAx>
        <c:axId val="133096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9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沿岸漁業改善資金特別会計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用品調達特別会計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県営林事業特別会計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0.73</c:v>
                </c:pt>
                <c:pt idx="2">
                  <c:v>#N/A</c:v>
                </c:pt>
                <c:pt idx="3">
                  <c:v>0.75</c:v>
                </c:pt>
                <c:pt idx="4">
                  <c:v>#N/A</c:v>
                </c:pt>
                <c:pt idx="5">
                  <c:v>0.82</c:v>
                </c:pt>
                <c:pt idx="6">
                  <c:v>#N/A</c:v>
                </c:pt>
                <c:pt idx="7">
                  <c:v>0.81</c:v>
                </c:pt>
                <c:pt idx="8">
                  <c:v>#N/A</c:v>
                </c:pt>
                <c:pt idx="9">
                  <c:v>0.81</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大分県工業用水道事業会計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1.53</c:v>
                </c:pt>
                <c:pt idx="2">
                  <c:v>#N/A</c:v>
                </c:pt>
                <c:pt idx="3">
                  <c:v>1.57</c:v>
                </c:pt>
                <c:pt idx="4">
                  <c:v>#N/A</c:v>
                </c:pt>
                <c:pt idx="5">
                  <c:v>2.14</c:v>
                </c:pt>
                <c:pt idx="6">
                  <c:v>#N/A</c:v>
                </c:pt>
                <c:pt idx="7">
                  <c:v>1.69</c:v>
                </c:pt>
                <c:pt idx="8">
                  <c:v>#N/A</c:v>
                </c:pt>
                <c:pt idx="9">
                  <c:v>1.2</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大分県電気事業会計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1.88</c:v>
                </c:pt>
                <c:pt idx="2">
                  <c:v>#N/A</c:v>
                </c:pt>
                <c:pt idx="3">
                  <c:v>1.66</c:v>
                </c:pt>
                <c:pt idx="4">
                  <c:v>#N/A</c:v>
                </c:pt>
                <c:pt idx="5">
                  <c:v>1.84</c:v>
                </c:pt>
                <c:pt idx="6">
                  <c:v>#N/A</c:v>
                </c:pt>
                <c:pt idx="7">
                  <c:v>1.76</c:v>
                </c:pt>
                <c:pt idx="8">
                  <c:v>#N/A</c:v>
                </c:pt>
                <c:pt idx="9">
                  <c:v>1.43</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大分県病院事業会計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1.53</c:v>
                </c:pt>
                <c:pt idx="2">
                  <c:v>#N/A</c:v>
                </c:pt>
                <c:pt idx="3">
                  <c:v>1.68</c:v>
                </c:pt>
                <c:pt idx="4">
                  <c:v>#N/A</c:v>
                </c:pt>
                <c:pt idx="5">
                  <c:v>1.69</c:v>
                </c:pt>
                <c:pt idx="6">
                  <c:v>#N/A</c:v>
                </c:pt>
                <c:pt idx="7">
                  <c:v>1.74</c:v>
                </c:pt>
                <c:pt idx="8">
                  <c:v>#N/A</c:v>
                </c:pt>
                <c:pt idx="9">
                  <c:v>1.67</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133097656"/>
        <c:axId val="133098048"/>
      </c:barChart>
      <c:catAx>
        <c:axId val="13309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098048"/>
        <c:crosses val="autoZero"/>
        <c:auto val="1"/>
        <c:lblAlgn val="ctr"/>
        <c:lblOffset val="100"/>
        <c:tickLblSkip val="1"/>
        <c:tickMarkSkip val="1"/>
        <c:noMultiLvlLbl val="0"/>
      </c:catAx>
      <c:valAx>
        <c:axId val="13309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97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56623</c:v>
                </c:pt>
                <c:pt idx="5">
                  <c:v>58252</c:v>
                </c:pt>
                <c:pt idx="8">
                  <c:v>59813</c:v>
                </c:pt>
                <c:pt idx="11">
                  <c:v>60991</c:v>
                </c:pt>
                <c:pt idx="14">
                  <c:v>61482</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3851</c:v>
                </c:pt>
                <c:pt idx="3">
                  <c:v>1855</c:v>
                </c:pt>
                <c:pt idx="6">
                  <c:v>3884</c:v>
                </c:pt>
                <c:pt idx="9">
                  <c:v>1600</c:v>
                </c:pt>
                <c:pt idx="12">
                  <c:v>1531</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1127</c:v>
                </c:pt>
                <c:pt idx="3">
                  <c:v>1080</c:v>
                </c:pt>
                <c:pt idx="6">
                  <c:v>710</c:v>
                </c:pt>
                <c:pt idx="9">
                  <c:v>707</c:v>
                </c:pt>
                <c:pt idx="12">
                  <c:v>599</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4667</c:v>
                </c:pt>
                <c:pt idx="3">
                  <c:v>5667</c:v>
                </c:pt>
                <c:pt idx="6">
                  <c:v>6667</c:v>
                </c:pt>
                <c:pt idx="9">
                  <c:v>7667</c:v>
                </c:pt>
                <c:pt idx="12">
                  <c:v>8667</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89827</c:v>
                </c:pt>
                <c:pt idx="3">
                  <c:v>87562</c:v>
                </c:pt>
                <c:pt idx="6">
                  <c:v>83835</c:v>
                </c:pt>
                <c:pt idx="9">
                  <c:v>80267</c:v>
                </c:pt>
                <c:pt idx="12">
                  <c:v>77773</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133098832"/>
        <c:axId val="133099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42852</c:v>
                </c:pt>
                <c:pt idx="2">
                  <c:v>#N/A</c:v>
                </c:pt>
                <c:pt idx="3">
                  <c:v>#N/A</c:v>
                </c:pt>
                <c:pt idx="4">
                  <c:v>37913</c:v>
                </c:pt>
                <c:pt idx="5">
                  <c:v>#N/A</c:v>
                </c:pt>
                <c:pt idx="6">
                  <c:v>#N/A</c:v>
                </c:pt>
                <c:pt idx="7">
                  <c:v>35283</c:v>
                </c:pt>
                <c:pt idx="8">
                  <c:v>#N/A</c:v>
                </c:pt>
                <c:pt idx="9">
                  <c:v>#N/A</c:v>
                </c:pt>
                <c:pt idx="10">
                  <c:v>29250</c:v>
                </c:pt>
                <c:pt idx="11">
                  <c:v>#N/A</c:v>
                </c:pt>
                <c:pt idx="12">
                  <c:v>#N/A</c:v>
                </c:pt>
                <c:pt idx="13">
                  <c:v>27088</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133098832"/>
        <c:axId val="133099224"/>
      </c:lineChart>
      <c:catAx>
        <c:axId val="13309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099224"/>
        <c:crosses val="autoZero"/>
        <c:auto val="1"/>
        <c:lblAlgn val="ctr"/>
        <c:lblOffset val="100"/>
        <c:tickLblSkip val="1"/>
        <c:tickMarkSkip val="1"/>
        <c:noMultiLvlLbl val="0"/>
      </c:catAx>
      <c:valAx>
        <c:axId val="133099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9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674581</c:v>
                </c:pt>
                <c:pt idx="5">
                  <c:v>686116</c:v>
                </c:pt>
                <c:pt idx="8">
                  <c:v>687844</c:v>
                </c:pt>
                <c:pt idx="11">
                  <c:v>679629</c:v>
                </c:pt>
                <c:pt idx="14">
                  <c:v>674113</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15809</c:v>
                </c:pt>
                <c:pt idx="5">
                  <c:v>14021</c:v>
                </c:pt>
                <c:pt idx="8">
                  <c:v>13315</c:v>
                </c:pt>
                <c:pt idx="11">
                  <c:v>21389</c:v>
                </c:pt>
                <c:pt idx="14">
                  <c:v>18519</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81518</c:v>
                </c:pt>
                <c:pt idx="5">
                  <c:v>96457</c:v>
                </c:pt>
                <c:pt idx="8">
                  <c:v>103488</c:v>
                </c:pt>
                <c:pt idx="11">
                  <c:v>113950</c:v>
                </c:pt>
                <c:pt idx="14">
                  <c:v>118148</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81</c:v>
                </c:pt>
                <c:pt idx="3">
                  <c:v>80</c:v>
                </c:pt>
                <c:pt idx="6">
                  <c:v>109</c:v>
                </c:pt>
                <c:pt idx="9">
                  <c:v>92</c:v>
                </c:pt>
                <c:pt idx="12">
                  <c:v>1685</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171235</c:v>
                </c:pt>
                <c:pt idx="3">
                  <c:v>160651</c:v>
                </c:pt>
                <c:pt idx="6">
                  <c:v>151471</c:v>
                </c:pt>
                <c:pt idx="9">
                  <c:v>150245</c:v>
                </c:pt>
                <c:pt idx="12">
                  <c:v>146993</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9996</c:v>
                </c:pt>
                <c:pt idx="3">
                  <c:v>8569</c:v>
                </c:pt>
                <c:pt idx="6">
                  <c:v>6465</c:v>
                </c:pt>
                <c:pt idx="9">
                  <c:v>5294</c:v>
                </c:pt>
                <c:pt idx="12">
                  <c:v>4404</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15996</c:v>
                </c:pt>
                <c:pt idx="3">
                  <c:v>14935</c:v>
                </c:pt>
                <c:pt idx="6">
                  <c:v>11687</c:v>
                </c:pt>
                <c:pt idx="9">
                  <c:v>10236</c:v>
                </c:pt>
                <c:pt idx="12">
                  <c:v>9733</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1065590</c:v>
                </c:pt>
                <c:pt idx="3">
                  <c:v>1075323</c:v>
                </c:pt>
                <c:pt idx="6">
                  <c:v>1076600</c:v>
                </c:pt>
                <c:pt idx="9">
                  <c:v>1075878</c:v>
                </c:pt>
                <c:pt idx="12">
                  <c:v>1075218</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02484448"/>
        <c:axId val="402484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490990</c:v>
                </c:pt>
                <c:pt idx="2">
                  <c:v>#N/A</c:v>
                </c:pt>
                <c:pt idx="3">
                  <c:v>#N/A</c:v>
                </c:pt>
                <c:pt idx="4">
                  <c:v>462964</c:v>
                </c:pt>
                <c:pt idx="5">
                  <c:v>#N/A</c:v>
                </c:pt>
                <c:pt idx="6">
                  <c:v>#N/A</c:v>
                </c:pt>
                <c:pt idx="7">
                  <c:v>441684</c:v>
                </c:pt>
                <c:pt idx="8">
                  <c:v>#N/A</c:v>
                </c:pt>
                <c:pt idx="9">
                  <c:v>#N/A</c:v>
                </c:pt>
                <c:pt idx="10">
                  <c:v>426777</c:v>
                </c:pt>
                <c:pt idx="11">
                  <c:v>#N/A</c:v>
                </c:pt>
                <c:pt idx="12">
                  <c:v>#N/A</c:v>
                </c:pt>
                <c:pt idx="13">
                  <c:v>427254</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02484448"/>
        <c:axId val="402484840"/>
      </c:lineChart>
      <c:catAx>
        <c:axId val="40248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484840"/>
        <c:crosses val="autoZero"/>
        <c:auto val="1"/>
        <c:lblAlgn val="ctr"/>
        <c:lblOffset val="100"/>
        <c:tickLblSkip val="1"/>
        <c:tickMarkSkip val="1"/>
        <c:noMultiLvlLbl val="0"/>
      </c:catAx>
      <c:valAx>
        <c:axId val="402484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48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16-438C-A889-C62D1347E5C8}"/>
                </c:ext>
                <c:ext xmlns:c15="http://schemas.microsoft.com/office/drawing/2012/chart" uri="{CE6537A1-D6FC-4f65-9D91-7224C49458BB}">
                  <c15:dlblFieldTable>
                    <c15:dlblFTEntry>
                      <c15:txfldGUID>{9A54FFC8-76EE-40B3-9397-90593D4139EB}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B16-438C-A889-C62D1347E5C8}"/>
                </c:ext>
                <c:ext xmlns:c15="http://schemas.microsoft.com/office/drawing/2012/chart" uri="{CE6537A1-D6FC-4f65-9D91-7224C49458BB}">
                  <c15:dlblFieldTable>
                    <c15:dlblFTEntry>
                      <c15:txfldGUID>{E8A821A0-8E4D-4A1A-AD3E-E12D0C9C4041}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16-438C-A889-C62D1347E5C8}"/>
                </c:ext>
                <c:ext xmlns:c15="http://schemas.microsoft.com/office/drawing/2012/chart" uri="{CE6537A1-D6FC-4f65-9D91-7224C49458BB}">
                  <c15:dlblFieldTable>
                    <c15:dlblFTEntry>
                      <c15:txfldGUID>{E6C62587-9C0B-48B6-ABE9-779FABA584F8}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16-438C-A889-C62D1347E5C8}"/>
                </c:ext>
                <c:ext xmlns:c15="http://schemas.microsoft.com/office/drawing/2012/chart" uri="{CE6537A1-D6FC-4f65-9D91-7224C49458BB}">
                  <c15:dlblFieldTable>
                    <c15:dlblFTEntry>
                      <c15:txfldGUID>{D6F65AEB-813B-49BB-96D1-B29066A780F1}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16-438C-A889-C62D1347E5C8}"/>
                </c:ext>
                <c:ext xmlns:c15="http://schemas.microsoft.com/office/drawing/2012/chart" uri="{CE6537A1-D6FC-4f65-9D91-7224C49458BB}">
                  <c15:dlblFieldTable>
                    <c15:dlblFTEntry>
                      <c15:txfldGUID>{F11E660E-15FC-4DB8-B414-1F06125EBCB3}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6B16-438C-A889-C62D1347E5C8}"/>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6B16-438C-A889-C62D1347E5C8}"/>
                </c:ext>
                <c:ext xmlns:c15="http://schemas.microsoft.com/office/drawing/2012/chart" uri="{CE6537A1-D6FC-4f65-9D91-7224C49458BB}">
                  <c15:dlblFieldTable>
                    <c15:dlblFTEntry>
                      <c15:txfldGUID>{EB60B374-4FF4-4936-BFB0-8D554B53B579}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6B16-438C-A889-C62D1347E5C8}"/>
                </c:ext>
                <c:ext xmlns:c15="http://schemas.microsoft.com/office/drawing/2012/chart" uri="{CE6537A1-D6FC-4f65-9D91-7224C49458BB}">
                  <c15:dlblFieldTable>
                    <c15:dlblFTEntry>
                      <c15:txfldGUID>{8E475A46-936C-469D-8CD5-7C06F503A13F}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6B16-438C-A889-C62D1347E5C8}"/>
                </c:ext>
                <c:ext xmlns:c15="http://schemas.microsoft.com/office/drawing/2012/chart" uri="{CE6537A1-D6FC-4f65-9D91-7224C49458BB}">
                  <c15:dlblFieldTable>
                    <c15:dlblFTEntry>
                      <c15:txfldGUID>{F7852338-53CF-44B5-B5CF-61C275EBCEFB}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6B16-438C-A889-C62D1347E5C8}"/>
                </c:ext>
                <c:ext xmlns:c15="http://schemas.microsoft.com/office/drawing/2012/chart" uri="{CE6537A1-D6FC-4f65-9D91-7224C49458BB}">
                  <c15:dlblFieldTable>
                    <c15:dlblFTEntry>
                      <c15:txfldGUID>{56C29EBE-7387-40F9-AC5D-C2317E8DF803}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B16-438C-A889-C62D1347E5C8}"/>
                </c:ext>
                <c:ext xmlns:c15="http://schemas.microsoft.com/office/drawing/2012/chart" uri="{CE6537A1-D6FC-4f65-9D91-7224C49458BB}">
                  <c15:dlblFieldTable>
                    <c15:dlblFTEntry>
                      <c15:txfldGUID>{3E7E5657-243F-41A3-A33E-97E676EBE796}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6B16-438C-A889-C62D1347E5C8}"/>
            </c:ext>
          </c:extLst>
        </c:ser>
        <c:dLbls>
          <c:showLegendKey val="0"/>
          <c:showVal val="1"/>
          <c:showCatName val="0"/>
          <c:showSerName val="0"/>
          <c:showPercent val="0"/>
          <c:showBubbleSize val="0"/>
        </c:dLbls>
        <c:axId val="402485624"/>
        <c:axId val="402486016"/>
      </c:scatterChart>
      <c:valAx>
        <c:axId val="402485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2486016"/>
        <c:crosses val="autoZero"/>
        <c:crossBetween val="midCat"/>
      </c:valAx>
      <c:valAx>
        <c:axId val="4024860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248562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BF-4856-9E0C-D27A65559E0D}"/>
                </c:ext>
                <c:ext xmlns:c15="http://schemas.microsoft.com/office/drawing/2012/chart" uri="{CE6537A1-D6FC-4f65-9D91-7224C49458BB}">
                  <c15:dlblFieldTable>
                    <c15:dlblFTEntry>
                      <c15:txfldGUID>{62570B0A-646F-46FA-ABC7-4C27247F77F9}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BF-4856-9E0C-D27A65559E0D}"/>
                </c:ext>
                <c:ext xmlns:c15="http://schemas.microsoft.com/office/drawing/2012/chart" uri="{CE6537A1-D6FC-4f65-9D91-7224C49458BB}">
                  <c15:dlblFieldTable>
                    <c15:dlblFTEntry>
                      <c15:txfldGUID>{84ADC477-4E90-4423-9E8F-75949DBC2E6F}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BF-4856-9E0C-D27A65559E0D}"/>
                </c:ext>
                <c:ext xmlns:c15="http://schemas.microsoft.com/office/drawing/2012/chart" uri="{CE6537A1-D6FC-4f65-9D91-7224C49458BB}">
                  <c15:dlblFieldTable>
                    <c15:dlblFTEntry>
                      <c15:txfldGUID>{9A5894DA-81E5-4847-A68B-CA88D6B33BD6}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BF-4856-9E0C-D27A65559E0D}"/>
                </c:ext>
                <c:ext xmlns:c15="http://schemas.microsoft.com/office/drawing/2012/chart" uri="{CE6537A1-D6FC-4f65-9D91-7224C49458BB}">
                  <c15:dlblFieldTable>
                    <c15:dlblFTEntry>
                      <c15:txfldGUID>{033D94AE-2284-41C2-A442-BFDC405EF1B5}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BF-4856-9E0C-D27A65559E0D}"/>
                </c:ext>
                <c:ext xmlns:c15="http://schemas.microsoft.com/office/drawing/2012/chart" uri="{CE6537A1-D6FC-4f65-9D91-7224C49458BB}">
                  <c15:dlblFieldTable>
                    <c15:dlblFTEntry>
                      <c15:txfldGUID>{154E021E-B9F4-4621-BAFA-FF2D048E8F5A}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15.8</c:v>
                </c:pt>
                <c:pt idx="1">
                  <c:v>15</c:v>
                </c:pt>
                <c:pt idx="2">
                  <c:v>14.4</c:v>
                </c:pt>
                <c:pt idx="3">
                  <c:v>12.7</c:v>
                </c:pt>
                <c:pt idx="4">
                  <c:v>11.3</c:v>
                </c:pt>
              </c:numCache>
            </c:numRef>
          </c:xVal>
          <c:yVal>
            <c:numRef>
              <c:f>公会計指標分析・財政指標組合せ分析表!$K$73:$O$73</c:f>
              <c:numCache>
                <c:formatCode>#,##0.0;"▲ "#,##0.0</c:formatCode>
                <c:ptCount val="5"/>
                <c:pt idx="0">
                  <c:v>181.2</c:v>
                </c:pt>
                <c:pt idx="1">
                  <c:v>173</c:v>
                </c:pt>
                <c:pt idx="2">
                  <c:v>165.7</c:v>
                </c:pt>
                <c:pt idx="3">
                  <c:v>157</c:v>
                </c:pt>
                <c:pt idx="4">
                  <c:v>159.30000000000001</c:v>
                </c:pt>
              </c:numCache>
            </c:numRef>
          </c:yVal>
          <c:smooth val="0"/>
          <c:extLst xmlns:c16r2="http://schemas.microsoft.com/office/drawing/2015/06/chart">
            <c:ext xmlns:c16="http://schemas.microsoft.com/office/drawing/2014/chart" uri="{C3380CC4-5D6E-409C-BE32-E72D297353CC}">
              <c16:uniqueId val="{00000005-38BF-4856-9E0C-D27A65559E0D}"/>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38BF-4856-9E0C-D27A65559E0D}"/>
                </c:ext>
                <c:ext xmlns:c15="http://schemas.microsoft.com/office/drawing/2012/chart" uri="{CE6537A1-D6FC-4f65-9D91-7224C49458BB}">
                  <c15:dlblFieldTable>
                    <c15:dlblFTEntry>
                      <c15:txfldGUID>{56716899-8EC0-4E0D-9A57-462B5B27E867}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38BF-4856-9E0C-D27A65559E0D}"/>
                </c:ext>
                <c:ext xmlns:c15="http://schemas.microsoft.com/office/drawing/2012/chart" uri="{CE6537A1-D6FC-4f65-9D91-7224C49458BB}">
                  <c15:dlblFieldTable>
                    <c15:dlblFTEntry>
                      <c15:txfldGUID>{F19A749F-924A-47C6-82A3-A64DFB3A037D}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38BF-4856-9E0C-D27A65559E0D}"/>
                </c:ext>
                <c:ext xmlns:c15="http://schemas.microsoft.com/office/drawing/2012/chart" uri="{CE6537A1-D6FC-4f65-9D91-7224C49458BB}">
                  <c15:dlblFieldTable>
                    <c15:dlblFTEntry>
                      <c15:txfldGUID>{BB84832A-287E-48A3-9CC2-2093020AA961}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38BF-4856-9E0C-D27A65559E0D}"/>
                </c:ext>
                <c:ext xmlns:c15="http://schemas.microsoft.com/office/drawing/2012/chart" uri="{CE6537A1-D6FC-4f65-9D91-7224C49458BB}">
                  <c15:dlblFieldTable>
                    <c15:dlblFTEntry>
                      <c15:txfldGUID>{76AEE33F-FD9F-44A2-AB05-68D03648C281}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8BF-4856-9E0C-D27A65559E0D}"/>
                </c:ext>
                <c:ext xmlns:c15="http://schemas.microsoft.com/office/drawing/2012/chart" uri="{CE6537A1-D6FC-4f65-9D91-7224C49458BB}">
                  <c15:dlblFieldTable>
                    <c15:dlblFTEntry>
                      <c15:txfldGUID>{CB760A71-4499-46C6-97C8-1B33A51D173B}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17.100000000000001</c:v>
                </c:pt>
                <c:pt idx="1">
                  <c:v>16.899999999999999</c:v>
                </c:pt>
                <c:pt idx="2">
                  <c:v>16.2</c:v>
                </c:pt>
                <c:pt idx="3">
                  <c:v>14.1</c:v>
                </c:pt>
                <c:pt idx="4">
                  <c:v>13.1</c:v>
                </c:pt>
              </c:numCache>
            </c:numRef>
          </c:xVal>
          <c:yVal>
            <c:numRef>
              <c:f>公会計指標分析・財政指標組合せ分析表!$K$77:$O$77</c:f>
              <c:numCache>
                <c:formatCode>#,##0.0;"▲ "#,##0.0</c:formatCode>
                <c:ptCount val="5"/>
                <c:pt idx="0">
                  <c:v>239.7</c:v>
                </c:pt>
                <c:pt idx="1">
                  <c:v>233.9</c:v>
                </c:pt>
                <c:pt idx="2">
                  <c:v>216</c:v>
                </c:pt>
                <c:pt idx="3">
                  <c:v>169.1</c:v>
                </c:pt>
                <c:pt idx="4">
                  <c:v>174.6</c:v>
                </c:pt>
              </c:numCache>
            </c:numRef>
          </c:yVal>
          <c:smooth val="0"/>
          <c:extLst xmlns:c16r2="http://schemas.microsoft.com/office/drawing/2015/06/chart">
            <c:ext xmlns:c16="http://schemas.microsoft.com/office/drawing/2014/chart" uri="{C3380CC4-5D6E-409C-BE32-E72D297353CC}">
              <c16:uniqueId val="{0000000B-38BF-4856-9E0C-D27A65559E0D}"/>
            </c:ext>
          </c:extLst>
        </c:ser>
        <c:dLbls>
          <c:showLegendKey val="0"/>
          <c:showVal val="1"/>
          <c:showCatName val="0"/>
          <c:showSerName val="0"/>
          <c:showPercent val="0"/>
          <c:showBubbleSize val="0"/>
        </c:dLbls>
        <c:axId val="402486800"/>
        <c:axId val="402487192"/>
      </c:scatterChart>
      <c:valAx>
        <c:axId val="402486800"/>
        <c:scaling>
          <c:orientation val="minMax"/>
          <c:max val="17.600000000000001"/>
          <c:min val="10.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2487192"/>
        <c:crosses val="autoZero"/>
        <c:crossBetween val="midCat"/>
      </c:valAx>
      <c:valAx>
        <c:axId val="402487192"/>
        <c:scaling>
          <c:orientation val="minMax"/>
          <c:max val="254"/>
          <c:min val="1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248680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1,176,891
1,165,898
6,340.74
572,602,476
555,036,631
2,768,964
327,941,885
1,034,680,367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159.3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社会保障関係費等の増による基準財政需要額の増があったものの、企業業績の回復や地方法人特別税の一部復元により、法人事業税が増収となったこと等による基準財政収入額の増要因の影響が大きいため、結果として、前年度より</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0.37</a:t>
          </a:r>
          <a:r>
            <a:rPr lang="ja-JP" altLang="ja-JP" sz="1100">
              <a:solidFill>
                <a:schemeClr val="dk1"/>
              </a:solidFill>
              <a:effectLst/>
              <a:latin typeface="+mn-lt"/>
              <a:ea typeface="+mn-ea"/>
              <a:cs typeface="+mn-cs"/>
            </a:rPr>
            <a:t>となった。</a:t>
          </a:r>
        </a:p>
        <a:p>
          <a:r>
            <a:rPr lang="ja-JP" altLang="ja-JP" sz="1100">
              <a:solidFill>
                <a:schemeClr val="dk1"/>
              </a:solidFill>
              <a:effectLst/>
              <a:latin typeface="+mn-lt"/>
              <a:ea typeface="+mn-ea"/>
              <a:cs typeface="+mn-cs"/>
            </a:rPr>
            <a:t>　今後も引き続き、大分県行財政改革アクションプラン（</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）に基づき、安定した財政基盤の構築に向け取り組む。</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0.34</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44</xdr:row>
      <xdr:rowOff>130628</xdr:rowOff>
    </xdr:to>
    <xdr:cxnSp macro="">
      <xdr:nvCxnSpPr>
        <xdr:cNvPr id="63" name="直線コネクタ 62"/>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4"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5" name="直線コネクタ 64"/>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6"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7" name="直線コネクタ 66"/>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125185</xdr:rowOff>
    </xdr:from>
    <xdr:to>
      <xdr:col>7</xdr:col>
      <xdr:colOff>152400</xdr:colOff>
      <xdr:row>39</xdr:row>
      <xdr:rowOff>126093</xdr:rowOff>
    </xdr:to>
    <xdr:cxnSp macro="">
      <xdr:nvCxnSpPr>
        <xdr:cNvPr id="68" name="直線コネクタ 67"/>
        <xdr:cNvCxnSpPr/>
      </xdr:nvCxnSpPr>
      <xdr:spPr>
        <a:xfrm flipV="1">
          <a:off x="4114800" y="6640285"/>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126093</xdr:rowOff>
    </xdr:from>
    <xdr:to>
      <xdr:col>6</xdr:col>
      <xdr:colOff>0</xdr:colOff>
      <xdr:row>41</xdr:row>
      <xdr:rowOff>127907</xdr:rowOff>
    </xdr:to>
    <xdr:cxnSp macro="">
      <xdr:nvCxnSpPr>
        <xdr:cNvPr id="71" name="直線コネクタ 70"/>
        <xdr:cNvCxnSpPr/>
      </xdr:nvCxnSpPr>
      <xdr:spPr>
        <a:xfrm flipV="1">
          <a:off x="3225800" y="681264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2" name="フローチャート : 判断 71"/>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3" name="テキスト ボックス 72"/>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4" name="直線コネクタ 73"/>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5" name="フローチャート : 判断 74"/>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163484</xdr:rowOff>
    </xdr:from>
    <xdr:ext cx="762000" cy="259045"/>
    <xdr:sp macro="" textlink="">
      <xdr:nvSpPr>
        <xdr:cNvPr id="76" name="テキスト ボックス 75"/>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42</xdr:row>
      <xdr:rowOff>128815</xdr:rowOff>
    </xdr:to>
    <xdr:cxnSp macro="">
      <xdr:nvCxnSpPr>
        <xdr:cNvPr id="77" name="直線コネクタ 76"/>
        <xdr:cNvCxnSpPr/>
      </xdr:nvCxnSpPr>
      <xdr:spPr>
        <a:xfrm flipV="1">
          <a:off x="1447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75293</xdr:rowOff>
    </xdr:from>
    <xdr:to>
      <xdr:col>3</xdr:col>
      <xdr:colOff>330200</xdr:colOff>
      <xdr:row>40</xdr:row>
      <xdr:rowOff>5443</xdr:rowOff>
    </xdr:to>
    <xdr:sp macro="" textlink="">
      <xdr:nvSpPr>
        <xdr:cNvPr id="78" name="フローチャート : 判断 77"/>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79" name="テキスト ボックス 78"/>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81" name="テキスト ボックス 80"/>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74385</xdr:rowOff>
    </xdr:from>
    <xdr:to>
      <xdr:col>7</xdr:col>
      <xdr:colOff>203200</xdr:colOff>
      <xdr:row>39</xdr:row>
      <xdr:rowOff>4535</xdr:rowOff>
    </xdr:to>
    <xdr:sp macro="" textlink="">
      <xdr:nvSpPr>
        <xdr:cNvPr id="87" name="円/楕円 86"/>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90913</xdr:rowOff>
    </xdr:from>
    <xdr:ext cx="762000" cy="259045"/>
    <xdr:sp macro="" textlink="">
      <xdr:nvSpPr>
        <xdr:cNvPr id="88" name="財政力該当値テキスト"/>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75293</xdr:rowOff>
    </xdr:from>
    <xdr:to>
      <xdr:col>6</xdr:col>
      <xdr:colOff>50800</xdr:colOff>
      <xdr:row>40</xdr:row>
      <xdr:rowOff>5443</xdr:rowOff>
    </xdr:to>
    <xdr:sp macro="" textlink="">
      <xdr:nvSpPr>
        <xdr:cNvPr id="89" name="円/楕円 88"/>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15620</xdr:rowOff>
    </xdr:from>
    <xdr:ext cx="736600" cy="259045"/>
    <xdr:sp macro="" textlink="">
      <xdr:nvSpPr>
        <xdr:cNvPr id="90" name="テキスト ボックス 89"/>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1" name="円/楕円 90"/>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2" name="テキスト ボックス 91"/>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3" name="円/楕円 92"/>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163484</xdr:rowOff>
    </xdr:from>
    <xdr:ext cx="762000" cy="259045"/>
    <xdr:sp macro="" textlink="">
      <xdr:nvSpPr>
        <xdr:cNvPr id="94" name="テキスト ボックス 93"/>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5" name="円/楕円 94"/>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6" name="テキスト ボックス 95"/>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大分県行財政改革アクションプラン（</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H31</a:t>
          </a:r>
          <a:r>
            <a:rPr lang="ja-JP" altLang="ja-JP" sz="1100">
              <a:solidFill>
                <a:schemeClr val="dk1"/>
              </a:solidFill>
              <a:effectLst/>
              <a:latin typeface="+mn-lt"/>
              <a:ea typeface="+mn-ea"/>
              <a:cs typeface="+mn-cs"/>
            </a:rPr>
            <a:t>）に基づき、経常経費の圧縮に努めてきた。</a:t>
          </a:r>
        </a:p>
        <a:p>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年度は、歳入側で臨時財政対策債の減等により経常的一般財源が減少し、歳出側で社会保障関係費の増等により義務的経費が増加した結果、昨年度よりも</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ポイント上昇し</a:t>
          </a:r>
          <a:r>
            <a:rPr lang="en-US" altLang="ja-JP" sz="1100">
              <a:solidFill>
                <a:schemeClr val="dk1"/>
              </a:solidFill>
              <a:effectLst/>
              <a:latin typeface="+mn-lt"/>
              <a:ea typeface="+mn-ea"/>
              <a:cs typeface="+mn-cs"/>
            </a:rPr>
            <a:t>94.3</a:t>
          </a:r>
          <a:r>
            <a:rPr lang="ja-JP" altLang="ja-JP" sz="1100">
              <a:solidFill>
                <a:schemeClr val="dk1"/>
              </a:solidFill>
              <a:effectLst/>
              <a:latin typeface="+mn-lt"/>
              <a:ea typeface="+mn-ea"/>
              <a:cs typeface="+mn-cs"/>
            </a:rPr>
            <a:t>％となった。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引き続き、事務事業の徹底した見直しを行い、経常経費の削減に努めていく。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7620</xdr:rowOff>
    </xdr:to>
    <xdr:cxnSp macro="">
      <xdr:nvCxnSpPr>
        <xdr:cNvPr id="122" name="直線コネクタ 121"/>
        <xdr:cNvCxnSpPr/>
      </xdr:nvCxnSpPr>
      <xdr:spPr>
        <a:xfrm flipV="1">
          <a:off x="4953000" y="1011936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3"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4" name="直線コネクタ 123"/>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5"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6" name="直線コネクタ 125"/>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61</xdr:row>
      <xdr:rowOff>167640</xdr:rowOff>
    </xdr:to>
    <xdr:cxnSp macro="">
      <xdr:nvCxnSpPr>
        <xdr:cNvPr id="127" name="直線コネクタ 126"/>
        <xdr:cNvCxnSpPr/>
      </xdr:nvCxnSpPr>
      <xdr:spPr>
        <a:xfrm>
          <a:off x="4114800" y="1045718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28"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29" name="フローチャート : 判断 128"/>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60</xdr:row>
      <xdr:rowOff>170180</xdr:rowOff>
    </xdr:to>
    <xdr:cxnSp macro="">
      <xdr:nvCxnSpPr>
        <xdr:cNvPr id="130" name="直線コネクタ 129"/>
        <xdr:cNvCxnSpPr/>
      </xdr:nvCxnSpPr>
      <xdr:spPr>
        <a:xfrm>
          <a:off x="3225800" y="103606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1" name="フローチャート : 判断 130"/>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32" name="テキスト ボックス 131"/>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76200</xdr:rowOff>
    </xdr:from>
    <xdr:to>
      <xdr:col>4</xdr:col>
      <xdr:colOff>482600</xdr:colOff>
      <xdr:row>60</xdr:row>
      <xdr:rowOff>73660</xdr:rowOff>
    </xdr:to>
    <xdr:cxnSp macro="">
      <xdr:nvCxnSpPr>
        <xdr:cNvPr id="133" name="直線コネクタ 132"/>
        <xdr:cNvCxnSpPr/>
      </xdr:nvCxnSpPr>
      <xdr:spPr>
        <a:xfrm>
          <a:off x="2336800" y="1019175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17780</xdr:rowOff>
    </xdr:from>
    <xdr:to>
      <xdr:col>4</xdr:col>
      <xdr:colOff>533400</xdr:colOff>
      <xdr:row>62</xdr:row>
      <xdr:rowOff>119380</xdr:rowOff>
    </xdr:to>
    <xdr:sp macro="" textlink="">
      <xdr:nvSpPr>
        <xdr:cNvPr id="134" name="フローチャート : 判断 133"/>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35" name="テキスト ボックス 134"/>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76200</xdr:rowOff>
    </xdr:from>
    <xdr:to>
      <xdr:col>3</xdr:col>
      <xdr:colOff>279400</xdr:colOff>
      <xdr:row>63</xdr:row>
      <xdr:rowOff>90170</xdr:rowOff>
    </xdr:to>
    <xdr:cxnSp macro="">
      <xdr:nvCxnSpPr>
        <xdr:cNvPr id="136" name="直線コネクタ 135"/>
        <xdr:cNvCxnSpPr/>
      </xdr:nvCxnSpPr>
      <xdr:spPr>
        <a:xfrm flipV="1">
          <a:off x="1447800" y="1019175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46990</xdr:rowOff>
    </xdr:from>
    <xdr:to>
      <xdr:col>3</xdr:col>
      <xdr:colOff>330200</xdr:colOff>
      <xdr:row>60</xdr:row>
      <xdr:rowOff>148590</xdr:rowOff>
    </xdr:to>
    <xdr:sp macro="" textlink="">
      <xdr:nvSpPr>
        <xdr:cNvPr id="137" name="フローチャート : 判断 136"/>
        <xdr:cNvSpPr/>
      </xdr:nvSpPr>
      <xdr:spPr>
        <a:xfrm>
          <a:off x="2286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133367</xdr:rowOff>
    </xdr:from>
    <xdr:ext cx="762000" cy="259045"/>
    <xdr:sp macro="" textlink="">
      <xdr:nvSpPr>
        <xdr:cNvPr id="138" name="テキスト ボックス 137"/>
        <xdr:cNvSpPr txBox="1"/>
      </xdr:nvSpPr>
      <xdr:spPr>
        <a:xfrm>
          <a:off x="1955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39" name="フローチャート : 判断 138"/>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40" name="テキスト ボックス 139"/>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46" name="円/楕円 145"/>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47"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48" name="円/楕円 147"/>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49" name="テキスト ボックス 148"/>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0" name="円/楕円 149"/>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1" name="テキスト ボックス 150"/>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25400</xdr:rowOff>
    </xdr:from>
    <xdr:to>
      <xdr:col>3</xdr:col>
      <xdr:colOff>330200</xdr:colOff>
      <xdr:row>59</xdr:row>
      <xdr:rowOff>127000</xdr:rowOff>
    </xdr:to>
    <xdr:sp macro="" textlink="">
      <xdr:nvSpPr>
        <xdr:cNvPr id="152" name="円/楕円 151"/>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137177</xdr:rowOff>
    </xdr:from>
    <xdr:ext cx="762000" cy="259045"/>
    <xdr:sp macro="" textlink="">
      <xdr:nvSpPr>
        <xdr:cNvPr id="153" name="テキスト ボックス 152"/>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4" name="円/楕円 153"/>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55" name="テキスト ボックス 154"/>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[137,667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人口１人当たり人件費は、新陳代謝等により</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年度に比べ</a:t>
          </a:r>
          <a:r>
            <a:rPr lang="en-US" altLang="ja-JP" sz="1100" u="none">
              <a:solidFill>
                <a:schemeClr val="dk1"/>
              </a:solidFill>
              <a:effectLst/>
              <a:latin typeface="+mn-lt"/>
              <a:ea typeface="+mn-ea"/>
              <a:cs typeface="+mn-cs"/>
            </a:rPr>
            <a:t>369</a:t>
          </a:r>
          <a:r>
            <a:rPr lang="ja-JP" altLang="ja-JP" sz="1100" u="none">
              <a:solidFill>
                <a:schemeClr val="dk1"/>
              </a:solidFill>
              <a:effectLst/>
              <a:latin typeface="+mn-lt"/>
              <a:ea typeface="+mn-ea"/>
              <a:cs typeface="+mn-cs"/>
            </a:rPr>
            <a:t>円減の</a:t>
          </a:r>
          <a:r>
            <a:rPr lang="en-US" altLang="ja-JP" sz="1100" u="none">
              <a:solidFill>
                <a:schemeClr val="dk1"/>
              </a:solidFill>
              <a:effectLst/>
              <a:latin typeface="+mn-lt"/>
              <a:ea typeface="+mn-ea"/>
              <a:cs typeface="+mn-cs"/>
            </a:rPr>
            <a:t>120,429</a:t>
          </a:r>
          <a:r>
            <a:rPr lang="ja-JP" altLang="ja-JP" sz="1100" u="none">
              <a:solidFill>
                <a:schemeClr val="dk1"/>
              </a:solidFill>
              <a:effectLst/>
              <a:latin typeface="+mn-lt"/>
              <a:ea typeface="+mn-ea"/>
              <a:cs typeface="+mn-cs"/>
            </a:rPr>
            <a:t>円となった。 また、人口１人当たり物件費等については、</a:t>
          </a:r>
          <a:r>
            <a:rPr lang="en-US" altLang="ja-JP" sz="1100" u="none">
              <a:solidFill>
                <a:schemeClr val="dk1"/>
              </a:solidFill>
              <a:effectLst/>
              <a:latin typeface="+mn-lt"/>
              <a:ea typeface="+mn-ea"/>
              <a:cs typeface="+mn-cs"/>
            </a:rPr>
            <a:t>39 </a:t>
          </a:r>
          <a:r>
            <a:rPr lang="ja-JP" altLang="ja-JP" sz="1100" u="none">
              <a:solidFill>
                <a:schemeClr val="dk1"/>
              </a:solidFill>
              <a:effectLst/>
              <a:latin typeface="+mn-lt"/>
              <a:ea typeface="+mn-ea"/>
              <a:cs typeface="+mn-cs"/>
            </a:rPr>
            <a:t>円の減となり、前年度と比べ横ばいであった。このため、人口１人当たり人件費・物件費等決算額は</a:t>
          </a:r>
          <a:r>
            <a:rPr lang="en-US" altLang="ja-JP" sz="1100" u="none">
              <a:solidFill>
                <a:schemeClr val="dk1"/>
              </a:solidFill>
              <a:effectLst/>
              <a:latin typeface="+mn-lt"/>
              <a:ea typeface="+mn-ea"/>
              <a:cs typeface="+mn-cs"/>
            </a:rPr>
            <a:t>408</a:t>
          </a:r>
          <a:r>
            <a:rPr lang="ja-JP" altLang="ja-JP" sz="1100" u="none">
              <a:solidFill>
                <a:schemeClr val="dk1"/>
              </a:solidFill>
              <a:effectLst/>
              <a:latin typeface="+mn-lt"/>
              <a:ea typeface="+mn-ea"/>
              <a:cs typeface="+mn-cs"/>
            </a:rPr>
            <a:t>円の減となった。 </a:t>
          </a:r>
        </a:p>
        <a:p>
          <a:r>
            <a:rPr lang="ja-JP" altLang="ja-JP" sz="1100" u="none">
              <a:solidFill>
                <a:schemeClr val="dk1"/>
              </a:solidFill>
              <a:effectLst/>
              <a:latin typeface="+mn-lt"/>
              <a:ea typeface="+mn-ea"/>
              <a:cs typeface="+mn-cs"/>
            </a:rPr>
            <a:t>　今後とも、事務事業の見直しや「選択と集中」による定数再配分等を行うとともに、職員定数のゼロベースからの見直しなどによる適切な定数管理により、総人件費の抑制に努めるとともに、予算編成過程はもとより、予算執行段階においても、あらゆる経費について徹底的な見直しを行っていく。</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50109</xdr:rowOff>
    </xdr:from>
    <xdr:to>
      <xdr:col>7</xdr:col>
      <xdr:colOff>152400</xdr:colOff>
      <xdr:row>89</xdr:row>
      <xdr:rowOff>81271</xdr:rowOff>
    </xdr:to>
    <xdr:cxnSp macro="">
      <xdr:nvCxnSpPr>
        <xdr:cNvPr id="183" name="直線コネクタ 182"/>
        <xdr:cNvCxnSpPr/>
      </xdr:nvCxnSpPr>
      <xdr:spPr>
        <a:xfrm flipV="1">
          <a:off x="4953000" y="14109009"/>
          <a:ext cx="0" cy="1231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53348</xdr:rowOff>
    </xdr:from>
    <xdr:ext cx="762000" cy="259045"/>
    <xdr:sp macro="" textlink="">
      <xdr:nvSpPr>
        <xdr:cNvPr id="184" name="人件費・物件費等の状況最小値テキスト"/>
        <xdr:cNvSpPr txBox="1"/>
      </xdr:nvSpPr>
      <xdr:spPr>
        <a:xfrm>
          <a:off x="5041900" y="153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89</xdr:row>
      <xdr:rowOff>81271</xdr:rowOff>
    </xdr:from>
    <xdr:to>
      <xdr:col>7</xdr:col>
      <xdr:colOff>241300</xdr:colOff>
      <xdr:row>89</xdr:row>
      <xdr:rowOff>81271</xdr:rowOff>
    </xdr:to>
    <xdr:cxnSp macro="">
      <xdr:nvCxnSpPr>
        <xdr:cNvPr id="185" name="直線コネクタ 184"/>
        <xdr:cNvCxnSpPr/>
      </xdr:nvCxnSpPr>
      <xdr:spPr>
        <a:xfrm>
          <a:off x="4864100" y="1534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136486</xdr:rowOff>
    </xdr:from>
    <xdr:ext cx="762000" cy="259045"/>
    <xdr:sp macro="" textlink="">
      <xdr:nvSpPr>
        <xdr:cNvPr id="186" name="人件費・物件費等の状況最大値テキスト"/>
        <xdr:cNvSpPr txBox="1"/>
      </xdr:nvSpPr>
      <xdr:spPr>
        <a:xfrm>
          <a:off x="5041900" y="138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82</xdr:row>
      <xdr:rowOff>50109</xdr:rowOff>
    </xdr:from>
    <xdr:to>
      <xdr:col>7</xdr:col>
      <xdr:colOff>241300</xdr:colOff>
      <xdr:row>82</xdr:row>
      <xdr:rowOff>50109</xdr:rowOff>
    </xdr:to>
    <xdr:cxnSp macro="">
      <xdr:nvCxnSpPr>
        <xdr:cNvPr id="187" name="直線コネクタ 186"/>
        <xdr:cNvCxnSpPr/>
      </xdr:nvCxnSpPr>
      <xdr:spPr>
        <a:xfrm>
          <a:off x="4864100" y="1410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50109</xdr:rowOff>
    </xdr:from>
    <xdr:to>
      <xdr:col>7</xdr:col>
      <xdr:colOff>152400</xdr:colOff>
      <xdr:row>82</xdr:row>
      <xdr:rowOff>66517</xdr:rowOff>
    </xdr:to>
    <xdr:cxnSp macro="">
      <xdr:nvCxnSpPr>
        <xdr:cNvPr id="188" name="直線コネクタ 187"/>
        <xdr:cNvCxnSpPr/>
      </xdr:nvCxnSpPr>
      <xdr:spPr>
        <a:xfrm flipV="1">
          <a:off x="4114800" y="14109009"/>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123432</xdr:rowOff>
    </xdr:from>
    <xdr:ext cx="762000" cy="259045"/>
    <xdr:sp macro="" textlink="">
      <xdr:nvSpPr>
        <xdr:cNvPr id="189" name="人件費・物件費等の状況平均値テキスト"/>
        <xdr:cNvSpPr txBox="1"/>
      </xdr:nvSpPr>
      <xdr:spPr>
        <a:xfrm>
          <a:off x="5041900" y="14525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151355</xdr:rowOff>
    </xdr:from>
    <xdr:to>
      <xdr:col>7</xdr:col>
      <xdr:colOff>203200</xdr:colOff>
      <xdr:row>85</xdr:row>
      <xdr:rowOff>81505</xdr:rowOff>
    </xdr:to>
    <xdr:sp macro="" textlink="">
      <xdr:nvSpPr>
        <xdr:cNvPr id="190" name="フローチャート : 判断 189"/>
        <xdr:cNvSpPr/>
      </xdr:nvSpPr>
      <xdr:spPr>
        <a:xfrm>
          <a:off x="49022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66517</xdr:rowOff>
    </xdr:from>
    <xdr:to>
      <xdr:col>6</xdr:col>
      <xdr:colOff>0</xdr:colOff>
      <xdr:row>82</xdr:row>
      <xdr:rowOff>74721</xdr:rowOff>
    </xdr:to>
    <xdr:cxnSp macro="">
      <xdr:nvCxnSpPr>
        <xdr:cNvPr id="191" name="直線コネクタ 190"/>
        <xdr:cNvCxnSpPr/>
      </xdr:nvCxnSpPr>
      <xdr:spPr>
        <a:xfrm flipV="1">
          <a:off x="3225800" y="14125417"/>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46349</xdr:rowOff>
    </xdr:from>
    <xdr:to>
      <xdr:col>6</xdr:col>
      <xdr:colOff>50800</xdr:colOff>
      <xdr:row>84</xdr:row>
      <xdr:rowOff>147949</xdr:rowOff>
    </xdr:to>
    <xdr:sp macro="" textlink="">
      <xdr:nvSpPr>
        <xdr:cNvPr id="192" name="フローチャート : 判断 191"/>
        <xdr:cNvSpPr/>
      </xdr:nvSpPr>
      <xdr:spPr>
        <a:xfrm>
          <a:off x="4064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132726</xdr:rowOff>
    </xdr:from>
    <xdr:ext cx="736600" cy="259045"/>
    <xdr:sp macro="" textlink="">
      <xdr:nvSpPr>
        <xdr:cNvPr id="193" name="テキスト ボックス 192"/>
        <xdr:cNvSpPr txBox="1"/>
      </xdr:nvSpPr>
      <xdr:spPr>
        <a:xfrm>
          <a:off x="3733800" y="14534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43599</xdr:rowOff>
    </xdr:from>
    <xdr:to>
      <xdr:col>4</xdr:col>
      <xdr:colOff>482600</xdr:colOff>
      <xdr:row>82</xdr:row>
      <xdr:rowOff>74721</xdr:rowOff>
    </xdr:to>
    <xdr:cxnSp macro="">
      <xdr:nvCxnSpPr>
        <xdr:cNvPr id="194" name="直線コネクタ 193"/>
        <xdr:cNvCxnSpPr/>
      </xdr:nvCxnSpPr>
      <xdr:spPr>
        <a:xfrm>
          <a:off x="2336800" y="13931049"/>
          <a:ext cx="889000" cy="20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10127</xdr:rowOff>
    </xdr:from>
    <xdr:to>
      <xdr:col>4</xdr:col>
      <xdr:colOff>533400</xdr:colOff>
      <xdr:row>82</xdr:row>
      <xdr:rowOff>111727</xdr:rowOff>
    </xdr:to>
    <xdr:sp macro="" textlink="">
      <xdr:nvSpPr>
        <xdr:cNvPr id="195" name="フローチャート : 判断 194"/>
        <xdr:cNvSpPr/>
      </xdr:nvSpPr>
      <xdr:spPr>
        <a:xfrm>
          <a:off x="3175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121904</xdr:rowOff>
    </xdr:from>
    <xdr:ext cx="762000" cy="259045"/>
    <xdr:sp macro="" textlink="">
      <xdr:nvSpPr>
        <xdr:cNvPr id="196" name="テキスト ボックス 195"/>
        <xdr:cNvSpPr txBox="1"/>
      </xdr:nvSpPr>
      <xdr:spPr>
        <a:xfrm>
          <a:off x="2844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43599</xdr:rowOff>
    </xdr:from>
    <xdr:to>
      <xdr:col>3</xdr:col>
      <xdr:colOff>279400</xdr:colOff>
      <xdr:row>82</xdr:row>
      <xdr:rowOff>97765</xdr:rowOff>
    </xdr:to>
    <xdr:cxnSp macro="">
      <xdr:nvCxnSpPr>
        <xdr:cNvPr id="197" name="直線コネクタ 196"/>
        <xdr:cNvCxnSpPr/>
      </xdr:nvCxnSpPr>
      <xdr:spPr>
        <a:xfrm flipV="1">
          <a:off x="1447800" y="13931049"/>
          <a:ext cx="889000" cy="2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47259</xdr:rowOff>
    </xdr:from>
    <xdr:to>
      <xdr:col>3</xdr:col>
      <xdr:colOff>330200</xdr:colOff>
      <xdr:row>80</xdr:row>
      <xdr:rowOff>148859</xdr:rowOff>
    </xdr:to>
    <xdr:sp macro="" textlink="">
      <xdr:nvSpPr>
        <xdr:cNvPr id="198" name="フローチャート : 判断 197"/>
        <xdr:cNvSpPr/>
      </xdr:nvSpPr>
      <xdr:spPr>
        <a:xfrm>
          <a:off x="2286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159036</xdr:rowOff>
    </xdr:from>
    <xdr:ext cx="762000" cy="259045"/>
    <xdr:sp macro="" textlink="">
      <xdr:nvSpPr>
        <xdr:cNvPr id="199" name="テキスト ボックス 198"/>
        <xdr:cNvSpPr txBox="1"/>
      </xdr:nvSpPr>
      <xdr:spPr>
        <a:xfrm>
          <a:off x="1955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144463</xdr:rowOff>
    </xdr:from>
    <xdr:to>
      <xdr:col>2</xdr:col>
      <xdr:colOff>127000</xdr:colOff>
      <xdr:row>81</xdr:row>
      <xdr:rowOff>74613</xdr:rowOff>
    </xdr:to>
    <xdr:sp macro="" textlink="">
      <xdr:nvSpPr>
        <xdr:cNvPr id="200" name="フローチャート : 判断 199"/>
        <xdr:cNvSpPr/>
      </xdr:nvSpPr>
      <xdr:spPr>
        <a:xfrm>
          <a:off x="1397000" y="1386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84790</xdr:rowOff>
    </xdr:from>
    <xdr:ext cx="762000" cy="259045"/>
    <xdr:sp macro="" textlink="">
      <xdr:nvSpPr>
        <xdr:cNvPr id="201" name="テキスト ボックス 200"/>
        <xdr:cNvSpPr txBox="1"/>
      </xdr:nvSpPr>
      <xdr:spPr>
        <a:xfrm>
          <a:off x="1066800" y="1362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170759</xdr:rowOff>
    </xdr:from>
    <xdr:to>
      <xdr:col>7</xdr:col>
      <xdr:colOff>203200</xdr:colOff>
      <xdr:row>82</xdr:row>
      <xdr:rowOff>100909</xdr:rowOff>
    </xdr:to>
    <xdr:sp macro="" textlink="">
      <xdr:nvSpPr>
        <xdr:cNvPr id="207" name="円/楕円 206"/>
        <xdr:cNvSpPr/>
      </xdr:nvSpPr>
      <xdr:spPr>
        <a:xfrm>
          <a:off x="4902200" y="140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92036</xdr:rowOff>
    </xdr:from>
    <xdr:ext cx="762000" cy="259045"/>
    <xdr:sp macro="" textlink="">
      <xdr:nvSpPr>
        <xdr:cNvPr id="208" name="人件費・物件費等の状況該当値テキスト"/>
        <xdr:cNvSpPr txBox="1"/>
      </xdr:nvSpPr>
      <xdr:spPr>
        <a:xfrm>
          <a:off x="5041900" y="139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137,667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15717</xdr:rowOff>
    </xdr:from>
    <xdr:to>
      <xdr:col>6</xdr:col>
      <xdr:colOff>50800</xdr:colOff>
      <xdr:row>82</xdr:row>
      <xdr:rowOff>117317</xdr:rowOff>
    </xdr:to>
    <xdr:sp macro="" textlink="">
      <xdr:nvSpPr>
        <xdr:cNvPr id="209" name="円/楕円 208"/>
        <xdr:cNvSpPr/>
      </xdr:nvSpPr>
      <xdr:spPr>
        <a:xfrm>
          <a:off x="4064000" y="1407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127494</xdr:rowOff>
    </xdr:from>
    <xdr:ext cx="736600" cy="259045"/>
    <xdr:sp macro="" textlink="">
      <xdr:nvSpPr>
        <xdr:cNvPr id="210" name="テキスト ボックス 209"/>
        <xdr:cNvSpPr txBox="1"/>
      </xdr:nvSpPr>
      <xdr:spPr>
        <a:xfrm>
          <a:off x="3733800" y="1384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138,075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23921</xdr:rowOff>
    </xdr:from>
    <xdr:to>
      <xdr:col>4</xdr:col>
      <xdr:colOff>533400</xdr:colOff>
      <xdr:row>82</xdr:row>
      <xdr:rowOff>125521</xdr:rowOff>
    </xdr:to>
    <xdr:sp macro="" textlink="">
      <xdr:nvSpPr>
        <xdr:cNvPr id="211" name="円/楕円 210"/>
        <xdr:cNvSpPr/>
      </xdr:nvSpPr>
      <xdr:spPr>
        <a:xfrm>
          <a:off x="3175000" y="140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110298</xdr:rowOff>
    </xdr:from>
    <xdr:ext cx="762000" cy="259045"/>
    <xdr:sp macro="" textlink="">
      <xdr:nvSpPr>
        <xdr:cNvPr id="212" name="テキスト ボックス 211"/>
        <xdr:cNvSpPr txBox="1"/>
      </xdr:nvSpPr>
      <xdr:spPr>
        <a:xfrm>
          <a:off x="2844800" y="141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138,279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164249</xdr:rowOff>
    </xdr:from>
    <xdr:to>
      <xdr:col>3</xdr:col>
      <xdr:colOff>330200</xdr:colOff>
      <xdr:row>81</xdr:row>
      <xdr:rowOff>94399</xdr:rowOff>
    </xdr:to>
    <xdr:sp macro="" textlink="">
      <xdr:nvSpPr>
        <xdr:cNvPr id="213" name="円/楕円 212"/>
        <xdr:cNvSpPr/>
      </xdr:nvSpPr>
      <xdr:spPr>
        <a:xfrm>
          <a:off x="2286000" y="1388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79176</xdr:rowOff>
    </xdr:from>
    <xdr:ext cx="762000" cy="259045"/>
    <xdr:sp macro="" textlink="">
      <xdr:nvSpPr>
        <xdr:cNvPr id="214" name="テキスト ボックス 213"/>
        <xdr:cNvSpPr txBox="1"/>
      </xdr:nvSpPr>
      <xdr:spPr>
        <a:xfrm>
          <a:off x="1955800" y="139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46965</xdr:rowOff>
    </xdr:from>
    <xdr:to>
      <xdr:col>2</xdr:col>
      <xdr:colOff>127000</xdr:colOff>
      <xdr:row>82</xdr:row>
      <xdr:rowOff>148565</xdr:rowOff>
    </xdr:to>
    <xdr:sp macro="" textlink="">
      <xdr:nvSpPr>
        <xdr:cNvPr id="215" name="円/楕円 214"/>
        <xdr:cNvSpPr/>
      </xdr:nvSpPr>
      <xdr:spPr>
        <a:xfrm>
          <a:off x="1397000" y="141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133342</xdr:rowOff>
    </xdr:from>
    <xdr:ext cx="762000" cy="259045"/>
    <xdr:sp macro="" textlink="">
      <xdr:nvSpPr>
        <xdr:cNvPr id="216" name="テキスト ボックス 215"/>
        <xdr:cNvSpPr txBox="1"/>
      </xdr:nvSpPr>
      <xdr:spPr>
        <a:xfrm>
          <a:off x="1066800" y="1419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給与構造改革などの見直しや、２０年度における、より職務職責に応じた給与制度とするための級別構成見直しに加え、２７年度において給与制度の総合的見直しを実施したところであり、ラスパイレス指数は、前年度と同水準とな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84</xdr:row>
      <xdr:rowOff>136172</xdr:rowOff>
    </xdr:to>
    <xdr:cxnSp macro="">
      <xdr:nvCxnSpPr>
        <xdr:cNvPr id="243" name="直線コネクタ 242"/>
        <xdr:cNvCxnSpPr/>
      </xdr:nvCxnSpPr>
      <xdr:spPr>
        <a:xfrm flipV="1">
          <a:off x="17018000" y="13907911"/>
          <a:ext cx="0" cy="630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108249</xdr:rowOff>
    </xdr:from>
    <xdr:ext cx="762000" cy="259045"/>
    <xdr:sp macro="" textlink="">
      <xdr:nvSpPr>
        <xdr:cNvPr id="244" name="給与水準   （国との比較）最小値テキスト"/>
        <xdr:cNvSpPr txBox="1"/>
      </xdr:nvSpPr>
      <xdr:spPr>
        <a:xfrm>
          <a:off x="17106900" y="1451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84</xdr:row>
      <xdr:rowOff>136172</xdr:rowOff>
    </xdr:from>
    <xdr:to>
      <xdr:col>24</xdr:col>
      <xdr:colOff>647700</xdr:colOff>
      <xdr:row>84</xdr:row>
      <xdr:rowOff>136172</xdr:rowOff>
    </xdr:to>
    <xdr:cxnSp macro="">
      <xdr:nvCxnSpPr>
        <xdr:cNvPr id="245" name="直線コネクタ 244"/>
        <xdr:cNvCxnSpPr/>
      </xdr:nvCxnSpPr>
      <xdr:spPr>
        <a:xfrm>
          <a:off x="16929100" y="1453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6"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7" name="直線コネクタ 246"/>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66322</xdr:rowOff>
    </xdr:from>
    <xdr:to>
      <xdr:col>24</xdr:col>
      <xdr:colOff>558800</xdr:colOff>
      <xdr:row>83</xdr:row>
      <xdr:rowOff>66322</xdr:rowOff>
    </xdr:to>
    <xdr:cxnSp macro="">
      <xdr:nvCxnSpPr>
        <xdr:cNvPr id="248" name="直線コネクタ 247"/>
        <xdr:cNvCxnSpPr/>
      </xdr:nvCxnSpPr>
      <xdr:spPr>
        <a:xfrm>
          <a:off x="16179800" y="14296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49" name="給与水準   （国との比較）平均値テキスト"/>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0" name="フローチャート : 判断 249"/>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83</xdr:row>
      <xdr:rowOff>79728</xdr:rowOff>
    </xdr:to>
    <xdr:cxnSp macro="">
      <xdr:nvCxnSpPr>
        <xdr:cNvPr id="251" name="直線コネクタ 250"/>
        <xdr:cNvCxnSpPr/>
      </xdr:nvCxnSpPr>
      <xdr:spPr>
        <a:xfrm flipV="1">
          <a:off x="15290800" y="142966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2" name="フローチャート : 判断 251"/>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53" name="テキスト ボックス 252"/>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79728</xdr:rowOff>
    </xdr:from>
    <xdr:to>
      <xdr:col>22</xdr:col>
      <xdr:colOff>203200</xdr:colOff>
      <xdr:row>83</xdr:row>
      <xdr:rowOff>106539</xdr:rowOff>
    </xdr:to>
    <xdr:cxnSp macro="">
      <xdr:nvCxnSpPr>
        <xdr:cNvPr id="254" name="直線コネクタ 253"/>
        <xdr:cNvCxnSpPr/>
      </xdr:nvCxnSpPr>
      <xdr:spPr>
        <a:xfrm flipV="1">
          <a:off x="14401800" y="143100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55" name="フローチャート : 判断 254"/>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56" name="テキスト ボックス 255"/>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106539</xdr:rowOff>
    </xdr:from>
    <xdr:to>
      <xdr:col>21</xdr:col>
      <xdr:colOff>0</xdr:colOff>
      <xdr:row>90</xdr:row>
      <xdr:rowOff>45861</xdr:rowOff>
    </xdr:to>
    <xdr:cxnSp macro="">
      <xdr:nvCxnSpPr>
        <xdr:cNvPr id="257" name="直線コネクタ 256"/>
        <xdr:cNvCxnSpPr/>
      </xdr:nvCxnSpPr>
      <xdr:spPr>
        <a:xfrm flipV="1">
          <a:off x="13512800" y="14336889"/>
          <a:ext cx="889000" cy="11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8" name="フローチャート : 判断 257"/>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100488</xdr:rowOff>
    </xdr:from>
    <xdr:ext cx="762000" cy="259045"/>
    <xdr:sp macro="" textlink="">
      <xdr:nvSpPr>
        <xdr:cNvPr id="259" name="テキスト ボックス 258"/>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0" name="フローチャート : 判断 259"/>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1" name="テキスト ボックス 260"/>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7" name="円/楕円 266"/>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159049</xdr:rowOff>
    </xdr:from>
    <xdr:ext cx="762000" cy="259045"/>
    <xdr:sp macro="" textlink="">
      <xdr:nvSpPr>
        <xdr:cNvPr id="268" name="給与水準   （国との比較）該当値テキスト"/>
        <xdr:cNvSpPr txBox="1"/>
      </xdr:nvSpPr>
      <xdr:spPr>
        <a:xfrm>
          <a:off x="17106900" y="1421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15522</xdr:rowOff>
    </xdr:from>
    <xdr:to>
      <xdr:col>23</xdr:col>
      <xdr:colOff>457200</xdr:colOff>
      <xdr:row>83</xdr:row>
      <xdr:rowOff>117122</xdr:rowOff>
    </xdr:to>
    <xdr:sp macro="" textlink="">
      <xdr:nvSpPr>
        <xdr:cNvPr id="269" name="円/楕円 268"/>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101899</xdr:rowOff>
    </xdr:from>
    <xdr:ext cx="736600" cy="259045"/>
    <xdr:sp macro="" textlink="">
      <xdr:nvSpPr>
        <xdr:cNvPr id="270" name="テキスト ボックス 269"/>
        <xdr:cNvSpPr txBox="1"/>
      </xdr:nvSpPr>
      <xdr:spPr>
        <a:xfrm>
          <a:off x="15798800" y="1433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28928</xdr:rowOff>
    </xdr:from>
    <xdr:to>
      <xdr:col>22</xdr:col>
      <xdr:colOff>254000</xdr:colOff>
      <xdr:row>83</xdr:row>
      <xdr:rowOff>130528</xdr:rowOff>
    </xdr:to>
    <xdr:sp macro="" textlink="">
      <xdr:nvSpPr>
        <xdr:cNvPr id="271" name="円/楕円 270"/>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115305</xdr:rowOff>
    </xdr:from>
    <xdr:ext cx="762000" cy="259045"/>
    <xdr:sp macro="" textlink="">
      <xdr:nvSpPr>
        <xdr:cNvPr id="272" name="テキスト ボックス 271"/>
        <xdr:cNvSpPr txBox="1"/>
      </xdr:nvSpPr>
      <xdr:spPr>
        <a:xfrm>
          <a:off x="14909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55739</xdr:rowOff>
    </xdr:from>
    <xdr:to>
      <xdr:col>21</xdr:col>
      <xdr:colOff>50800</xdr:colOff>
      <xdr:row>83</xdr:row>
      <xdr:rowOff>157339</xdr:rowOff>
    </xdr:to>
    <xdr:sp macro="" textlink="">
      <xdr:nvSpPr>
        <xdr:cNvPr id="273" name="円/楕円 272"/>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142116</xdr:rowOff>
    </xdr:from>
    <xdr:ext cx="762000" cy="259045"/>
    <xdr:sp macro="" textlink="">
      <xdr:nvSpPr>
        <xdr:cNvPr id="274" name="テキスト ボックス 273"/>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166511</xdr:rowOff>
    </xdr:from>
    <xdr:to>
      <xdr:col>19</xdr:col>
      <xdr:colOff>533400</xdr:colOff>
      <xdr:row>90</xdr:row>
      <xdr:rowOff>96661</xdr:rowOff>
    </xdr:to>
    <xdr:sp macro="" textlink="">
      <xdr:nvSpPr>
        <xdr:cNvPr id="275" name="円/楕円 274"/>
        <xdr:cNvSpPr/>
      </xdr:nvSpPr>
      <xdr:spPr>
        <a:xfrm>
          <a:off x="13462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81438</xdr:rowOff>
    </xdr:from>
    <xdr:ext cx="762000" cy="259045"/>
    <xdr:sp macro="" textlink="">
      <xdr:nvSpPr>
        <xdr:cNvPr id="276" name="テキスト ボックス 275"/>
        <xdr:cNvSpPr txBox="1"/>
      </xdr:nvSpPr>
      <xdr:spPr>
        <a:xfrm>
          <a:off x="13131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[1,371.24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平成２４年に策定した行財政高度化指針（</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）においては具体的な数値目標は設定していないが、職員定数のゼロベースからの見直しなどによる適切な定数管理により定数削減（▲</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人）を行った。</a:t>
          </a:r>
          <a:endParaRPr lang="ja-JP" altLang="ja-JP" sz="1400">
            <a:effectLst/>
          </a:endParaRPr>
        </a:p>
        <a:p>
          <a:r>
            <a:rPr kumimoji="1" lang="ja-JP" altLang="ja-JP" sz="1100">
              <a:solidFill>
                <a:schemeClr val="dk1"/>
              </a:solidFill>
              <a:effectLst/>
              <a:latin typeface="+mn-lt"/>
              <a:ea typeface="+mn-ea"/>
              <a:cs typeface="+mn-cs"/>
            </a:rPr>
            <a:t>　また、平成２７年に策定した大分県行財政改革アクションプラン（</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）においても同様の取り組みを行うこととしており、平成２８年は定数削減（▲</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名）を行ったところである。今後とも行財政を取り巻く環境の変化による新たな行政需要にも対応できるよう、引き続き、総人件費の抑制に努めていく。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2" name="直線コネクタ 301"/>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3"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4" name="直線コネクタ 303"/>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5"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6" name="直線コネクタ 305"/>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145790</xdr:rowOff>
    </xdr:from>
    <xdr:to>
      <xdr:col>24</xdr:col>
      <xdr:colOff>558800</xdr:colOff>
      <xdr:row>63</xdr:row>
      <xdr:rowOff>165552</xdr:rowOff>
    </xdr:to>
    <xdr:cxnSp macro="">
      <xdr:nvCxnSpPr>
        <xdr:cNvPr id="307" name="直線コネクタ 306"/>
        <xdr:cNvCxnSpPr/>
      </xdr:nvCxnSpPr>
      <xdr:spPr>
        <a:xfrm>
          <a:off x="16179800" y="10947140"/>
          <a:ext cx="838200" cy="1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2609</xdr:rowOff>
    </xdr:from>
    <xdr:ext cx="762000" cy="259045"/>
    <xdr:sp macro="" textlink="">
      <xdr:nvSpPr>
        <xdr:cNvPr id="308" name="定員管理の状況平均値テキスト"/>
        <xdr:cNvSpPr txBox="1"/>
      </xdr:nvSpPr>
      <xdr:spPr>
        <a:xfrm>
          <a:off x="17106900" y="10975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09" name="フローチャート : 判断 308"/>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133193</xdr:rowOff>
    </xdr:from>
    <xdr:to>
      <xdr:col>23</xdr:col>
      <xdr:colOff>406400</xdr:colOff>
      <xdr:row>63</xdr:row>
      <xdr:rowOff>145790</xdr:rowOff>
    </xdr:to>
    <xdr:cxnSp macro="">
      <xdr:nvCxnSpPr>
        <xdr:cNvPr id="310" name="直線コネクタ 309"/>
        <xdr:cNvCxnSpPr/>
      </xdr:nvCxnSpPr>
      <xdr:spPr>
        <a:xfrm>
          <a:off x="15290800" y="10934543"/>
          <a:ext cx="889000" cy="1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11" name="フローチャート : 判断 310"/>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149557</xdr:rowOff>
    </xdr:from>
    <xdr:ext cx="736600" cy="259045"/>
    <xdr:sp macro="" textlink="">
      <xdr:nvSpPr>
        <xdr:cNvPr id="312" name="テキスト ボックス 311"/>
        <xdr:cNvSpPr txBox="1"/>
      </xdr:nvSpPr>
      <xdr:spPr>
        <a:xfrm>
          <a:off x="15798800" y="111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117123</xdr:rowOff>
    </xdr:from>
    <xdr:to>
      <xdr:col>22</xdr:col>
      <xdr:colOff>203200</xdr:colOff>
      <xdr:row>63</xdr:row>
      <xdr:rowOff>133193</xdr:rowOff>
    </xdr:to>
    <xdr:cxnSp macro="">
      <xdr:nvCxnSpPr>
        <xdr:cNvPr id="313" name="直線コネクタ 312"/>
        <xdr:cNvCxnSpPr/>
      </xdr:nvCxnSpPr>
      <xdr:spPr>
        <a:xfrm>
          <a:off x="14401800" y="10918473"/>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129278</xdr:rowOff>
    </xdr:from>
    <xdr:to>
      <xdr:col>22</xdr:col>
      <xdr:colOff>254000</xdr:colOff>
      <xdr:row>64</xdr:row>
      <xdr:rowOff>59428</xdr:rowOff>
    </xdr:to>
    <xdr:sp macro="" textlink="">
      <xdr:nvSpPr>
        <xdr:cNvPr id="314" name="フローチャート : 判断 313"/>
        <xdr:cNvSpPr/>
      </xdr:nvSpPr>
      <xdr:spPr>
        <a:xfrm>
          <a:off x="15240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44205</xdr:rowOff>
    </xdr:from>
    <xdr:ext cx="762000" cy="259045"/>
    <xdr:sp macro="" textlink="">
      <xdr:nvSpPr>
        <xdr:cNvPr id="315" name="テキスト ボックス 314"/>
        <xdr:cNvSpPr txBox="1"/>
      </xdr:nvSpPr>
      <xdr:spPr>
        <a:xfrm>
          <a:off x="14909800" y="11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117123</xdr:rowOff>
    </xdr:from>
    <xdr:to>
      <xdr:col>21</xdr:col>
      <xdr:colOff>0</xdr:colOff>
      <xdr:row>63</xdr:row>
      <xdr:rowOff>120767</xdr:rowOff>
    </xdr:to>
    <xdr:cxnSp macro="">
      <xdr:nvCxnSpPr>
        <xdr:cNvPr id="316" name="直線コネクタ 315"/>
        <xdr:cNvCxnSpPr/>
      </xdr:nvCxnSpPr>
      <xdr:spPr>
        <a:xfrm flipV="1">
          <a:off x="13512800" y="10918473"/>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21176</xdr:rowOff>
    </xdr:from>
    <xdr:to>
      <xdr:col>21</xdr:col>
      <xdr:colOff>50800</xdr:colOff>
      <xdr:row>63</xdr:row>
      <xdr:rowOff>122776</xdr:rowOff>
    </xdr:to>
    <xdr:sp macro="" textlink="">
      <xdr:nvSpPr>
        <xdr:cNvPr id="317" name="フローチャート : 判断 316"/>
        <xdr:cNvSpPr/>
      </xdr:nvSpPr>
      <xdr:spPr>
        <a:xfrm>
          <a:off x="14351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132953</xdr:rowOff>
    </xdr:from>
    <xdr:ext cx="762000" cy="259045"/>
    <xdr:sp macro="" textlink="">
      <xdr:nvSpPr>
        <xdr:cNvPr id="318" name="テキスト ボックス 317"/>
        <xdr:cNvSpPr txBox="1"/>
      </xdr:nvSpPr>
      <xdr:spPr>
        <a:xfrm>
          <a:off x="14020800" y="1059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11476</xdr:rowOff>
    </xdr:from>
    <xdr:to>
      <xdr:col>19</xdr:col>
      <xdr:colOff>533400</xdr:colOff>
      <xdr:row>63</xdr:row>
      <xdr:rowOff>113076</xdr:rowOff>
    </xdr:to>
    <xdr:sp macro="" textlink="">
      <xdr:nvSpPr>
        <xdr:cNvPr id="319" name="フローチャート : 判断 318"/>
        <xdr:cNvSpPr/>
      </xdr:nvSpPr>
      <xdr:spPr>
        <a:xfrm>
          <a:off x="13462000" y="1081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123253</xdr:rowOff>
    </xdr:from>
    <xdr:ext cx="762000" cy="259045"/>
    <xdr:sp macro="" textlink="">
      <xdr:nvSpPr>
        <xdr:cNvPr id="320" name="テキスト ボックス 319"/>
        <xdr:cNvSpPr txBox="1"/>
      </xdr:nvSpPr>
      <xdr:spPr>
        <a:xfrm>
          <a:off x="13131800" y="1058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114752</xdr:rowOff>
    </xdr:from>
    <xdr:to>
      <xdr:col>24</xdr:col>
      <xdr:colOff>609600</xdr:colOff>
      <xdr:row>64</xdr:row>
      <xdr:rowOff>44902</xdr:rowOff>
    </xdr:to>
    <xdr:sp macro="" textlink="">
      <xdr:nvSpPr>
        <xdr:cNvPr id="326" name="円/楕円 325"/>
        <xdr:cNvSpPr/>
      </xdr:nvSpPr>
      <xdr:spPr>
        <a:xfrm>
          <a:off x="16967200" y="109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131279</xdr:rowOff>
    </xdr:from>
    <xdr:ext cx="762000" cy="259045"/>
    <xdr:sp macro="" textlink="">
      <xdr:nvSpPr>
        <xdr:cNvPr id="327" name="定員管理の状況該当値テキスト"/>
        <xdr:cNvSpPr txBox="1"/>
      </xdr:nvSpPr>
      <xdr:spPr>
        <a:xfrm>
          <a:off x="17106900" y="1076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1,371.24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94990</xdr:rowOff>
    </xdr:from>
    <xdr:to>
      <xdr:col>23</xdr:col>
      <xdr:colOff>457200</xdr:colOff>
      <xdr:row>64</xdr:row>
      <xdr:rowOff>25140</xdr:rowOff>
    </xdr:to>
    <xdr:sp macro="" textlink="">
      <xdr:nvSpPr>
        <xdr:cNvPr id="328" name="円/楕円 327"/>
        <xdr:cNvSpPr/>
      </xdr:nvSpPr>
      <xdr:spPr>
        <a:xfrm>
          <a:off x="16129000" y="108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35317</xdr:rowOff>
    </xdr:from>
    <xdr:ext cx="736600" cy="259045"/>
    <xdr:sp macro="" textlink="">
      <xdr:nvSpPr>
        <xdr:cNvPr id="329" name="テキスト ボックス 328"/>
        <xdr:cNvSpPr txBox="1"/>
      </xdr:nvSpPr>
      <xdr:spPr>
        <a:xfrm>
          <a:off x="15798800" y="1066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1,363.05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82393</xdr:rowOff>
    </xdr:from>
    <xdr:to>
      <xdr:col>22</xdr:col>
      <xdr:colOff>254000</xdr:colOff>
      <xdr:row>64</xdr:row>
      <xdr:rowOff>12543</xdr:rowOff>
    </xdr:to>
    <xdr:sp macro="" textlink="">
      <xdr:nvSpPr>
        <xdr:cNvPr id="330" name="円/楕円 329"/>
        <xdr:cNvSpPr/>
      </xdr:nvSpPr>
      <xdr:spPr>
        <a:xfrm>
          <a:off x="15240000" y="108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22720</xdr:rowOff>
    </xdr:from>
    <xdr:ext cx="762000" cy="259045"/>
    <xdr:sp macro="" textlink="">
      <xdr:nvSpPr>
        <xdr:cNvPr id="331" name="テキスト ボックス 330"/>
        <xdr:cNvSpPr txBox="1"/>
      </xdr:nvSpPr>
      <xdr:spPr>
        <a:xfrm>
          <a:off x="14909800" y="1065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1,357.83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66323</xdr:rowOff>
    </xdr:from>
    <xdr:to>
      <xdr:col>21</xdr:col>
      <xdr:colOff>50800</xdr:colOff>
      <xdr:row>63</xdr:row>
      <xdr:rowOff>167923</xdr:rowOff>
    </xdr:to>
    <xdr:sp macro="" textlink="">
      <xdr:nvSpPr>
        <xdr:cNvPr id="332" name="円/楕円 331"/>
        <xdr:cNvSpPr/>
      </xdr:nvSpPr>
      <xdr:spPr>
        <a:xfrm>
          <a:off x="14351000" y="1086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152700</xdr:rowOff>
    </xdr:from>
    <xdr:ext cx="762000" cy="259045"/>
    <xdr:sp macro="" textlink="">
      <xdr:nvSpPr>
        <xdr:cNvPr id="333" name="テキスト ボックス 332"/>
        <xdr:cNvSpPr txBox="1"/>
      </xdr:nvSpPr>
      <xdr:spPr>
        <a:xfrm>
          <a:off x="14020800" y="1095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1,351.17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69967</xdr:rowOff>
    </xdr:from>
    <xdr:to>
      <xdr:col>19</xdr:col>
      <xdr:colOff>533400</xdr:colOff>
      <xdr:row>64</xdr:row>
      <xdr:rowOff>117</xdr:rowOff>
    </xdr:to>
    <xdr:sp macro="" textlink="">
      <xdr:nvSpPr>
        <xdr:cNvPr id="334" name="円/楕円 333"/>
        <xdr:cNvSpPr/>
      </xdr:nvSpPr>
      <xdr:spPr>
        <a:xfrm>
          <a:off x="13462000" y="108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156344</xdr:rowOff>
    </xdr:from>
    <xdr:ext cx="762000" cy="259045"/>
    <xdr:sp macro="" textlink="">
      <xdr:nvSpPr>
        <xdr:cNvPr id="335" name="テキスト ボックス 334"/>
        <xdr:cNvSpPr txBox="1"/>
      </xdr:nvSpPr>
      <xdr:spPr>
        <a:xfrm>
          <a:off x="13131800" y="1095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実質公債費比率は、低金利により利払いが減少したことや県債の発行抑制に努めたことなどにより、前年度に比べ</a:t>
          </a:r>
          <a:r>
            <a:rPr lang="en-US" altLang="ja-JP" sz="1100">
              <a:solidFill>
                <a:schemeClr val="dk1"/>
              </a:solidFill>
              <a:effectLst/>
              <a:latin typeface="+mn-lt"/>
              <a:ea typeface="+mn-ea"/>
              <a:cs typeface="+mn-cs"/>
            </a:rPr>
            <a:t>1.4 </a:t>
          </a:r>
          <a:r>
            <a:rPr lang="ja-JP" altLang="ja-JP" sz="1100">
              <a:solidFill>
                <a:schemeClr val="dk1"/>
              </a:solidFill>
              <a:effectLst/>
              <a:latin typeface="+mn-lt"/>
              <a:ea typeface="+mn-ea"/>
              <a:cs typeface="+mn-cs"/>
            </a:rPr>
            <a:t>ポイント改善の</a:t>
          </a:r>
          <a:r>
            <a:rPr lang="en-US" altLang="ja-JP" sz="1100">
              <a:solidFill>
                <a:schemeClr val="dk1"/>
              </a:solidFill>
              <a:effectLst/>
              <a:latin typeface="+mn-lt"/>
              <a:ea typeface="+mn-ea"/>
              <a:cs typeface="+mn-cs"/>
            </a:rPr>
            <a:t>11.3 </a:t>
          </a:r>
          <a:r>
            <a:rPr lang="ja-JP" altLang="ja-JP" sz="1100">
              <a:solidFill>
                <a:schemeClr val="dk1"/>
              </a:solidFill>
              <a:effectLst/>
              <a:latin typeface="+mn-lt"/>
              <a:ea typeface="+mn-ea"/>
              <a:cs typeface="+mn-cs"/>
            </a:rPr>
            <a:t>％となった。 </a:t>
          </a:r>
        </a:p>
        <a:p>
          <a:r>
            <a:rPr lang="ja-JP" altLang="ja-JP" sz="1100">
              <a:solidFill>
                <a:schemeClr val="dk1"/>
              </a:solidFill>
              <a:effectLst/>
              <a:latin typeface="+mn-lt"/>
              <a:ea typeface="+mn-ea"/>
              <a:cs typeface="+mn-cs"/>
            </a:rPr>
            <a:t>　県債発行に際し、資金調達方法の多様化により借入コストや金利変動リスクの低減に努め、将来の公債費を抑制するとともに、臨時財政対策債を除く実質的な県債残高について、発行抑制や繰上償還により、引き続き減少に努める。</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0" name="直線コネクタ 34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1" name="テキスト ボックス 35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2" name="直線コネクタ 35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3" name="テキスト ボックス 35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6" name="直線コネクタ 35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7" name="テキスト ボックス 35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8" name="直線コネクタ 35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9" name="テキスト ボックス 35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1" name="テキスト ボックス 36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3" name="直線コネクタ 362"/>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4"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5" name="直線コネクタ 364"/>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6"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7" name="直線コネクタ 366"/>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145345</xdr:rowOff>
    </xdr:from>
    <xdr:to>
      <xdr:col>24</xdr:col>
      <xdr:colOff>558800</xdr:colOff>
      <xdr:row>38</xdr:row>
      <xdr:rowOff>161572</xdr:rowOff>
    </xdr:to>
    <xdr:cxnSp macro="">
      <xdr:nvCxnSpPr>
        <xdr:cNvPr id="368" name="直線コネクタ 367"/>
        <xdr:cNvCxnSpPr/>
      </xdr:nvCxnSpPr>
      <xdr:spPr>
        <a:xfrm flipV="1">
          <a:off x="16179800" y="6488995"/>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136472</xdr:rowOff>
    </xdr:from>
    <xdr:ext cx="762000" cy="259045"/>
    <xdr:sp macro="" textlink="">
      <xdr:nvSpPr>
        <xdr:cNvPr id="369" name="公債費負担の状況平均値テキスト"/>
        <xdr:cNvSpPr txBox="1"/>
      </xdr:nvSpPr>
      <xdr:spPr>
        <a:xfrm>
          <a:off x="17106900" y="665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70" name="フローチャート : 判断 369"/>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161572</xdr:rowOff>
    </xdr:from>
    <xdr:to>
      <xdr:col>23</xdr:col>
      <xdr:colOff>406400</xdr:colOff>
      <xdr:row>40</xdr:row>
      <xdr:rowOff>46567</xdr:rowOff>
    </xdr:to>
    <xdr:cxnSp macro="">
      <xdr:nvCxnSpPr>
        <xdr:cNvPr id="371" name="直線コネクタ 370"/>
        <xdr:cNvCxnSpPr/>
      </xdr:nvCxnSpPr>
      <xdr:spPr>
        <a:xfrm flipV="1">
          <a:off x="15290800" y="6676672"/>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2" name="フローチャート : 判断 371"/>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3" name="テキスト ボックス 372"/>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46567</xdr:rowOff>
    </xdr:from>
    <xdr:to>
      <xdr:col>22</xdr:col>
      <xdr:colOff>203200</xdr:colOff>
      <xdr:row>40</xdr:row>
      <xdr:rowOff>127000</xdr:rowOff>
    </xdr:to>
    <xdr:cxnSp macro="">
      <xdr:nvCxnSpPr>
        <xdr:cNvPr id="374" name="直線コネクタ 373"/>
        <xdr:cNvCxnSpPr/>
      </xdr:nvCxnSpPr>
      <xdr:spPr>
        <a:xfrm flipV="1">
          <a:off x="14401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5" name="フローチャート : 判断 374"/>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76" name="テキスト ボックス 375"/>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62795</xdr:rowOff>
    </xdr:to>
    <xdr:cxnSp macro="">
      <xdr:nvCxnSpPr>
        <xdr:cNvPr id="377" name="直線コネクタ 376"/>
        <xdr:cNvCxnSpPr/>
      </xdr:nvCxnSpPr>
      <xdr:spPr>
        <a:xfrm flipV="1">
          <a:off x="13512800" y="69850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159455</xdr:rowOff>
    </xdr:from>
    <xdr:to>
      <xdr:col>21</xdr:col>
      <xdr:colOff>50800</xdr:colOff>
      <xdr:row>42</xdr:row>
      <xdr:rowOff>89605</xdr:rowOff>
    </xdr:to>
    <xdr:sp macro="" textlink="">
      <xdr:nvSpPr>
        <xdr:cNvPr id="378" name="フローチャート : 判断 377"/>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74382</xdr:rowOff>
    </xdr:from>
    <xdr:ext cx="762000" cy="259045"/>
    <xdr:sp macro="" textlink="">
      <xdr:nvSpPr>
        <xdr:cNvPr id="379" name="テキスト ボックス 378"/>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80" name="フローチャート : 判断 379"/>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81" name="テキスト ボックス 380"/>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94545</xdr:rowOff>
    </xdr:from>
    <xdr:to>
      <xdr:col>24</xdr:col>
      <xdr:colOff>609600</xdr:colOff>
      <xdr:row>38</xdr:row>
      <xdr:rowOff>24695</xdr:rowOff>
    </xdr:to>
    <xdr:sp macro="" textlink="">
      <xdr:nvSpPr>
        <xdr:cNvPr id="387" name="円/楕円 386"/>
        <xdr:cNvSpPr/>
      </xdr:nvSpPr>
      <xdr:spPr>
        <a:xfrm>
          <a:off x="16967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111072</xdr:rowOff>
    </xdr:from>
    <xdr:ext cx="762000" cy="259045"/>
    <xdr:sp macro="" textlink="">
      <xdr:nvSpPr>
        <xdr:cNvPr id="388" name="公債費負担の状況該当値テキスト"/>
        <xdr:cNvSpPr txBox="1"/>
      </xdr:nvSpPr>
      <xdr:spPr>
        <a:xfrm>
          <a:off x="17106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110772</xdr:rowOff>
    </xdr:from>
    <xdr:to>
      <xdr:col>23</xdr:col>
      <xdr:colOff>457200</xdr:colOff>
      <xdr:row>39</xdr:row>
      <xdr:rowOff>40922</xdr:rowOff>
    </xdr:to>
    <xdr:sp macro="" textlink="">
      <xdr:nvSpPr>
        <xdr:cNvPr id="389" name="円/楕円 388"/>
        <xdr:cNvSpPr/>
      </xdr:nvSpPr>
      <xdr:spPr>
        <a:xfrm>
          <a:off x="16129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51099</xdr:rowOff>
    </xdr:from>
    <xdr:ext cx="736600" cy="259045"/>
    <xdr:sp macro="" textlink="">
      <xdr:nvSpPr>
        <xdr:cNvPr id="390" name="テキスト ボックス 389"/>
        <xdr:cNvSpPr txBox="1"/>
      </xdr:nvSpPr>
      <xdr:spPr>
        <a:xfrm>
          <a:off x="15798800" y="639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167217</xdr:rowOff>
    </xdr:from>
    <xdr:to>
      <xdr:col>22</xdr:col>
      <xdr:colOff>254000</xdr:colOff>
      <xdr:row>40</xdr:row>
      <xdr:rowOff>97367</xdr:rowOff>
    </xdr:to>
    <xdr:sp macro="" textlink="">
      <xdr:nvSpPr>
        <xdr:cNvPr id="391" name="円/楕円 390"/>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392" name="テキスト ボックス 391"/>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393" name="円/楕円 392"/>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394" name="テキスト ボックス 393"/>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11995</xdr:rowOff>
    </xdr:from>
    <xdr:to>
      <xdr:col>19</xdr:col>
      <xdr:colOff>533400</xdr:colOff>
      <xdr:row>41</xdr:row>
      <xdr:rowOff>113595</xdr:rowOff>
    </xdr:to>
    <xdr:sp macro="" textlink="">
      <xdr:nvSpPr>
        <xdr:cNvPr id="395" name="円/楕円 394"/>
        <xdr:cNvSpPr/>
      </xdr:nvSpPr>
      <xdr:spPr>
        <a:xfrm>
          <a:off x="13462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123772</xdr:rowOff>
    </xdr:from>
    <xdr:ext cx="762000" cy="259045"/>
    <xdr:sp macro="" textlink="">
      <xdr:nvSpPr>
        <xdr:cNvPr id="396" name="テキスト ボックス 395"/>
        <xdr:cNvSpPr txBox="1"/>
      </xdr:nvSpPr>
      <xdr:spPr>
        <a:xfrm>
          <a:off x="13131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8" name="テキスト ボックス 39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9" name="テキスト ボックス 39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一般会計等が将来負担すべき負債等の割合を示す将来負担比率は、設立法人の負債額等負担見込額の増などにより将来負担額は増加し、また、地方交付税と臨時財政対策債を合わせた実質的な地方交付税の減により標準財政規模が減少したことなどから、前年度に比べ</a:t>
          </a:r>
          <a:r>
            <a:rPr lang="en-US" altLang="ja-JP" sz="1100" u="none">
              <a:solidFill>
                <a:schemeClr val="dk1"/>
              </a:solidFill>
              <a:effectLst/>
              <a:latin typeface="+mn-lt"/>
              <a:ea typeface="+mn-ea"/>
              <a:cs typeface="+mn-cs"/>
            </a:rPr>
            <a:t>2.3</a:t>
          </a:r>
          <a:r>
            <a:rPr lang="ja-JP" altLang="ja-JP" sz="1100" u="none">
              <a:solidFill>
                <a:schemeClr val="dk1"/>
              </a:solidFill>
              <a:effectLst/>
              <a:latin typeface="+mn-lt"/>
              <a:ea typeface="+mn-ea"/>
              <a:cs typeface="+mn-cs"/>
            </a:rPr>
            <a:t>ポイント上昇し、</a:t>
          </a:r>
          <a:r>
            <a:rPr lang="en-US" altLang="ja-JP" sz="1100" u="none">
              <a:solidFill>
                <a:schemeClr val="dk1"/>
              </a:solidFill>
              <a:effectLst/>
              <a:latin typeface="+mn-lt"/>
              <a:ea typeface="+mn-ea"/>
              <a:cs typeface="+mn-cs"/>
            </a:rPr>
            <a:t>159.3</a:t>
          </a:r>
          <a:r>
            <a:rPr lang="ja-JP" altLang="ja-JP" sz="1100" u="none">
              <a:solidFill>
                <a:schemeClr val="dk1"/>
              </a:solidFill>
              <a:effectLst/>
              <a:latin typeface="+mn-lt"/>
              <a:ea typeface="+mn-ea"/>
              <a:cs typeface="+mn-cs"/>
            </a:rPr>
            <a:t>％となった。</a:t>
          </a:r>
        </a:p>
        <a:p>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今後とも大分県行財政改革アクションプランに基づき、全庁を挙げて行財政改革の取組を進め、より持続可能な行財政基盤の確立に努めていく。</a:t>
          </a:r>
        </a:p>
      </xdr:txBody>
    </xdr:sp>
    <xdr:clientData/>
  </xdr:twoCellAnchor>
  <xdr:oneCellAnchor>
    <xdr:from>
      <xdr:col>18</xdr:col>
      <xdr:colOff>444500</xdr:colOff>
      <xdr:row>10</xdr:row>
      <xdr:rowOff>63500</xdr:rowOff>
    </xdr:from>
    <xdr:ext cx="298543" cy="225703"/>
    <xdr:sp macro="" textlink="">
      <xdr:nvSpPr>
        <xdr:cNvPr id="408" name="テキスト ボックス 4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1" name="直線コネクタ 41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2" name="テキスト ボックス 41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3" name="直線コネクタ 41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4" name="テキスト ボックス 41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7" name="直線コネクタ 41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8" name="テキスト ボックス 41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9" name="直線コネクタ 41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0" name="テキスト ボックス 41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4" name="直線コネクタ 423"/>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5" name="将来負担の状況最小値テキスト"/>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26" name="直線コネクタ 425"/>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27" name="将来負担の状況最大値テキスト"/>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28" name="直線コネクタ 427"/>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145203</xdr:rowOff>
    </xdr:from>
    <xdr:to>
      <xdr:col>24</xdr:col>
      <xdr:colOff>558800</xdr:colOff>
      <xdr:row>18</xdr:row>
      <xdr:rowOff>163703</xdr:rowOff>
    </xdr:to>
    <xdr:cxnSp macro="">
      <xdr:nvCxnSpPr>
        <xdr:cNvPr id="429" name="直線コネクタ 428"/>
        <xdr:cNvCxnSpPr/>
      </xdr:nvCxnSpPr>
      <xdr:spPr>
        <a:xfrm>
          <a:off x="16179800" y="3231303"/>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36593</xdr:rowOff>
    </xdr:from>
    <xdr:ext cx="762000" cy="259045"/>
    <xdr:sp macro="" textlink="">
      <xdr:nvSpPr>
        <xdr:cNvPr id="430" name="将来負担の状況平均値テキスト"/>
        <xdr:cNvSpPr txBox="1"/>
      </xdr:nvSpPr>
      <xdr:spPr>
        <a:xfrm>
          <a:off x="17106900" y="329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31" name="フローチャート : 判断 430"/>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145203</xdr:rowOff>
    </xdr:from>
    <xdr:to>
      <xdr:col>23</xdr:col>
      <xdr:colOff>406400</xdr:colOff>
      <xdr:row>19</xdr:row>
      <xdr:rowOff>43730</xdr:rowOff>
    </xdr:to>
    <xdr:cxnSp macro="">
      <xdr:nvCxnSpPr>
        <xdr:cNvPr id="432" name="直線コネクタ 431"/>
        <xdr:cNvCxnSpPr/>
      </xdr:nvCxnSpPr>
      <xdr:spPr>
        <a:xfrm flipV="1">
          <a:off x="15290800" y="3231303"/>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3" name="フローチャート : 判断 432"/>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106655</xdr:rowOff>
    </xdr:from>
    <xdr:ext cx="736600" cy="259045"/>
    <xdr:sp macro="" textlink="">
      <xdr:nvSpPr>
        <xdr:cNvPr id="434" name="テキスト ボックス 433"/>
        <xdr:cNvSpPr txBox="1"/>
      </xdr:nvSpPr>
      <xdr:spPr>
        <a:xfrm>
          <a:off x="15798800" y="336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43730</xdr:rowOff>
    </xdr:from>
    <xdr:to>
      <xdr:col>22</xdr:col>
      <xdr:colOff>203200</xdr:colOff>
      <xdr:row>19</xdr:row>
      <xdr:rowOff>102447</xdr:rowOff>
    </xdr:to>
    <xdr:cxnSp macro="">
      <xdr:nvCxnSpPr>
        <xdr:cNvPr id="435" name="直線コネクタ 434"/>
        <xdr:cNvCxnSpPr/>
      </xdr:nvCxnSpPr>
      <xdr:spPr>
        <a:xfrm flipV="1">
          <a:off x="14401800" y="3301280"/>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21</xdr:row>
      <xdr:rowOff>54610</xdr:rowOff>
    </xdr:from>
    <xdr:to>
      <xdr:col>22</xdr:col>
      <xdr:colOff>254000</xdr:colOff>
      <xdr:row>21</xdr:row>
      <xdr:rowOff>156210</xdr:rowOff>
    </xdr:to>
    <xdr:sp macro="" textlink="">
      <xdr:nvSpPr>
        <xdr:cNvPr id="436" name="フローチャート : 判断 435"/>
        <xdr:cNvSpPr/>
      </xdr:nvSpPr>
      <xdr:spPr>
        <a:xfrm>
          <a:off x="15240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140987</xdr:rowOff>
    </xdr:from>
    <xdr:ext cx="762000" cy="259045"/>
    <xdr:sp macro="" textlink="">
      <xdr:nvSpPr>
        <xdr:cNvPr id="437" name="テキスト ボックス 436"/>
        <xdr:cNvSpPr txBox="1"/>
      </xdr:nvSpPr>
      <xdr:spPr>
        <a:xfrm>
          <a:off x="14909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102447</xdr:rowOff>
    </xdr:from>
    <xdr:to>
      <xdr:col>21</xdr:col>
      <xdr:colOff>0</xdr:colOff>
      <xdr:row>19</xdr:row>
      <xdr:rowOff>168402</xdr:rowOff>
    </xdr:to>
    <xdr:cxnSp macro="">
      <xdr:nvCxnSpPr>
        <xdr:cNvPr id="438" name="直線コネクタ 437"/>
        <xdr:cNvCxnSpPr/>
      </xdr:nvCxnSpPr>
      <xdr:spPr>
        <a:xfrm flipV="1">
          <a:off x="13512800" y="3359997"/>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27136</xdr:rowOff>
    </xdr:from>
    <xdr:to>
      <xdr:col>21</xdr:col>
      <xdr:colOff>50800</xdr:colOff>
      <xdr:row>22</xdr:row>
      <xdr:rowOff>128736</xdr:rowOff>
    </xdr:to>
    <xdr:sp macro="" textlink="">
      <xdr:nvSpPr>
        <xdr:cNvPr id="439" name="フローチャート : 判断 438"/>
        <xdr:cNvSpPr/>
      </xdr:nvSpPr>
      <xdr:spPr>
        <a:xfrm>
          <a:off x="14351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113513</xdr:rowOff>
    </xdr:from>
    <xdr:ext cx="762000" cy="259045"/>
    <xdr:sp macro="" textlink="">
      <xdr:nvSpPr>
        <xdr:cNvPr id="440" name="テキスト ボックス 439"/>
        <xdr:cNvSpPr txBox="1"/>
      </xdr:nvSpPr>
      <xdr:spPr>
        <a:xfrm>
          <a:off x="14020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73787</xdr:rowOff>
    </xdr:from>
    <xdr:to>
      <xdr:col>19</xdr:col>
      <xdr:colOff>533400</xdr:colOff>
      <xdr:row>23</xdr:row>
      <xdr:rowOff>3937</xdr:rowOff>
    </xdr:to>
    <xdr:sp macro="" textlink="">
      <xdr:nvSpPr>
        <xdr:cNvPr id="441" name="フローチャート : 判断 440"/>
        <xdr:cNvSpPr/>
      </xdr:nvSpPr>
      <xdr:spPr>
        <a:xfrm>
          <a:off x="13462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160164</xdr:rowOff>
    </xdr:from>
    <xdr:ext cx="762000" cy="259045"/>
    <xdr:sp macro="" textlink="">
      <xdr:nvSpPr>
        <xdr:cNvPr id="442" name="テキスト ボックス 441"/>
        <xdr:cNvSpPr txBox="1"/>
      </xdr:nvSpPr>
      <xdr:spPr>
        <a:xfrm>
          <a:off x="13131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112903</xdr:rowOff>
    </xdr:from>
    <xdr:to>
      <xdr:col>24</xdr:col>
      <xdr:colOff>609600</xdr:colOff>
      <xdr:row>19</xdr:row>
      <xdr:rowOff>43053</xdr:rowOff>
    </xdr:to>
    <xdr:sp macro="" textlink="">
      <xdr:nvSpPr>
        <xdr:cNvPr id="448" name="円/楕円 447"/>
        <xdr:cNvSpPr/>
      </xdr:nvSpPr>
      <xdr:spPr>
        <a:xfrm>
          <a:off x="16967200" y="31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129430</xdr:rowOff>
    </xdr:from>
    <xdr:ext cx="762000" cy="259045"/>
    <xdr:sp macro="" textlink="">
      <xdr:nvSpPr>
        <xdr:cNvPr id="449" name="将来負担の状況該当値テキスト"/>
        <xdr:cNvSpPr txBox="1"/>
      </xdr:nvSpPr>
      <xdr:spPr>
        <a:xfrm>
          <a:off x="171069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94403</xdr:rowOff>
    </xdr:from>
    <xdr:to>
      <xdr:col>23</xdr:col>
      <xdr:colOff>457200</xdr:colOff>
      <xdr:row>19</xdr:row>
      <xdr:rowOff>24554</xdr:rowOff>
    </xdr:to>
    <xdr:sp macro="" textlink="">
      <xdr:nvSpPr>
        <xdr:cNvPr id="450" name="円/楕円 449"/>
        <xdr:cNvSpPr/>
      </xdr:nvSpPr>
      <xdr:spPr>
        <a:xfrm>
          <a:off x="161290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34730</xdr:rowOff>
    </xdr:from>
    <xdr:ext cx="736600" cy="259045"/>
    <xdr:sp macro="" textlink="">
      <xdr:nvSpPr>
        <xdr:cNvPr id="451" name="テキスト ボックス 450"/>
        <xdr:cNvSpPr txBox="1"/>
      </xdr:nvSpPr>
      <xdr:spPr>
        <a:xfrm>
          <a:off x="15798800" y="2949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164380</xdr:rowOff>
    </xdr:from>
    <xdr:to>
      <xdr:col>22</xdr:col>
      <xdr:colOff>254000</xdr:colOff>
      <xdr:row>19</xdr:row>
      <xdr:rowOff>94530</xdr:rowOff>
    </xdr:to>
    <xdr:sp macro="" textlink="">
      <xdr:nvSpPr>
        <xdr:cNvPr id="452" name="円/楕円 451"/>
        <xdr:cNvSpPr/>
      </xdr:nvSpPr>
      <xdr:spPr>
        <a:xfrm>
          <a:off x="15240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104707</xdr:rowOff>
    </xdr:from>
    <xdr:ext cx="762000" cy="259045"/>
    <xdr:sp macro="" textlink="">
      <xdr:nvSpPr>
        <xdr:cNvPr id="453" name="テキスト ボックス 452"/>
        <xdr:cNvSpPr txBox="1"/>
      </xdr:nvSpPr>
      <xdr:spPr>
        <a:xfrm>
          <a:off x="14909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51647</xdr:rowOff>
    </xdr:from>
    <xdr:to>
      <xdr:col>21</xdr:col>
      <xdr:colOff>50800</xdr:colOff>
      <xdr:row>19</xdr:row>
      <xdr:rowOff>153247</xdr:rowOff>
    </xdr:to>
    <xdr:sp macro="" textlink="">
      <xdr:nvSpPr>
        <xdr:cNvPr id="454" name="円/楕円 453"/>
        <xdr:cNvSpPr/>
      </xdr:nvSpPr>
      <xdr:spPr>
        <a:xfrm>
          <a:off x="143510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163424</xdr:rowOff>
    </xdr:from>
    <xdr:ext cx="762000" cy="259045"/>
    <xdr:sp macro="" textlink="">
      <xdr:nvSpPr>
        <xdr:cNvPr id="455" name="テキスト ボックス 454"/>
        <xdr:cNvSpPr txBox="1"/>
      </xdr:nvSpPr>
      <xdr:spPr>
        <a:xfrm>
          <a:off x="14020800" y="307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117602</xdr:rowOff>
    </xdr:from>
    <xdr:to>
      <xdr:col>19</xdr:col>
      <xdr:colOff>533400</xdr:colOff>
      <xdr:row>20</xdr:row>
      <xdr:rowOff>47752</xdr:rowOff>
    </xdr:to>
    <xdr:sp macro="" textlink="">
      <xdr:nvSpPr>
        <xdr:cNvPr id="456" name="円/楕円 455"/>
        <xdr:cNvSpPr/>
      </xdr:nvSpPr>
      <xdr:spPr>
        <a:xfrm>
          <a:off x="13462000" y="33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57929</xdr:rowOff>
    </xdr:from>
    <xdr:ext cx="762000" cy="259045"/>
    <xdr:sp macro="" textlink="">
      <xdr:nvSpPr>
        <xdr:cNvPr id="457" name="テキスト ボックス 456"/>
        <xdr:cNvSpPr txBox="1"/>
      </xdr:nvSpPr>
      <xdr:spPr>
        <a:xfrm>
          <a:off x="13131800" y="314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1,176,891
1,165,898
6,340.74
572,602,476
555,036,631
2,768,964
327,941,885
1,034,680,367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159.3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までの給与構造改革などの見直しや、２０年度における、より職務職責に応じた給与制度とするための級別構成見直し、２７年度における給与制度の総合的見直しによる減に加え、退職者数の減少に伴う退職手当の減があったものの、経常収支比率に占める人件費の割合は、前年度と同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今後とも、職員定数のゼロベースからの見直しなどによる適切な定数管理により、総人件費の抑制に努めていく。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146050</xdr:rowOff>
    </xdr:from>
    <xdr:to>
      <xdr:col>7</xdr:col>
      <xdr:colOff>15875</xdr:colOff>
      <xdr:row>38</xdr:row>
      <xdr:rowOff>146050</xdr:rowOff>
    </xdr:to>
    <xdr:cxnSp macro="">
      <xdr:nvCxnSpPr>
        <xdr:cNvPr id="65" name="直線コネクタ 64"/>
        <xdr:cNvCxnSpPr/>
      </xdr:nvCxnSpPr>
      <xdr:spPr>
        <a:xfrm>
          <a:off x="3987800" y="6661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54627</xdr:rowOff>
    </xdr:from>
    <xdr:ext cx="762000" cy="259045"/>
    <xdr:sp macro="" textlink="">
      <xdr:nvSpPr>
        <xdr:cNvPr id="66"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107950</xdr:rowOff>
    </xdr:from>
    <xdr:to>
      <xdr:col>5</xdr:col>
      <xdr:colOff>549275</xdr:colOff>
      <xdr:row>38</xdr:row>
      <xdr:rowOff>146050</xdr:rowOff>
    </xdr:to>
    <xdr:cxnSp macro="">
      <xdr:nvCxnSpPr>
        <xdr:cNvPr id="68" name="直線コネクタ 67"/>
        <xdr:cNvCxnSpPr/>
      </xdr:nvCxnSpPr>
      <xdr:spPr>
        <a:xfrm>
          <a:off x="3098800" y="6623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88900</xdr:rowOff>
    </xdr:from>
    <xdr:to>
      <xdr:col>4</xdr:col>
      <xdr:colOff>346075</xdr:colOff>
      <xdr:row>38</xdr:row>
      <xdr:rowOff>107950</xdr:rowOff>
    </xdr:to>
    <xdr:cxnSp macro="">
      <xdr:nvCxnSpPr>
        <xdr:cNvPr id="71" name="直線コネクタ 70"/>
        <xdr:cNvCxnSpPr/>
      </xdr:nvCxnSpPr>
      <xdr:spPr>
        <a:xfrm>
          <a:off x="2209800" y="6432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73677</xdr:rowOff>
    </xdr:from>
    <xdr:ext cx="762000" cy="259045"/>
    <xdr:sp macro="" textlink="">
      <xdr:nvSpPr>
        <xdr:cNvPr id="73" name="テキスト ボックス 72"/>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88900</xdr:rowOff>
    </xdr:from>
    <xdr:to>
      <xdr:col>3</xdr:col>
      <xdr:colOff>142875</xdr:colOff>
      <xdr:row>40</xdr:row>
      <xdr:rowOff>12700</xdr:rowOff>
    </xdr:to>
    <xdr:cxnSp macro="">
      <xdr:nvCxnSpPr>
        <xdr:cNvPr id="74" name="直線コネクタ 73"/>
        <xdr:cNvCxnSpPr/>
      </xdr:nvCxnSpPr>
      <xdr:spPr>
        <a:xfrm flipV="1">
          <a:off x="1320800" y="64325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54627</xdr:rowOff>
    </xdr:from>
    <xdr:ext cx="762000" cy="259045"/>
    <xdr:sp macro="" textlink="">
      <xdr:nvSpPr>
        <xdr:cNvPr id="76" name="テキスト ボックス 75"/>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8" name="テキスト ボックス 77"/>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95250</xdr:rowOff>
    </xdr:from>
    <xdr:to>
      <xdr:col>7</xdr:col>
      <xdr:colOff>66675</xdr:colOff>
      <xdr:row>39</xdr:row>
      <xdr:rowOff>25400</xdr:rowOff>
    </xdr:to>
    <xdr:sp macro="" textlink="">
      <xdr:nvSpPr>
        <xdr:cNvPr id="84" name="円/楕円 83"/>
        <xdr:cNvSpPr/>
      </xdr:nvSpPr>
      <xdr:spPr>
        <a:xfrm>
          <a:off x="4775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67327</xdr:rowOff>
    </xdr:from>
    <xdr:ext cx="762000" cy="259045"/>
    <xdr:sp macro="" textlink="">
      <xdr:nvSpPr>
        <xdr:cNvPr id="85" name="人件費該当値テキスト"/>
        <xdr:cNvSpPr txBox="1"/>
      </xdr:nvSpPr>
      <xdr:spPr>
        <a:xfrm>
          <a:off x="4914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95250</xdr:rowOff>
    </xdr:from>
    <xdr:to>
      <xdr:col>5</xdr:col>
      <xdr:colOff>600075</xdr:colOff>
      <xdr:row>39</xdr:row>
      <xdr:rowOff>25400</xdr:rowOff>
    </xdr:to>
    <xdr:sp macro="" textlink="">
      <xdr:nvSpPr>
        <xdr:cNvPr id="86" name="円/楕円 85"/>
        <xdr:cNvSpPr/>
      </xdr:nvSpPr>
      <xdr:spPr>
        <a:xfrm>
          <a:off x="3937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10177</xdr:rowOff>
    </xdr:from>
    <xdr:ext cx="736600" cy="259045"/>
    <xdr:sp macro="" textlink="">
      <xdr:nvSpPr>
        <xdr:cNvPr id="87" name="テキスト ボックス 86"/>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57150</xdr:rowOff>
    </xdr:from>
    <xdr:to>
      <xdr:col>4</xdr:col>
      <xdr:colOff>396875</xdr:colOff>
      <xdr:row>38</xdr:row>
      <xdr:rowOff>158750</xdr:rowOff>
    </xdr:to>
    <xdr:sp macro="" textlink="">
      <xdr:nvSpPr>
        <xdr:cNvPr id="88" name="円/楕円 87"/>
        <xdr:cNvSpPr/>
      </xdr:nvSpPr>
      <xdr:spPr>
        <a:xfrm>
          <a:off x="3048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143527</xdr:rowOff>
    </xdr:from>
    <xdr:ext cx="762000" cy="259045"/>
    <xdr:sp macro="" textlink="">
      <xdr:nvSpPr>
        <xdr:cNvPr id="89" name="テキスト ボックス 88"/>
        <xdr:cNvSpPr txBox="1"/>
      </xdr:nvSpPr>
      <xdr:spPr>
        <a:xfrm>
          <a:off x="2717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38100</xdr:rowOff>
    </xdr:from>
    <xdr:to>
      <xdr:col>3</xdr:col>
      <xdr:colOff>193675</xdr:colOff>
      <xdr:row>37</xdr:row>
      <xdr:rowOff>139700</xdr:rowOff>
    </xdr:to>
    <xdr:sp macro="" textlink="">
      <xdr:nvSpPr>
        <xdr:cNvPr id="90" name="円/楕円 89"/>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124477</xdr:rowOff>
    </xdr:from>
    <xdr:ext cx="762000" cy="259045"/>
    <xdr:sp macro="" textlink="">
      <xdr:nvSpPr>
        <xdr:cNvPr id="91" name="テキスト ボックス 90"/>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2" name="円/楕円 91"/>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3" name="テキスト ボックス 92"/>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地域就農支援システム確立事業や地方創生人材確保事業支援事業等により</a:t>
          </a:r>
          <a:r>
            <a:rPr kumimoji="1" lang="en-US" altLang="ja-JP" sz="1300">
              <a:latin typeface="ＭＳ Ｐゴシック"/>
            </a:rPr>
            <a:t>389</a:t>
          </a:r>
          <a:r>
            <a:rPr kumimoji="1" lang="ja-JP" altLang="en-US" sz="1300">
              <a:latin typeface="ＭＳ Ｐゴシック"/>
            </a:rPr>
            <a:t>百万円の増となったため</a:t>
          </a:r>
          <a:r>
            <a:rPr kumimoji="1" lang="en-US" altLang="ja-JP" sz="1300">
              <a:latin typeface="ＭＳ Ｐゴシック"/>
            </a:rPr>
            <a:t>0.1</a:t>
          </a:r>
          <a:r>
            <a:rPr kumimoji="1" lang="ja-JP" altLang="en-US" sz="1300">
              <a:latin typeface="ＭＳ Ｐゴシック"/>
            </a:rPr>
            <a:t>ポイント上昇した。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46990</xdr:rowOff>
    </xdr:from>
    <xdr:to>
      <xdr:col>24</xdr:col>
      <xdr:colOff>22225</xdr:colOff>
      <xdr:row>15</xdr:row>
      <xdr:rowOff>92710</xdr:rowOff>
    </xdr:to>
    <xdr:cxnSp macro="">
      <xdr:nvCxnSpPr>
        <xdr:cNvPr id="122" name="直線コネクタ 121"/>
        <xdr:cNvCxnSpPr/>
      </xdr:nvCxnSpPr>
      <xdr:spPr>
        <a:xfrm>
          <a:off x="15671800" y="2618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36847</xdr:rowOff>
    </xdr:from>
    <xdr:ext cx="762000" cy="259045"/>
    <xdr:sp macro="" textlink="">
      <xdr:nvSpPr>
        <xdr:cNvPr id="123"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46990</xdr:rowOff>
    </xdr:from>
    <xdr:to>
      <xdr:col>22</xdr:col>
      <xdr:colOff>555625</xdr:colOff>
      <xdr:row>15</xdr:row>
      <xdr:rowOff>138430</xdr:rowOff>
    </xdr:to>
    <xdr:cxnSp macro="">
      <xdr:nvCxnSpPr>
        <xdr:cNvPr id="125" name="直線コネクタ 124"/>
        <xdr:cNvCxnSpPr/>
      </xdr:nvCxnSpPr>
      <xdr:spPr>
        <a:xfrm flipV="1">
          <a:off x="14782800" y="261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92710</xdr:rowOff>
    </xdr:from>
    <xdr:to>
      <xdr:col>21</xdr:col>
      <xdr:colOff>352425</xdr:colOff>
      <xdr:row>15</xdr:row>
      <xdr:rowOff>138430</xdr:rowOff>
    </xdr:to>
    <xdr:cxnSp macro="">
      <xdr:nvCxnSpPr>
        <xdr:cNvPr id="128" name="直線コネクタ 127"/>
        <xdr:cNvCxnSpPr/>
      </xdr:nvCxnSpPr>
      <xdr:spPr>
        <a:xfrm>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13987</xdr:rowOff>
    </xdr:from>
    <xdr:ext cx="762000" cy="259045"/>
    <xdr:sp macro="" textlink="">
      <xdr:nvSpPr>
        <xdr:cNvPr id="130" name="テキスト ボックス 129"/>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92710</xdr:rowOff>
    </xdr:from>
    <xdr:to>
      <xdr:col>20</xdr:col>
      <xdr:colOff>149225</xdr:colOff>
      <xdr:row>15</xdr:row>
      <xdr:rowOff>138430</xdr:rowOff>
    </xdr:to>
    <xdr:cxnSp macro="">
      <xdr:nvCxnSpPr>
        <xdr:cNvPr id="131" name="直線コネクタ 130"/>
        <xdr:cNvCxnSpPr/>
      </xdr:nvCxnSpPr>
      <xdr:spPr>
        <a:xfrm flipV="1">
          <a:off x="13004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93997</xdr:rowOff>
    </xdr:from>
    <xdr:ext cx="762000" cy="259045"/>
    <xdr:sp macro="" textlink="">
      <xdr:nvSpPr>
        <xdr:cNvPr id="133" name="テキスト ボックス 13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4" name="フローチャート : 判断 133"/>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93997</xdr:rowOff>
    </xdr:from>
    <xdr:ext cx="762000" cy="259045"/>
    <xdr:sp macro="" textlink="">
      <xdr:nvSpPr>
        <xdr:cNvPr id="135" name="テキスト ボックス 134"/>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15</xdr:row>
      <xdr:rowOff>41910</xdr:rowOff>
    </xdr:from>
    <xdr:to>
      <xdr:col>24</xdr:col>
      <xdr:colOff>73025</xdr:colOff>
      <xdr:row>15</xdr:row>
      <xdr:rowOff>143510</xdr:rowOff>
    </xdr:to>
    <xdr:sp macro="" textlink="">
      <xdr:nvSpPr>
        <xdr:cNvPr id="141" name="円/楕円 140"/>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58437</xdr:rowOff>
    </xdr:from>
    <xdr:ext cx="762000" cy="259045"/>
    <xdr:sp macro="" textlink="">
      <xdr:nvSpPr>
        <xdr:cNvPr id="142"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167640</xdr:rowOff>
    </xdr:from>
    <xdr:to>
      <xdr:col>22</xdr:col>
      <xdr:colOff>606425</xdr:colOff>
      <xdr:row>15</xdr:row>
      <xdr:rowOff>97790</xdr:rowOff>
    </xdr:to>
    <xdr:sp macro="" textlink="">
      <xdr:nvSpPr>
        <xdr:cNvPr id="143" name="円/楕円 142"/>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107967</xdr:rowOff>
    </xdr:from>
    <xdr:ext cx="736600" cy="259045"/>
    <xdr:sp macro="" textlink="">
      <xdr:nvSpPr>
        <xdr:cNvPr id="144" name="テキスト ボックス 143"/>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87630</xdr:rowOff>
    </xdr:from>
    <xdr:to>
      <xdr:col>21</xdr:col>
      <xdr:colOff>403225</xdr:colOff>
      <xdr:row>16</xdr:row>
      <xdr:rowOff>17780</xdr:rowOff>
    </xdr:to>
    <xdr:sp macro="" textlink="">
      <xdr:nvSpPr>
        <xdr:cNvPr id="145" name="円/楕円 144"/>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27957</xdr:rowOff>
    </xdr:from>
    <xdr:ext cx="762000" cy="259045"/>
    <xdr:sp macro="" textlink="">
      <xdr:nvSpPr>
        <xdr:cNvPr id="146" name="テキスト ボックス 145"/>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41910</xdr:rowOff>
    </xdr:from>
    <xdr:to>
      <xdr:col>20</xdr:col>
      <xdr:colOff>200025</xdr:colOff>
      <xdr:row>15</xdr:row>
      <xdr:rowOff>143510</xdr:rowOff>
    </xdr:to>
    <xdr:sp macro="" textlink="">
      <xdr:nvSpPr>
        <xdr:cNvPr id="147" name="円/楕円 146"/>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153687</xdr:rowOff>
    </xdr:from>
    <xdr:ext cx="762000" cy="259045"/>
    <xdr:sp macro="" textlink="">
      <xdr:nvSpPr>
        <xdr:cNvPr id="148" name="テキスト ボックス 147"/>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87630</xdr:rowOff>
    </xdr:from>
    <xdr:to>
      <xdr:col>18</xdr:col>
      <xdr:colOff>682625</xdr:colOff>
      <xdr:row>16</xdr:row>
      <xdr:rowOff>17780</xdr:rowOff>
    </xdr:to>
    <xdr:sp macro="" textlink="">
      <xdr:nvSpPr>
        <xdr:cNvPr id="149" name="円/楕円 148"/>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27957</xdr:rowOff>
    </xdr:from>
    <xdr:ext cx="762000" cy="259045"/>
    <xdr:sp macro="" textlink="">
      <xdr:nvSpPr>
        <xdr:cNvPr id="150" name="テキスト ボックス 149"/>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対象疾患の拡充に伴う特定疾患対策事業の増などにより増加したものの、インターフェロン治療の登場により肝炎治療件数が落ち着いたため、</a:t>
          </a:r>
          <a:r>
            <a:rPr lang="en-US" altLang="ja-JP" sz="1300" u="none">
              <a:solidFill>
                <a:schemeClr val="dk1"/>
              </a:solidFill>
              <a:effectLst/>
              <a:latin typeface="+mn-lt"/>
              <a:ea typeface="+mn-ea"/>
              <a:cs typeface="+mn-cs"/>
            </a:rPr>
            <a:t>27</a:t>
          </a:r>
          <a:r>
            <a:rPr lang="ja-JP" altLang="ja-JP" sz="1300" u="none">
              <a:solidFill>
                <a:schemeClr val="dk1"/>
              </a:solidFill>
              <a:effectLst/>
              <a:latin typeface="+mn-lt"/>
              <a:ea typeface="+mn-ea"/>
              <a:cs typeface="+mn-cs"/>
            </a:rPr>
            <a:t>年度と同様の</a:t>
          </a:r>
          <a:r>
            <a:rPr lang="en-US" altLang="ja-JP" sz="1300" u="none">
              <a:solidFill>
                <a:schemeClr val="dk1"/>
              </a:solidFill>
              <a:effectLst/>
              <a:latin typeface="+mn-lt"/>
              <a:ea typeface="+mn-ea"/>
              <a:cs typeface="+mn-cs"/>
            </a:rPr>
            <a:t>1.9</a:t>
          </a:r>
          <a:r>
            <a:rPr lang="ja-JP" altLang="en-US" sz="1300" u="none">
              <a:solidFill>
                <a:schemeClr val="dk1"/>
              </a:solidFill>
              <a:effectLst/>
              <a:latin typeface="+mn-lt"/>
              <a:ea typeface="+mn-ea"/>
              <a:cs typeface="+mn-cs"/>
            </a:rPr>
            <a:t>％</a:t>
          </a:r>
          <a:r>
            <a:rPr lang="ja-JP" altLang="ja-JP" sz="1300" u="none">
              <a:solidFill>
                <a:schemeClr val="dk1"/>
              </a:solidFill>
              <a:effectLst/>
              <a:latin typeface="+mn-lt"/>
              <a:ea typeface="+mn-ea"/>
              <a:cs typeface="+mn-cs"/>
            </a:rPr>
            <a:t>と横ばいであった。 </a:t>
          </a:r>
        </a:p>
        <a:p>
          <a:r>
            <a:rPr lang="ja-JP" altLang="ja-JP" sz="1300" u="none">
              <a:solidFill>
                <a:schemeClr val="dk1"/>
              </a:solidFill>
              <a:effectLst/>
              <a:latin typeface="+mn-lt"/>
              <a:ea typeface="+mn-ea"/>
              <a:cs typeface="+mn-cs"/>
            </a:rPr>
            <a:t>　社会保障関係費は今後とも増加が見込まれるため、その動向を注視していく。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55</xdr:row>
      <xdr:rowOff>138430</xdr:rowOff>
    </xdr:to>
    <xdr:cxnSp macro="">
      <xdr:nvCxnSpPr>
        <xdr:cNvPr id="179" name="直線コネクタ 178"/>
        <xdr:cNvCxnSpPr/>
      </xdr:nvCxnSpPr>
      <xdr:spPr>
        <a:xfrm>
          <a:off x="3987800" y="956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0"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92710</xdr:rowOff>
    </xdr:from>
    <xdr:to>
      <xdr:col>5</xdr:col>
      <xdr:colOff>549275</xdr:colOff>
      <xdr:row>55</xdr:row>
      <xdr:rowOff>138430</xdr:rowOff>
    </xdr:to>
    <xdr:cxnSp macro="">
      <xdr:nvCxnSpPr>
        <xdr:cNvPr id="182" name="直線コネクタ 181"/>
        <xdr:cNvCxnSpPr/>
      </xdr:nvCxnSpPr>
      <xdr:spPr>
        <a:xfrm>
          <a:off x="3098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84" name="テキスト ボックス 18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92710</xdr:rowOff>
    </xdr:from>
    <xdr:to>
      <xdr:col>4</xdr:col>
      <xdr:colOff>346075</xdr:colOff>
      <xdr:row>55</xdr:row>
      <xdr:rowOff>92710</xdr:rowOff>
    </xdr:to>
    <xdr:cxnSp macro="">
      <xdr:nvCxnSpPr>
        <xdr:cNvPr id="185" name="直線コネクタ 184"/>
        <xdr:cNvCxnSpPr/>
      </xdr:nvCxnSpPr>
      <xdr:spPr>
        <a:xfrm>
          <a:off x="2209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6" name="フローチャート :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187" name="テキスト ボックス 186"/>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55</xdr:row>
      <xdr:rowOff>92710</xdr:rowOff>
    </xdr:to>
    <xdr:cxnSp macro="">
      <xdr:nvCxnSpPr>
        <xdr:cNvPr id="188" name="直線コネクタ 187"/>
        <xdr:cNvCxnSpPr/>
      </xdr:nvCxnSpPr>
      <xdr:spPr>
        <a:xfrm>
          <a:off x="1320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87630</xdr:rowOff>
    </xdr:from>
    <xdr:to>
      <xdr:col>3</xdr:col>
      <xdr:colOff>193675</xdr:colOff>
      <xdr:row>56</xdr:row>
      <xdr:rowOff>17780</xdr:rowOff>
    </xdr:to>
    <xdr:sp macro="" textlink="">
      <xdr:nvSpPr>
        <xdr:cNvPr id="189" name="フローチャート : 判断 188"/>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2557</xdr:rowOff>
    </xdr:from>
    <xdr:ext cx="762000" cy="259045"/>
    <xdr:sp macro="" textlink="">
      <xdr:nvSpPr>
        <xdr:cNvPr id="190" name="テキスト ボックス 189"/>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92" name="テキスト ボックス 19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98" name="円/楕円 197"/>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104157</xdr:rowOff>
    </xdr:from>
    <xdr:ext cx="762000" cy="259045"/>
    <xdr:sp macro="" textlink="">
      <xdr:nvSpPr>
        <xdr:cNvPr id="199"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200" name="円/楕円 199"/>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201" name="テキスト ボックス 200"/>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41910</xdr:rowOff>
    </xdr:from>
    <xdr:to>
      <xdr:col>4</xdr:col>
      <xdr:colOff>396875</xdr:colOff>
      <xdr:row>55</xdr:row>
      <xdr:rowOff>143510</xdr:rowOff>
    </xdr:to>
    <xdr:sp macro="" textlink="">
      <xdr:nvSpPr>
        <xdr:cNvPr id="202" name="円/楕円 201"/>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203" name="テキスト ボックス 20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04" name="円/楕円 203"/>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205" name="テキスト ボックス 204"/>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6" name="円/楕円 205"/>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207" name="テキスト ボックス 206"/>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熊本地震による道路維持修繕費の増等により維持補修費が増加したため、</a:t>
          </a:r>
          <a:r>
            <a:rPr kumimoji="1" lang="en-US" altLang="ja-JP" sz="1300">
              <a:latin typeface="ＭＳ Ｐゴシック"/>
            </a:rPr>
            <a:t>217</a:t>
          </a:r>
          <a:r>
            <a:rPr kumimoji="1" lang="ja-JP" altLang="en-US" sz="1300">
              <a:latin typeface="ＭＳ Ｐゴシック"/>
            </a:rPr>
            <a:t>百万円の増となった。</a:t>
          </a:r>
          <a:endParaRPr kumimoji="1" lang="en-US" altLang="ja-JP" sz="1300">
            <a:latin typeface="ＭＳ Ｐゴシック"/>
          </a:endParaRPr>
        </a:p>
        <a:p>
          <a:r>
            <a:rPr kumimoji="1" lang="ja-JP" altLang="en-US" sz="1300">
              <a:latin typeface="ＭＳ Ｐゴシック"/>
            </a:rPr>
            <a:t>　　類似団体と比べ低い水準であるが、その他経費の大半を占める維持管理費について、今後とも維持管理コストの平準化及び削減に努めていく。</a:t>
          </a:r>
          <a:endParaRPr kumimoji="1" lang="en-US" altLang="ja-JP"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50800</xdr:rowOff>
    </xdr:from>
    <xdr:to>
      <xdr:col>24</xdr:col>
      <xdr:colOff>22225</xdr:colOff>
      <xdr:row>54</xdr:row>
      <xdr:rowOff>127000</xdr:rowOff>
    </xdr:to>
    <xdr:cxnSp macro="">
      <xdr:nvCxnSpPr>
        <xdr:cNvPr id="237" name="直線コネクタ 236"/>
        <xdr:cNvCxnSpPr/>
      </xdr:nvCxnSpPr>
      <xdr:spPr>
        <a:xfrm>
          <a:off x="15671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105427</xdr:rowOff>
    </xdr:from>
    <xdr:ext cx="762000" cy="259045"/>
    <xdr:sp macro="" textlink="">
      <xdr:nvSpPr>
        <xdr:cNvPr id="238"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50800</xdr:rowOff>
    </xdr:from>
    <xdr:to>
      <xdr:col>22</xdr:col>
      <xdr:colOff>555625</xdr:colOff>
      <xdr:row>54</xdr:row>
      <xdr:rowOff>50800</xdr:rowOff>
    </xdr:to>
    <xdr:cxnSp macro="">
      <xdr:nvCxnSpPr>
        <xdr:cNvPr id="240" name="直線コネクタ 239"/>
        <xdr:cNvCxnSpPr/>
      </xdr:nvCxnSpPr>
      <xdr:spPr>
        <a:xfrm>
          <a:off x="14782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10177</xdr:rowOff>
    </xdr:from>
    <xdr:ext cx="736600" cy="259045"/>
    <xdr:sp macro="" textlink="">
      <xdr:nvSpPr>
        <xdr:cNvPr id="242" name="テキスト ボックス 241"/>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50800</xdr:rowOff>
    </xdr:from>
    <xdr:to>
      <xdr:col>21</xdr:col>
      <xdr:colOff>352425</xdr:colOff>
      <xdr:row>54</xdr:row>
      <xdr:rowOff>50800</xdr:rowOff>
    </xdr:to>
    <xdr:cxnSp macro="">
      <xdr:nvCxnSpPr>
        <xdr:cNvPr id="243" name="直線コネクタ 242"/>
        <xdr:cNvCxnSpPr/>
      </xdr:nvCxnSpPr>
      <xdr:spPr>
        <a:xfrm>
          <a:off x="13893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19050</xdr:rowOff>
    </xdr:from>
    <xdr:to>
      <xdr:col>21</xdr:col>
      <xdr:colOff>403225</xdr:colOff>
      <xdr:row>55</xdr:row>
      <xdr:rowOff>120650</xdr:rowOff>
    </xdr:to>
    <xdr:sp macro="" textlink="">
      <xdr:nvSpPr>
        <xdr:cNvPr id="244" name="フローチャート : 判断 243"/>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105427</xdr:rowOff>
    </xdr:from>
    <xdr:ext cx="762000" cy="259045"/>
    <xdr:sp macro="" textlink="">
      <xdr:nvSpPr>
        <xdr:cNvPr id="245" name="テキスト ボックス 244"/>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50800</xdr:rowOff>
    </xdr:from>
    <xdr:to>
      <xdr:col>20</xdr:col>
      <xdr:colOff>149225</xdr:colOff>
      <xdr:row>54</xdr:row>
      <xdr:rowOff>88900</xdr:rowOff>
    </xdr:to>
    <xdr:cxnSp macro="">
      <xdr:nvCxnSpPr>
        <xdr:cNvPr id="246" name="直線コネクタ 245"/>
        <xdr:cNvCxnSpPr/>
      </xdr:nvCxnSpPr>
      <xdr:spPr>
        <a:xfrm flipV="1">
          <a:off x="13004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95250</xdr:rowOff>
    </xdr:from>
    <xdr:to>
      <xdr:col>20</xdr:col>
      <xdr:colOff>200025</xdr:colOff>
      <xdr:row>56</xdr:row>
      <xdr:rowOff>25400</xdr:rowOff>
    </xdr:to>
    <xdr:sp macro="" textlink="">
      <xdr:nvSpPr>
        <xdr:cNvPr id="247" name="フローチャート : 判断 246"/>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10177</xdr:rowOff>
    </xdr:from>
    <xdr:ext cx="762000" cy="259045"/>
    <xdr:sp macro="" textlink="">
      <xdr:nvSpPr>
        <xdr:cNvPr id="248" name="テキスト ボックス 247"/>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57150</xdr:rowOff>
    </xdr:from>
    <xdr:to>
      <xdr:col>18</xdr:col>
      <xdr:colOff>682625</xdr:colOff>
      <xdr:row>55</xdr:row>
      <xdr:rowOff>158750</xdr:rowOff>
    </xdr:to>
    <xdr:sp macro="" textlink="">
      <xdr:nvSpPr>
        <xdr:cNvPr id="249" name="フローチャート : 判断 248"/>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143527</xdr:rowOff>
    </xdr:from>
    <xdr:ext cx="762000" cy="259045"/>
    <xdr:sp macro="" textlink="">
      <xdr:nvSpPr>
        <xdr:cNvPr id="250" name="テキスト ボックス 249"/>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76200</xdr:rowOff>
    </xdr:from>
    <xdr:to>
      <xdr:col>24</xdr:col>
      <xdr:colOff>73025</xdr:colOff>
      <xdr:row>55</xdr:row>
      <xdr:rowOff>6350</xdr:rowOff>
    </xdr:to>
    <xdr:sp macro="" textlink="">
      <xdr:nvSpPr>
        <xdr:cNvPr id="256" name="円/楕円 255"/>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92727</xdr:rowOff>
    </xdr:from>
    <xdr:ext cx="762000" cy="259045"/>
    <xdr:sp macro="" textlink="">
      <xdr:nvSpPr>
        <xdr:cNvPr id="257"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0</xdr:rowOff>
    </xdr:from>
    <xdr:to>
      <xdr:col>22</xdr:col>
      <xdr:colOff>606425</xdr:colOff>
      <xdr:row>54</xdr:row>
      <xdr:rowOff>101600</xdr:rowOff>
    </xdr:to>
    <xdr:sp macro="" textlink="">
      <xdr:nvSpPr>
        <xdr:cNvPr id="258" name="円/楕円 257"/>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111777</xdr:rowOff>
    </xdr:from>
    <xdr:ext cx="736600" cy="259045"/>
    <xdr:sp macro="" textlink="">
      <xdr:nvSpPr>
        <xdr:cNvPr id="259" name="テキスト ボックス 258"/>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0</xdr:rowOff>
    </xdr:from>
    <xdr:to>
      <xdr:col>21</xdr:col>
      <xdr:colOff>403225</xdr:colOff>
      <xdr:row>54</xdr:row>
      <xdr:rowOff>101600</xdr:rowOff>
    </xdr:to>
    <xdr:sp macro="" textlink="">
      <xdr:nvSpPr>
        <xdr:cNvPr id="260" name="円/楕円 259"/>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111777</xdr:rowOff>
    </xdr:from>
    <xdr:ext cx="762000" cy="259045"/>
    <xdr:sp macro="" textlink="">
      <xdr:nvSpPr>
        <xdr:cNvPr id="261" name="テキスト ボックス 260"/>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0</xdr:rowOff>
    </xdr:from>
    <xdr:to>
      <xdr:col>20</xdr:col>
      <xdr:colOff>200025</xdr:colOff>
      <xdr:row>54</xdr:row>
      <xdr:rowOff>101600</xdr:rowOff>
    </xdr:to>
    <xdr:sp macro="" textlink="">
      <xdr:nvSpPr>
        <xdr:cNvPr id="262" name="円/楕円 261"/>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111777</xdr:rowOff>
    </xdr:from>
    <xdr:ext cx="762000" cy="259045"/>
    <xdr:sp macro="" textlink="">
      <xdr:nvSpPr>
        <xdr:cNvPr id="263" name="テキスト ボックス 262"/>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38100</xdr:rowOff>
    </xdr:from>
    <xdr:to>
      <xdr:col>18</xdr:col>
      <xdr:colOff>682625</xdr:colOff>
      <xdr:row>54</xdr:row>
      <xdr:rowOff>139700</xdr:rowOff>
    </xdr:to>
    <xdr:sp macro="" textlink="">
      <xdr:nvSpPr>
        <xdr:cNvPr id="264" name="円/楕円 263"/>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149877</xdr:rowOff>
    </xdr:from>
    <xdr:ext cx="762000" cy="259045"/>
    <xdr:sp macro="" textlink="">
      <xdr:nvSpPr>
        <xdr:cNvPr id="265" name="テキスト ボックス 264"/>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後期高齢者医療等推進事業における被保険者の増加や、施設利用者の増に伴う障がい者自立支援給付費県負担金の増加などにより、市町村等への社会保障関係費が増加し、</a:t>
          </a:r>
          <a:r>
            <a:rPr lang="en-US" altLang="ja-JP" sz="1300" u="none">
              <a:solidFill>
                <a:schemeClr val="dk1"/>
              </a:solidFill>
              <a:effectLst/>
              <a:latin typeface="+mn-lt"/>
              <a:ea typeface="+mn-ea"/>
              <a:cs typeface="+mn-cs"/>
            </a:rPr>
            <a:t>2,516</a:t>
          </a:r>
          <a:r>
            <a:rPr lang="ja-JP" altLang="ja-JP" sz="1300" u="none">
              <a:solidFill>
                <a:schemeClr val="dk1"/>
              </a:solidFill>
              <a:effectLst/>
              <a:latin typeface="+mn-lt"/>
              <a:ea typeface="+mn-ea"/>
              <a:cs typeface="+mn-cs"/>
            </a:rPr>
            <a:t>百万円の増となった。これにより</a:t>
          </a:r>
          <a:r>
            <a:rPr lang="en-US" altLang="ja-JP" sz="1300" u="none">
              <a:solidFill>
                <a:schemeClr val="dk1"/>
              </a:solidFill>
              <a:effectLst/>
              <a:latin typeface="+mn-lt"/>
              <a:ea typeface="+mn-ea"/>
              <a:cs typeface="+mn-cs"/>
            </a:rPr>
            <a:t>0.5</a:t>
          </a:r>
          <a:r>
            <a:rPr lang="ja-JP" altLang="ja-JP" sz="1300" u="none">
              <a:solidFill>
                <a:schemeClr val="dk1"/>
              </a:solidFill>
              <a:effectLst/>
              <a:latin typeface="+mn-lt"/>
              <a:ea typeface="+mn-ea"/>
              <a:cs typeface="+mn-cs"/>
            </a:rPr>
            <a:t>ポイント上昇した。 </a:t>
          </a:r>
        </a:p>
        <a:p>
          <a:r>
            <a:rPr lang="ja-JP" altLang="ja-JP" sz="1300" u="none">
              <a:solidFill>
                <a:schemeClr val="dk1"/>
              </a:solidFill>
              <a:effectLst/>
              <a:latin typeface="+mn-lt"/>
              <a:ea typeface="+mn-ea"/>
              <a:cs typeface="+mn-cs"/>
            </a:rPr>
            <a:t>　社会保障関係費は今後とも増加が見込まれるため、その動向を注視していく</a:t>
          </a:r>
          <a:r>
            <a:rPr lang="ja-JP" altLang="ja-JP" sz="1300">
              <a:solidFill>
                <a:schemeClr val="dk1"/>
              </a:solidFill>
              <a:effectLst/>
              <a:latin typeface="+mn-lt"/>
              <a:ea typeface="+mn-ea"/>
              <a:cs typeface="+mn-cs"/>
            </a:rPr>
            <a:t>。</a:t>
          </a: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118836</xdr:rowOff>
    </xdr:from>
    <xdr:to>
      <xdr:col>24</xdr:col>
      <xdr:colOff>22225</xdr:colOff>
      <xdr:row>38</xdr:row>
      <xdr:rowOff>29028</xdr:rowOff>
    </xdr:to>
    <xdr:cxnSp macro="">
      <xdr:nvCxnSpPr>
        <xdr:cNvPr id="298" name="直線コネクタ 297"/>
        <xdr:cNvCxnSpPr/>
      </xdr:nvCxnSpPr>
      <xdr:spPr>
        <a:xfrm>
          <a:off x="15671800" y="6462486"/>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100891</xdr:rowOff>
    </xdr:from>
    <xdr:ext cx="762000" cy="259045"/>
    <xdr:sp macro="" textlink="">
      <xdr:nvSpPr>
        <xdr:cNvPr id="299" name="補助費等平均値テキスト"/>
        <xdr:cNvSpPr txBox="1"/>
      </xdr:nvSpPr>
      <xdr:spPr>
        <a:xfrm>
          <a:off x="16598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94343</xdr:rowOff>
    </xdr:from>
    <xdr:to>
      <xdr:col>22</xdr:col>
      <xdr:colOff>555625</xdr:colOff>
      <xdr:row>37</xdr:row>
      <xdr:rowOff>118836</xdr:rowOff>
    </xdr:to>
    <xdr:cxnSp macro="">
      <xdr:nvCxnSpPr>
        <xdr:cNvPr id="301" name="直線コネクタ 300"/>
        <xdr:cNvCxnSpPr/>
      </xdr:nvCxnSpPr>
      <xdr:spPr>
        <a:xfrm>
          <a:off x="14782800" y="62665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98170</xdr:rowOff>
    </xdr:from>
    <xdr:ext cx="736600" cy="259045"/>
    <xdr:sp macro="" textlink="">
      <xdr:nvSpPr>
        <xdr:cNvPr id="303" name="テキスト ボックス 302"/>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12700</xdr:rowOff>
    </xdr:from>
    <xdr:to>
      <xdr:col>21</xdr:col>
      <xdr:colOff>352425</xdr:colOff>
      <xdr:row>36</xdr:row>
      <xdr:rowOff>94343</xdr:rowOff>
    </xdr:to>
    <xdr:cxnSp macro="">
      <xdr:nvCxnSpPr>
        <xdr:cNvPr id="304" name="直線コネクタ 303"/>
        <xdr:cNvCxnSpPr/>
      </xdr:nvCxnSpPr>
      <xdr:spPr>
        <a:xfrm>
          <a:off x="13893800" y="6184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6" name="テキスト ボックス 30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135164</xdr:rowOff>
    </xdr:from>
    <xdr:to>
      <xdr:col>20</xdr:col>
      <xdr:colOff>149225</xdr:colOff>
      <xdr:row>36</xdr:row>
      <xdr:rowOff>12700</xdr:rowOff>
    </xdr:to>
    <xdr:cxnSp macro="">
      <xdr:nvCxnSpPr>
        <xdr:cNvPr id="307" name="直線コネクタ 306"/>
        <xdr:cNvCxnSpPr/>
      </xdr:nvCxnSpPr>
      <xdr:spPr>
        <a:xfrm>
          <a:off x="13004800" y="61359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8" name="フローチャート : 判断 307"/>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41020</xdr:rowOff>
    </xdr:from>
    <xdr:ext cx="762000" cy="259045"/>
    <xdr:sp macro="" textlink="">
      <xdr:nvSpPr>
        <xdr:cNvPr id="309" name="テキスト ボックス 308"/>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10" name="フローチャート : 判断 309"/>
        <xdr:cNvSpPr/>
      </xdr:nvSpPr>
      <xdr:spPr>
        <a:xfrm>
          <a:off x="12954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98170</xdr:rowOff>
    </xdr:from>
    <xdr:ext cx="762000" cy="259045"/>
    <xdr:sp macro="" textlink="">
      <xdr:nvSpPr>
        <xdr:cNvPr id="311" name="テキスト ボックス 310"/>
        <xdr:cNvSpPr txBox="1"/>
      </xdr:nvSpPr>
      <xdr:spPr>
        <a:xfrm>
          <a:off x="12623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37</xdr:row>
      <xdr:rowOff>149678</xdr:rowOff>
    </xdr:from>
    <xdr:to>
      <xdr:col>24</xdr:col>
      <xdr:colOff>73025</xdr:colOff>
      <xdr:row>38</xdr:row>
      <xdr:rowOff>79828</xdr:rowOff>
    </xdr:to>
    <xdr:sp macro="" textlink="">
      <xdr:nvSpPr>
        <xdr:cNvPr id="317" name="円/楕円 316"/>
        <xdr:cNvSpPr/>
      </xdr:nvSpPr>
      <xdr:spPr>
        <a:xfrm>
          <a:off x="16459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37</xdr:row>
      <xdr:rowOff>121755</xdr:rowOff>
    </xdr:from>
    <xdr:ext cx="762000" cy="259045"/>
    <xdr:sp macro="" textlink="">
      <xdr:nvSpPr>
        <xdr:cNvPr id="318" name="補助費等該当値テキスト"/>
        <xdr:cNvSpPr txBox="1"/>
      </xdr:nvSpPr>
      <xdr:spPr>
        <a:xfrm>
          <a:off x="16598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68036</xdr:rowOff>
    </xdr:from>
    <xdr:to>
      <xdr:col>22</xdr:col>
      <xdr:colOff>606425</xdr:colOff>
      <xdr:row>37</xdr:row>
      <xdr:rowOff>169636</xdr:rowOff>
    </xdr:to>
    <xdr:sp macro="" textlink="">
      <xdr:nvSpPr>
        <xdr:cNvPr id="319" name="円/楕円 318"/>
        <xdr:cNvSpPr/>
      </xdr:nvSpPr>
      <xdr:spPr>
        <a:xfrm>
          <a:off x="15621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154412</xdr:rowOff>
    </xdr:from>
    <xdr:ext cx="736600" cy="259045"/>
    <xdr:sp macro="" textlink="">
      <xdr:nvSpPr>
        <xdr:cNvPr id="320" name="テキスト ボックス 319"/>
        <xdr:cNvSpPr txBox="1"/>
      </xdr:nvSpPr>
      <xdr:spPr>
        <a:xfrm>
          <a:off x="15290800" y="649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43543</xdr:rowOff>
    </xdr:from>
    <xdr:to>
      <xdr:col>21</xdr:col>
      <xdr:colOff>403225</xdr:colOff>
      <xdr:row>36</xdr:row>
      <xdr:rowOff>145143</xdr:rowOff>
    </xdr:to>
    <xdr:sp macro="" textlink="">
      <xdr:nvSpPr>
        <xdr:cNvPr id="321" name="円/楕円 320"/>
        <xdr:cNvSpPr/>
      </xdr:nvSpPr>
      <xdr:spPr>
        <a:xfrm>
          <a:off x="14732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155320</xdr:rowOff>
    </xdr:from>
    <xdr:ext cx="762000" cy="259045"/>
    <xdr:sp macro="" textlink="">
      <xdr:nvSpPr>
        <xdr:cNvPr id="322" name="テキスト ボックス 321"/>
        <xdr:cNvSpPr txBox="1"/>
      </xdr:nvSpPr>
      <xdr:spPr>
        <a:xfrm>
          <a:off x="14401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133350</xdr:rowOff>
    </xdr:from>
    <xdr:to>
      <xdr:col>20</xdr:col>
      <xdr:colOff>200025</xdr:colOff>
      <xdr:row>36</xdr:row>
      <xdr:rowOff>63500</xdr:rowOff>
    </xdr:to>
    <xdr:sp macro="" textlink="">
      <xdr:nvSpPr>
        <xdr:cNvPr id="323" name="円/楕円 322"/>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48277</xdr:rowOff>
    </xdr:from>
    <xdr:ext cx="762000" cy="259045"/>
    <xdr:sp macro="" textlink="">
      <xdr:nvSpPr>
        <xdr:cNvPr id="324" name="テキスト ボックス 323"/>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84364</xdr:rowOff>
    </xdr:from>
    <xdr:to>
      <xdr:col>18</xdr:col>
      <xdr:colOff>682625</xdr:colOff>
      <xdr:row>36</xdr:row>
      <xdr:rowOff>14514</xdr:rowOff>
    </xdr:to>
    <xdr:sp macro="" textlink="">
      <xdr:nvSpPr>
        <xdr:cNvPr id="325" name="円/楕円 324"/>
        <xdr:cNvSpPr/>
      </xdr:nvSpPr>
      <xdr:spPr>
        <a:xfrm>
          <a:off x="12954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170741</xdr:rowOff>
    </xdr:from>
    <xdr:ext cx="762000" cy="259045"/>
    <xdr:sp macro="" textlink="">
      <xdr:nvSpPr>
        <xdr:cNvPr id="326" name="テキスト ボックス 325"/>
        <xdr:cNvSpPr txBox="1"/>
      </xdr:nvSpPr>
      <xdr:spPr>
        <a:xfrm>
          <a:off x="126238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低金利により利払いが減少するとともに、発行抑制に伴う償還金の減少などにより、</a:t>
          </a:r>
          <a:r>
            <a:rPr kumimoji="1" lang="en-US" altLang="ja-JP" sz="1300">
              <a:latin typeface="ＭＳ Ｐゴシック"/>
            </a:rPr>
            <a:t>1,031</a:t>
          </a:r>
          <a:r>
            <a:rPr kumimoji="1" lang="ja-JP" altLang="en-US" sz="1300">
              <a:latin typeface="ＭＳ Ｐゴシック"/>
            </a:rPr>
            <a:t>百万円の減となったため、</a:t>
          </a:r>
          <a:r>
            <a:rPr kumimoji="1" lang="en-US" altLang="ja-JP" sz="1300">
              <a:latin typeface="ＭＳ Ｐゴシック"/>
            </a:rPr>
            <a:t>27</a:t>
          </a:r>
          <a:r>
            <a:rPr kumimoji="1" lang="ja-JP" altLang="en-US" sz="1300">
              <a:latin typeface="ＭＳ Ｐゴシック"/>
            </a:rPr>
            <a:t>年度より</a:t>
          </a:r>
          <a:r>
            <a:rPr kumimoji="1" lang="en-US" altLang="ja-JP" sz="1300">
              <a:latin typeface="ＭＳ Ｐゴシック"/>
            </a:rPr>
            <a:t>0.1</a:t>
          </a:r>
          <a:r>
            <a:rPr kumimoji="1" lang="ja-JP" altLang="en-US" sz="1300">
              <a:latin typeface="ＭＳ Ｐゴシック"/>
            </a:rPr>
            <a:t>ポイント減少した。また、臨時財政対策債を除いた県債残高は、</a:t>
          </a:r>
          <a:r>
            <a:rPr kumimoji="1" lang="en-US" altLang="ja-JP" sz="1300">
              <a:latin typeface="ＭＳ Ｐゴシック"/>
            </a:rPr>
            <a:t>15</a:t>
          </a:r>
          <a:r>
            <a:rPr kumimoji="1" lang="ja-JP" altLang="en-US" sz="1300">
              <a:latin typeface="ＭＳ Ｐゴシック"/>
            </a:rPr>
            <a:t>年連続で着実に減少している。</a:t>
          </a:r>
          <a:endParaRPr kumimoji="1" lang="en-US" altLang="ja-JP" sz="1300">
            <a:latin typeface="ＭＳ Ｐゴシック"/>
          </a:endParaRPr>
        </a:p>
        <a:p>
          <a:r>
            <a:rPr kumimoji="1" lang="ja-JP" altLang="en-US" sz="1300">
              <a:latin typeface="ＭＳ Ｐゴシック"/>
            </a:rPr>
            <a:t>　今後とも発行抑制や調達方法の多様化などにより、公債費の抑制に努めていく。</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4" name="直線コネクタ 353"/>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5" name="公債費最小値テキスト"/>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6" name="直線コネクタ 355"/>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7" name="公債費最大値テキスト"/>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58" name="直線コネクタ 357"/>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91621</xdr:rowOff>
    </xdr:from>
    <xdr:to>
      <xdr:col>7</xdr:col>
      <xdr:colOff>15875</xdr:colOff>
      <xdr:row>77</xdr:row>
      <xdr:rowOff>102507</xdr:rowOff>
    </xdr:to>
    <xdr:cxnSp macro="">
      <xdr:nvCxnSpPr>
        <xdr:cNvPr id="359" name="直線コネクタ 358"/>
        <xdr:cNvCxnSpPr/>
      </xdr:nvCxnSpPr>
      <xdr:spPr>
        <a:xfrm flipV="1">
          <a:off x="3987800" y="13293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121756</xdr:rowOff>
    </xdr:from>
    <xdr:ext cx="762000" cy="259045"/>
    <xdr:sp macro="" textlink="">
      <xdr:nvSpPr>
        <xdr:cNvPr id="360" name="公債費平均値テキスト"/>
        <xdr:cNvSpPr txBox="1"/>
      </xdr:nvSpPr>
      <xdr:spPr>
        <a:xfrm>
          <a:off x="4914900" y="13323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1" name="フローチャート : 判断 360"/>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102507</xdr:rowOff>
    </xdr:from>
    <xdr:to>
      <xdr:col>5</xdr:col>
      <xdr:colOff>549275</xdr:colOff>
      <xdr:row>78</xdr:row>
      <xdr:rowOff>29029</xdr:rowOff>
    </xdr:to>
    <xdr:cxnSp macro="">
      <xdr:nvCxnSpPr>
        <xdr:cNvPr id="362" name="直線コネクタ 361"/>
        <xdr:cNvCxnSpPr/>
      </xdr:nvCxnSpPr>
      <xdr:spPr>
        <a:xfrm flipV="1">
          <a:off x="3098800" y="13304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63" name="フローチャート : 判断 36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64" name="テキスト ボックス 363"/>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29029</xdr:rowOff>
    </xdr:from>
    <xdr:to>
      <xdr:col>4</xdr:col>
      <xdr:colOff>346075</xdr:colOff>
      <xdr:row>78</xdr:row>
      <xdr:rowOff>127000</xdr:rowOff>
    </xdr:to>
    <xdr:cxnSp macro="">
      <xdr:nvCxnSpPr>
        <xdr:cNvPr id="365" name="直線コネクタ 364"/>
        <xdr:cNvCxnSpPr/>
      </xdr:nvCxnSpPr>
      <xdr:spPr>
        <a:xfrm flipV="1">
          <a:off x="2209800" y="13402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130629</xdr:rowOff>
    </xdr:from>
    <xdr:to>
      <xdr:col>4</xdr:col>
      <xdr:colOff>396875</xdr:colOff>
      <xdr:row>79</xdr:row>
      <xdr:rowOff>60779</xdr:rowOff>
    </xdr:to>
    <xdr:sp macro="" textlink="">
      <xdr:nvSpPr>
        <xdr:cNvPr id="366" name="フローチャート : 判断 36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45556</xdr:rowOff>
    </xdr:from>
    <xdr:ext cx="762000" cy="259045"/>
    <xdr:sp macro="" textlink="">
      <xdr:nvSpPr>
        <xdr:cNvPr id="367" name="テキスト ボックス 366"/>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31750</xdr:rowOff>
    </xdr:to>
    <xdr:cxnSp macro="">
      <xdr:nvCxnSpPr>
        <xdr:cNvPr id="368" name="直線コネクタ 367"/>
        <xdr:cNvCxnSpPr/>
      </xdr:nvCxnSpPr>
      <xdr:spPr>
        <a:xfrm flipV="1">
          <a:off x="1320800" y="1350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46264</xdr:rowOff>
    </xdr:from>
    <xdr:to>
      <xdr:col>3</xdr:col>
      <xdr:colOff>193675</xdr:colOff>
      <xdr:row>79</xdr:row>
      <xdr:rowOff>147864</xdr:rowOff>
    </xdr:to>
    <xdr:sp macro="" textlink="">
      <xdr:nvSpPr>
        <xdr:cNvPr id="369" name="フローチャート : 判断 368"/>
        <xdr:cNvSpPr/>
      </xdr:nvSpPr>
      <xdr:spPr>
        <a:xfrm>
          <a:off x="2159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132641</xdr:rowOff>
    </xdr:from>
    <xdr:ext cx="762000" cy="259045"/>
    <xdr:sp macro="" textlink="">
      <xdr:nvSpPr>
        <xdr:cNvPr id="370" name="テキスト ボックス 369"/>
        <xdr:cNvSpPr txBox="1"/>
      </xdr:nvSpPr>
      <xdr:spPr>
        <a:xfrm>
          <a:off x="1828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2721</xdr:rowOff>
    </xdr:from>
    <xdr:to>
      <xdr:col>1</xdr:col>
      <xdr:colOff>676275</xdr:colOff>
      <xdr:row>79</xdr:row>
      <xdr:rowOff>104321</xdr:rowOff>
    </xdr:to>
    <xdr:sp macro="" textlink="">
      <xdr:nvSpPr>
        <xdr:cNvPr id="371" name="フローチャート : 判断 370"/>
        <xdr:cNvSpPr/>
      </xdr:nvSpPr>
      <xdr:spPr>
        <a:xfrm>
          <a:off x="1270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89098</xdr:rowOff>
    </xdr:from>
    <xdr:ext cx="762000" cy="259045"/>
    <xdr:sp macro="" textlink="">
      <xdr:nvSpPr>
        <xdr:cNvPr id="372" name="テキスト ボックス 371"/>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40821</xdr:rowOff>
    </xdr:from>
    <xdr:to>
      <xdr:col>7</xdr:col>
      <xdr:colOff>66675</xdr:colOff>
      <xdr:row>77</xdr:row>
      <xdr:rowOff>142421</xdr:rowOff>
    </xdr:to>
    <xdr:sp macro="" textlink="">
      <xdr:nvSpPr>
        <xdr:cNvPr id="378" name="円/楕円 377"/>
        <xdr:cNvSpPr/>
      </xdr:nvSpPr>
      <xdr:spPr>
        <a:xfrm>
          <a:off x="47752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57348</xdr:rowOff>
    </xdr:from>
    <xdr:ext cx="762000" cy="259045"/>
    <xdr:sp macro="" textlink="">
      <xdr:nvSpPr>
        <xdr:cNvPr id="379" name="公債費該当値テキスト"/>
        <xdr:cNvSpPr txBox="1"/>
      </xdr:nvSpPr>
      <xdr:spPr>
        <a:xfrm>
          <a:off x="49149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51707</xdr:rowOff>
    </xdr:from>
    <xdr:to>
      <xdr:col>5</xdr:col>
      <xdr:colOff>600075</xdr:colOff>
      <xdr:row>77</xdr:row>
      <xdr:rowOff>153307</xdr:rowOff>
    </xdr:to>
    <xdr:sp macro="" textlink="">
      <xdr:nvSpPr>
        <xdr:cNvPr id="380" name="円/楕円 379"/>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163484</xdr:rowOff>
    </xdr:from>
    <xdr:ext cx="736600" cy="259045"/>
    <xdr:sp macro="" textlink="">
      <xdr:nvSpPr>
        <xdr:cNvPr id="381" name="テキスト ボックス 380"/>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149679</xdr:rowOff>
    </xdr:from>
    <xdr:to>
      <xdr:col>4</xdr:col>
      <xdr:colOff>396875</xdr:colOff>
      <xdr:row>78</xdr:row>
      <xdr:rowOff>79829</xdr:rowOff>
    </xdr:to>
    <xdr:sp macro="" textlink="">
      <xdr:nvSpPr>
        <xdr:cNvPr id="382" name="円/楕円 381"/>
        <xdr:cNvSpPr/>
      </xdr:nvSpPr>
      <xdr:spPr>
        <a:xfrm>
          <a:off x="3048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90006</xdr:rowOff>
    </xdr:from>
    <xdr:ext cx="762000" cy="259045"/>
    <xdr:sp macro="" textlink="">
      <xdr:nvSpPr>
        <xdr:cNvPr id="383" name="テキスト ボックス 382"/>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84" name="円/楕円 383"/>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85" name="テキスト ボックス 384"/>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152400</xdr:rowOff>
    </xdr:from>
    <xdr:to>
      <xdr:col>1</xdr:col>
      <xdr:colOff>676275</xdr:colOff>
      <xdr:row>79</xdr:row>
      <xdr:rowOff>82550</xdr:rowOff>
    </xdr:to>
    <xdr:sp macro="" textlink="">
      <xdr:nvSpPr>
        <xdr:cNvPr id="386" name="円/楕円 385"/>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92727</xdr:rowOff>
    </xdr:from>
    <xdr:ext cx="762000" cy="259045"/>
    <xdr:sp macro="" textlink="">
      <xdr:nvSpPr>
        <xdr:cNvPr id="387" name="テキスト ボックス 386"/>
        <xdr:cNvSpPr txBox="1"/>
      </xdr:nvSpPr>
      <xdr:spPr>
        <a:xfrm>
          <a:off x="939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全体としては、補助費等の割合が</a:t>
          </a:r>
          <a:r>
            <a:rPr kumimoji="1" lang="en-US" altLang="ja-JP" sz="1200">
              <a:latin typeface="ＭＳ Ｐゴシック"/>
            </a:rPr>
            <a:t>0.5</a:t>
          </a:r>
          <a:r>
            <a:rPr kumimoji="1" lang="ja-JP" altLang="en-US" sz="1200">
              <a:latin typeface="ＭＳ Ｐゴシック"/>
            </a:rPr>
            <a:t>ポイント増加したこと等により、平成</a:t>
          </a:r>
          <a:r>
            <a:rPr kumimoji="1" lang="en-US" altLang="ja-JP" sz="1200">
              <a:latin typeface="ＭＳ Ｐゴシック"/>
            </a:rPr>
            <a:t>27</a:t>
          </a:r>
          <a:r>
            <a:rPr kumimoji="1" lang="ja-JP" altLang="en-US" sz="1200">
              <a:latin typeface="ＭＳ Ｐゴシック"/>
            </a:rPr>
            <a:t>年度と比べて</a:t>
          </a:r>
          <a:r>
            <a:rPr kumimoji="1" lang="en-US" altLang="ja-JP" sz="1200">
              <a:latin typeface="ＭＳ Ｐゴシック"/>
            </a:rPr>
            <a:t>0.8</a:t>
          </a:r>
          <a:r>
            <a:rPr kumimoji="1" lang="ja-JP" altLang="en-US" sz="1200">
              <a:latin typeface="ＭＳ Ｐゴシック"/>
            </a:rPr>
            <a:t>ポイント増加した。</a:t>
          </a:r>
          <a:endParaRPr kumimoji="1" lang="en-US" altLang="ja-JP" sz="1200">
            <a:latin typeface="ＭＳ Ｐゴシック"/>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後期高齢者医療等推進事業における被保険者の増加や、施設利用者の増に伴う障がい者自立支援給付費県負担金の増加などにより、市町村等への社会保障関係費が増加し</a:t>
          </a:r>
          <a:r>
            <a:rPr lang="ja-JP" altLang="en-US" sz="1200">
              <a:solidFill>
                <a:schemeClr val="dk1"/>
              </a:solidFill>
              <a:effectLst/>
              <a:latin typeface="+mn-lt"/>
              <a:ea typeface="+mn-ea"/>
              <a:cs typeface="+mn-cs"/>
            </a:rPr>
            <a:t>たことが主な要因である。</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少子高齢化の進展により社会保障関係費の増加も懸念されることから、社会情勢を踏まえ適切な財政運営を図る。</a:t>
          </a:r>
          <a:endParaRPr lang="en-US" altLang="ja-JP" sz="1200">
            <a:solidFill>
              <a:schemeClr val="dk1"/>
            </a:solidFill>
            <a:effectLst/>
            <a:latin typeface="+mn-lt"/>
            <a:ea typeface="+mn-ea"/>
            <a:cs typeface="+mn-cs"/>
          </a:endParaRPr>
        </a:p>
        <a:p>
          <a:endParaRPr kumimoji="1" lang="ja-JP" altLang="en-US" sz="12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81</xdr:row>
      <xdr:rowOff>156936</xdr:rowOff>
    </xdr:to>
    <xdr:cxnSp macro="">
      <xdr:nvCxnSpPr>
        <xdr:cNvPr id="415" name="直線コネクタ 414"/>
        <xdr:cNvCxnSpPr/>
      </xdr:nvCxnSpPr>
      <xdr:spPr>
        <a:xfrm flipV="1">
          <a:off x="16510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129013</xdr:rowOff>
    </xdr:from>
    <xdr:ext cx="762000" cy="259045"/>
    <xdr:sp macro="" textlink="">
      <xdr:nvSpPr>
        <xdr:cNvPr id="416"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81</xdr:row>
      <xdr:rowOff>156936</xdr:rowOff>
    </xdr:from>
    <xdr:to>
      <xdr:col>24</xdr:col>
      <xdr:colOff>111125</xdr:colOff>
      <xdr:row>81</xdr:row>
      <xdr:rowOff>156936</xdr:rowOff>
    </xdr:to>
    <xdr:cxnSp macro="">
      <xdr:nvCxnSpPr>
        <xdr:cNvPr id="417" name="直線コネクタ 416"/>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18" name="公債費以外最大値テキスト"/>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19" name="直線コネクタ 418"/>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118835</xdr:rowOff>
    </xdr:from>
    <xdr:to>
      <xdr:col>24</xdr:col>
      <xdr:colOff>22225</xdr:colOff>
      <xdr:row>76</xdr:row>
      <xdr:rowOff>34471</xdr:rowOff>
    </xdr:to>
    <xdr:cxnSp macro="">
      <xdr:nvCxnSpPr>
        <xdr:cNvPr id="420" name="直線コネクタ 419"/>
        <xdr:cNvCxnSpPr/>
      </xdr:nvCxnSpPr>
      <xdr:spPr>
        <a:xfrm>
          <a:off x="15671800" y="12977585"/>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160762</xdr:rowOff>
    </xdr:from>
    <xdr:ext cx="762000" cy="259045"/>
    <xdr:sp macro="" textlink="">
      <xdr:nvSpPr>
        <xdr:cNvPr id="421" name="公債費以外平均値テキスト"/>
        <xdr:cNvSpPr txBox="1"/>
      </xdr:nvSpPr>
      <xdr:spPr>
        <a:xfrm>
          <a:off x="16598900" y="1284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22" name="フローチャート : 判断 421"/>
        <xdr:cNvSpPr/>
      </xdr:nvSpPr>
      <xdr:spPr>
        <a:xfrm>
          <a:off x="16459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148772</xdr:rowOff>
    </xdr:from>
    <xdr:to>
      <xdr:col>22</xdr:col>
      <xdr:colOff>555625</xdr:colOff>
      <xdr:row>75</xdr:row>
      <xdr:rowOff>118835</xdr:rowOff>
    </xdr:to>
    <xdr:cxnSp macro="">
      <xdr:nvCxnSpPr>
        <xdr:cNvPr id="423" name="直線コネクタ 422"/>
        <xdr:cNvCxnSpPr/>
      </xdr:nvCxnSpPr>
      <xdr:spPr>
        <a:xfrm>
          <a:off x="14782800" y="12836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46265</xdr:rowOff>
    </xdr:from>
    <xdr:to>
      <xdr:col>22</xdr:col>
      <xdr:colOff>606425</xdr:colOff>
      <xdr:row>75</xdr:row>
      <xdr:rowOff>147864</xdr:rowOff>
    </xdr:to>
    <xdr:sp macro="" textlink="">
      <xdr:nvSpPr>
        <xdr:cNvPr id="424" name="フローチャート : 判断 423"/>
        <xdr:cNvSpPr/>
      </xdr:nvSpPr>
      <xdr:spPr>
        <a:xfrm>
          <a:off x="15621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158042</xdr:rowOff>
    </xdr:from>
    <xdr:ext cx="736600" cy="259045"/>
    <xdr:sp macro="" textlink="">
      <xdr:nvSpPr>
        <xdr:cNvPr id="425" name="テキスト ボックス 424"/>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146050</xdr:rowOff>
    </xdr:from>
    <xdr:to>
      <xdr:col>21</xdr:col>
      <xdr:colOff>352425</xdr:colOff>
      <xdr:row>74</xdr:row>
      <xdr:rowOff>148772</xdr:rowOff>
    </xdr:to>
    <xdr:cxnSp macro="">
      <xdr:nvCxnSpPr>
        <xdr:cNvPr id="426" name="直線コネクタ 425"/>
        <xdr:cNvCxnSpPr/>
      </xdr:nvCxnSpPr>
      <xdr:spPr>
        <a:xfrm>
          <a:off x="13893800" y="126619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97972</xdr:rowOff>
    </xdr:from>
    <xdr:to>
      <xdr:col>21</xdr:col>
      <xdr:colOff>403225</xdr:colOff>
      <xdr:row>75</xdr:row>
      <xdr:rowOff>28122</xdr:rowOff>
    </xdr:to>
    <xdr:sp macro="" textlink="">
      <xdr:nvSpPr>
        <xdr:cNvPr id="427" name="フローチャート : 判断 426"/>
        <xdr:cNvSpPr/>
      </xdr:nvSpPr>
      <xdr:spPr>
        <a:xfrm>
          <a:off x="14732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38299</xdr:rowOff>
    </xdr:from>
    <xdr:ext cx="762000" cy="259045"/>
    <xdr:sp macro="" textlink="">
      <xdr:nvSpPr>
        <xdr:cNvPr id="428" name="テキスト ボックス 427"/>
        <xdr:cNvSpPr txBox="1"/>
      </xdr:nvSpPr>
      <xdr:spPr>
        <a:xfrm>
          <a:off x="14401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146050</xdr:rowOff>
    </xdr:from>
    <xdr:to>
      <xdr:col>20</xdr:col>
      <xdr:colOff>149225</xdr:colOff>
      <xdr:row>75</xdr:row>
      <xdr:rowOff>42635</xdr:rowOff>
    </xdr:to>
    <xdr:cxnSp macro="">
      <xdr:nvCxnSpPr>
        <xdr:cNvPr id="429" name="直線コネクタ 428"/>
        <xdr:cNvCxnSpPr/>
      </xdr:nvCxnSpPr>
      <xdr:spPr>
        <a:xfrm flipV="1">
          <a:off x="13004800" y="12661900"/>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40822</xdr:rowOff>
    </xdr:from>
    <xdr:to>
      <xdr:col>20</xdr:col>
      <xdr:colOff>200025</xdr:colOff>
      <xdr:row>73</xdr:row>
      <xdr:rowOff>142422</xdr:rowOff>
    </xdr:to>
    <xdr:sp macro="" textlink="">
      <xdr:nvSpPr>
        <xdr:cNvPr id="430" name="フローチャート : 判断 429"/>
        <xdr:cNvSpPr/>
      </xdr:nvSpPr>
      <xdr:spPr>
        <a:xfrm>
          <a:off x="13843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152599</xdr:rowOff>
    </xdr:from>
    <xdr:ext cx="762000" cy="259045"/>
    <xdr:sp macro="" textlink="">
      <xdr:nvSpPr>
        <xdr:cNvPr id="431" name="テキスト ボックス 430"/>
        <xdr:cNvSpPr txBox="1"/>
      </xdr:nvSpPr>
      <xdr:spPr>
        <a:xfrm>
          <a:off x="13512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149678</xdr:rowOff>
    </xdr:from>
    <xdr:to>
      <xdr:col>18</xdr:col>
      <xdr:colOff>682625</xdr:colOff>
      <xdr:row>74</xdr:row>
      <xdr:rowOff>79828</xdr:rowOff>
    </xdr:to>
    <xdr:sp macro="" textlink="">
      <xdr:nvSpPr>
        <xdr:cNvPr id="432" name="フローチャート : 判断 431"/>
        <xdr:cNvSpPr/>
      </xdr:nvSpPr>
      <xdr:spPr>
        <a:xfrm>
          <a:off x="12954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90005</xdr:rowOff>
    </xdr:from>
    <xdr:ext cx="762000" cy="259045"/>
    <xdr:sp macro="" textlink="">
      <xdr:nvSpPr>
        <xdr:cNvPr id="433" name="テキスト ボックス 432"/>
        <xdr:cNvSpPr txBox="1"/>
      </xdr:nvSpPr>
      <xdr:spPr>
        <a:xfrm>
          <a:off x="12623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75</xdr:row>
      <xdr:rowOff>155121</xdr:rowOff>
    </xdr:from>
    <xdr:to>
      <xdr:col>24</xdr:col>
      <xdr:colOff>73025</xdr:colOff>
      <xdr:row>76</xdr:row>
      <xdr:rowOff>85271</xdr:rowOff>
    </xdr:to>
    <xdr:sp macro="" textlink="">
      <xdr:nvSpPr>
        <xdr:cNvPr id="439" name="円/楕円 438"/>
        <xdr:cNvSpPr/>
      </xdr:nvSpPr>
      <xdr:spPr>
        <a:xfrm>
          <a:off x="164592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127198</xdr:rowOff>
    </xdr:from>
    <xdr:ext cx="762000" cy="259045"/>
    <xdr:sp macro="" textlink="">
      <xdr:nvSpPr>
        <xdr:cNvPr id="440" name="公債費以外該当値テキスト"/>
        <xdr:cNvSpPr txBox="1"/>
      </xdr:nvSpPr>
      <xdr:spPr>
        <a:xfrm>
          <a:off x="16598900" y="129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68035</xdr:rowOff>
    </xdr:from>
    <xdr:to>
      <xdr:col>22</xdr:col>
      <xdr:colOff>606425</xdr:colOff>
      <xdr:row>75</xdr:row>
      <xdr:rowOff>169636</xdr:rowOff>
    </xdr:to>
    <xdr:sp macro="" textlink="">
      <xdr:nvSpPr>
        <xdr:cNvPr id="441" name="円/楕円 440"/>
        <xdr:cNvSpPr/>
      </xdr:nvSpPr>
      <xdr:spPr>
        <a:xfrm>
          <a:off x="15621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154413</xdr:rowOff>
    </xdr:from>
    <xdr:ext cx="736600" cy="259045"/>
    <xdr:sp macro="" textlink="">
      <xdr:nvSpPr>
        <xdr:cNvPr id="442" name="テキスト ボックス 441"/>
        <xdr:cNvSpPr txBox="1"/>
      </xdr:nvSpPr>
      <xdr:spPr>
        <a:xfrm>
          <a:off x="15290800" y="13013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97972</xdr:rowOff>
    </xdr:from>
    <xdr:to>
      <xdr:col>21</xdr:col>
      <xdr:colOff>403225</xdr:colOff>
      <xdr:row>75</xdr:row>
      <xdr:rowOff>28122</xdr:rowOff>
    </xdr:to>
    <xdr:sp macro="" textlink="">
      <xdr:nvSpPr>
        <xdr:cNvPr id="443" name="円/楕円 442"/>
        <xdr:cNvSpPr/>
      </xdr:nvSpPr>
      <xdr:spPr>
        <a:xfrm>
          <a:off x="14732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12899</xdr:rowOff>
    </xdr:from>
    <xdr:ext cx="762000" cy="259045"/>
    <xdr:sp macro="" textlink="">
      <xdr:nvSpPr>
        <xdr:cNvPr id="444" name="テキスト ボックス 443"/>
        <xdr:cNvSpPr txBox="1"/>
      </xdr:nvSpPr>
      <xdr:spPr>
        <a:xfrm>
          <a:off x="14401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95250</xdr:rowOff>
    </xdr:from>
    <xdr:to>
      <xdr:col>20</xdr:col>
      <xdr:colOff>200025</xdr:colOff>
      <xdr:row>74</xdr:row>
      <xdr:rowOff>25400</xdr:rowOff>
    </xdr:to>
    <xdr:sp macro="" textlink="">
      <xdr:nvSpPr>
        <xdr:cNvPr id="445" name="円/楕円 444"/>
        <xdr:cNvSpPr/>
      </xdr:nvSpPr>
      <xdr:spPr>
        <a:xfrm>
          <a:off x="13843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10177</xdr:rowOff>
    </xdr:from>
    <xdr:ext cx="762000" cy="259045"/>
    <xdr:sp macro="" textlink="">
      <xdr:nvSpPr>
        <xdr:cNvPr id="446" name="テキスト ボックス 445"/>
        <xdr:cNvSpPr txBox="1"/>
      </xdr:nvSpPr>
      <xdr:spPr>
        <a:xfrm>
          <a:off x="13512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163285</xdr:rowOff>
    </xdr:from>
    <xdr:to>
      <xdr:col>18</xdr:col>
      <xdr:colOff>682625</xdr:colOff>
      <xdr:row>75</xdr:row>
      <xdr:rowOff>93435</xdr:rowOff>
    </xdr:to>
    <xdr:sp macro="" textlink="">
      <xdr:nvSpPr>
        <xdr:cNvPr id="447" name="円/楕円 446"/>
        <xdr:cNvSpPr/>
      </xdr:nvSpPr>
      <xdr:spPr>
        <a:xfrm>
          <a:off x="12954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78212</xdr:rowOff>
    </xdr:from>
    <xdr:ext cx="762000" cy="259045"/>
    <xdr:sp macro="" textlink="">
      <xdr:nvSpPr>
        <xdr:cNvPr id="448" name="テキスト ボックス 447"/>
        <xdr:cNvSpPr txBox="1"/>
      </xdr:nvSpPr>
      <xdr:spPr>
        <a:xfrm>
          <a:off x="12623800" y="1293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5690</xdr:rowOff>
    </xdr:from>
    <xdr:to>
      <xdr:col>4</xdr:col>
      <xdr:colOff>1117600</xdr:colOff>
      <xdr:row>17</xdr:row>
      <xdr:rowOff>22926</xdr:rowOff>
    </xdr:to>
    <xdr:cxnSp macro="">
      <xdr:nvCxnSpPr>
        <xdr:cNvPr id="48" name="直線コネクタ 47"/>
        <xdr:cNvCxnSpPr/>
      </xdr:nvCxnSpPr>
      <xdr:spPr bwMode="auto">
        <a:xfrm>
          <a:off x="5003800" y="2967965"/>
          <a:ext cx="647700" cy="17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106794</xdr:rowOff>
    </xdr:from>
    <xdr:ext cx="762000" cy="259045"/>
    <xdr:sp macro="" textlink="">
      <xdr:nvSpPr>
        <xdr:cNvPr id="49" name="人口1人当たり決算額の推移平均値テキスト130"/>
        <xdr:cNvSpPr txBox="1"/>
      </xdr:nvSpPr>
      <xdr:spPr>
        <a:xfrm>
          <a:off x="5740400" y="2554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170373</xdr:rowOff>
    </xdr:from>
    <xdr:to>
      <xdr:col>4</xdr:col>
      <xdr:colOff>469900</xdr:colOff>
      <xdr:row>17</xdr:row>
      <xdr:rowOff>5690</xdr:rowOff>
    </xdr:to>
    <xdr:cxnSp macro="">
      <xdr:nvCxnSpPr>
        <xdr:cNvPr id="51" name="直線コネクタ 50"/>
        <xdr:cNvCxnSpPr/>
      </xdr:nvCxnSpPr>
      <xdr:spPr bwMode="auto">
        <a:xfrm>
          <a:off x="4305300" y="2961198"/>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113126</xdr:rowOff>
    </xdr:from>
    <xdr:to>
      <xdr:col>4</xdr:col>
      <xdr:colOff>520700</xdr:colOff>
      <xdr:row>16</xdr:row>
      <xdr:rowOff>43276</xdr:rowOff>
    </xdr:to>
    <xdr:sp macro="" textlink="">
      <xdr:nvSpPr>
        <xdr:cNvPr id="52" name="フローチャート : 判断 51"/>
        <xdr:cNvSpPr/>
      </xdr:nvSpPr>
      <xdr:spPr bwMode="auto">
        <a:xfrm>
          <a:off x="4953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53453</xdr:rowOff>
    </xdr:from>
    <xdr:ext cx="736600" cy="259045"/>
    <xdr:sp macro="" textlink="">
      <xdr:nvSpPr>
        <xdr:cNvPr id="53" name="テキスト ボックス 52"/>
        <xdr:cNvSpPr txBox="1"/>
      </xdr:nvSpPr>
      <xdr:spPr>
        <a:xfrm>
          <a:off x="4622800" y="250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170373</xdr:rowOff>
    </xdr:from>
    <xdr:to>
      <xdr:col>3</xdr:col>
      <xdr:colOff>904875</xdr:colOff>
      <xdr:row>18</xdr:row>
      <xdr:rowOff>28092</xdr:rowOff>
    </xdr:to>
    <xdr:cxnSp macro="">
      <xdr:nvCxnSpPr>
        <xdr:cNvPr id="54" name="直線コネクタ 53"/>
        <xdr:cNvCxnSpPr/>
      </xdr:nvCxnSpPr>
      <xdr:spPr bwMode="auto">
        <a:xfrm flipV="1">
          <a:off x="3606800" y="2961198"/>
          <a:ext cx="698500" cy="200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31745</xdr:rowOff>
    </xdr:from>
    <xdr:to>
      <xdr:col>3</xdr:col>
      <xdr:colOff>955675</xdr:colOff>
      <xdr:row>17</xdr:row>
      <xdr:rowOff>133345</xdr:rowOff>
    </xdr:to>
    <xdr:sp macro="" textlink="">
      <xdr:nvSpPr>
        <xdr:cNvPr id="55" name="フローチャート : 判断 54"/>
        <xdr:cNvSpPr/>
      </xdr:nvSpPr>
      <xdr:spPr bwMode="auto">
        <a:xfrm>
          <a:off x="4254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118122</xdr:rowOff>
    </xdr:from>
    <xdr:ext cx="762000" cy="259045"/>
    <xdr:sp macro="" textlink="">
      <xdr:nvSpPr>
        <xdr:cNvPr id="56" name="テキスト ボックス 55"/>
        <xdr:cNvSpPr txBox="1"/>
      </xdr:nvSpPr>
      <xdr:spPr>
        <a:xfrm>
          <a:off x="3924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109428</xdr:rowOff>
    </xdr:from>
    <xdr:to>
      <xdr:col>3</xdr:col>
      <xdr:colOff>206375</xdr:colOff>
      <xdr:row>18</xdr:row>
      <xdr:rowOff>28092</xdr:rowOff>
    </xdr:to>
    <xdr:cxnSp macro="">
      <xdr:nvCxnSpPr>
        <xdr:cNvPr id="57" name="直線コネクタ 56"/>
        <xdr:cNvCxnSpPr/>
      </xdr:nvCxnSpPr>
      <xdr:spPr bwMode="auto">
        <a:xfrm>
          <a:off x="2908300" y="2900253"/>
          <a:ext cx="698500" cy="26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27813</xdr:rowOff>
    </xdr:from>
    <xdr:to>
      <xdr:col>3</xdr:col>
      <xdr:colOff>257175</xdr:colOff>
      <xdr:row>19</xdr:row>
      <xdr:rowOff>129413</xdr:rowOff>
    </xdr:to>
    <xdr:sp macro="" textlink="">
      <xdr:nvSpPr>
        <xdr:cNvPr id="58" name="フローチャート : 判断 57"/>
        <xdr:cNvSpPr/>
      </xdr:nvSpPr>
      <xdr:spPr bwMode="auto">
        <a:xfrm>
          <a:off x="35560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114190</xdr:rowOff>
    </xdr:from>
    <xdr:ext cx="762000" cy="259045"/>
    <xdr:sp macro="" textlink="">
      <xdr:nvSpPr>
        <xdr:cNvPr id="59" name="テキスト ボックス 58"/>
        <xdr:cNvSpPr txBox="1"/>
      </xdr:nvSpPr>
      <xdr:spPr>
        <a:xfrm>
          <a:off x="32258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60366</xdr:rowOff>
    </xdr:from>
    <xdr:to>
      <xdr:col>2</xdr:col>
      <xdr:colOff>692150</xdr:colOff>
      <xdr:row>18</xdr:row>
      <xdr:rowOff>161966</xdr:rowOff>
    </xdr:to>
    <xdr:sp macro="" textlink="">
      <xdr:nvSpPr>
        <xdr:cNvPr id="60" name="フローチャート : 判断 59"/>
        <xdr:cNvSpPr/>
      </xdr:nvSpPr>
      <xdr:spPr bwMode="auto">
        <a:xfrm>
          <a:off x="2857500" y="3194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146743</xdr:rowOff>
    </xdr:from>
    <xdr:ext cx="762000" cy="259045"/>
    <xdr:sp macro="" textlink="">
      <xdr:nvSpPr>
        <xdr:cNvPr id="61" name="テキスト ボックス 60"/>
        <xdr:cNvSpPr txBox="1"/>
      </xdr:nvSpPr>
      <xdr:spPr>
        <a:xfrm>
          <a:off x="2527300" y="328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143576</xdr:rowOff>
    </xdr:from>
    <xdr:to>
      <xdr:col>5</xdr:col>
      <xdr:colOff>34925</xdr:colOff>
      <xdr:row>17</xdr:row>
      <xdr:rowOff>73726</xdr:rowOff>
    </xdr:to>
    <xdr:sp macro="" textlink="">
      <xdr:nvSpPr>
        <xdr:cNvPr id="67" name="円/楕円 66"/>
        <xdr:cNvSpPr/>
      </xdr:nvSpPr>
      <xdr:spPr bwMode="auto">
        <a:xfrm>
          <a:off x="5600700" y="293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115653</xdr:rowOff>
    </xdr:from>
    <xdr:ext cx="762000" cy="259045"/>
    <xdr:sp macro="" textlink="">
      <xdr:nvSpPr>
        <xdr:cNvPr id="68" name="人口1人当たり決算額の推移該当値テキスト130"/>
        <xdr:cNvSpPr txBox="1"/>
      </xdr:nvSpPr>
      <xdr:spPr>
        <a:xfrm>
          <a:off x="5740400" y="290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120,818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126340</xdr:rowOff>
    </xdr:from>
    <xdr:to>
      <xdr:col>4</xdr:col>
      <xdr:colOff>520700</xdr:colOff>
      <xdr:row>17</xdr:row>
      <xdr:rowOff>56490</xdr:rowOff>
    </xdr:to>
    <xdr:sp macro="" textlink="">
      <xdr:nvSpPr>
        <xdr:cNvPr id="69" name="円/楕円 68"/>
        <xdr:cNvSpPr/>
      </xdr:nvSpPr>
      <xdr:spPr bwMode="auto">
        <a:xfrm>
          <a:off x="4953000" y="2917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41267</xdr:rowOff>
    </xdr:from>
    <xdr:ext cx="736600" cy="259045"/>
    <xdr:sp macro="" textlink="">
      <xdr:nvSpPr>
        <xdr:cNvPr id="70" name="テキスト ボックス 69"/>
        <xdr:cNvSpPr txBox="1"/>
      </xdr:nvSpPr>
      <xdr:spPr>
        <a:xfrm>
          <a:off x="4622800" y="3003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121,195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119573</xdr:rowOff>
    </xdr:from>
    <xdr:to>
      <xdr:col>3</xdr:col>
      <xdr:colOff>955675</xdr:colOff>
      <xdr:row>17</xdr:row>
      <xdr:rowOff>49723</xdr:rowOff>
    </xdr:to>
    <xdr:sp macro="" textlink="">
      <xdr:nvSpPr>
        <xdr:cNvPr id="71" name="円/楕円 70"/>
        <xdr:cNvSpPr/>
      </xdr:nvSpPr>
      <xdr:spPr bwMode="auto">
        <a:xfrm>
          <a:off x="4254500" y="291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59900</xdr:rowOff>
    </xdr:from>
    <xdr:ext cx="762000" cy="259045"/>
    <xdr:sp macro="" textlink="">
      <xdr:nvSpPr>
        <xdr:cNvPr id="72" name="テキスト ボックス 71"/>
        <xdr:cNvSpPr txBox="1"/>
      </xdr:nvSpPr>
      <xdr:spPr>
        <a:xfrm>
          <a:off x="3924300" y="267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148742</xdr:rowOff>
    </xdr:from>
    <xdr:to>
      <xdr:col>3</xdr:col>
      <xdr:colOff>257175</xdr:colOff>
      <xdr:row>18</xdr:row>
      <xdr:rowOff>78892</xdr:rowOff>
    </xdr:to>
    <xdr:sp macro="" textlink="">
      <xdr:nvSpPr>
        <xdr:cNvPr id="73" name="円/楕円 72"/>
        <xdr:cNvSpPr/>
      </xdr:nvSpPr>
      <xdr:spPr bwMode="auto">
        <a:xfrm>
          <a:off x="3556000" y="3111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89069</xdr:rowOff>
    </xdr:from>
    <xdr:ext cx="762000" cy="259045"/>
    <xdr:sp macro="" textlink="">
      <xdr:nvSpPr>
        <xdr:cNvPr id="74" name="テキスト ボックス 73"/>
        <xdr:cNvSpPr txBox="1"/>
      </xdr:nvSpPr>
      <xdr:spPr>
        <a:xfrm>
          <a:off x="3225800" y="28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116,955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58628</xdr:rowOff>
    </xdr:from>
    <xdr:to>
      <xdr:col>2</xdr:col>
      <xdr:colOff>692150</xdr:colOff>
      <xdr:row>16</xdr:row>
      <xdr:rowOff>160228</xdr:rowOff>
    </xdr:to>
    <xdr:sp macro="" textlink="">
      <xdr:nvSpPr>
        <xdr:cNvPr id="75" name="円/楕円 74"/>
        <xdr:cNvSpPr/>
      </xdr:nvSpPr>
      <xdr:spPr bwMode="auto">
        <a:xfrm>
          <a:off x="2857500" y="284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170405</xdr:rowOff>
    </xdr:from>
    <xdr:ext cx="762000" cy="259045"/>
    <xdr:sp macro="" textlink="">
      <xdr:nvSpPr>
        <xdr:cNvPr id="76" name="テキスト ボックス 75"/>
        <xdr:cNvSpPr txBox="1"/>
      </xdr:nvSpPr>
      <xdr:spPr>
        <a:xfrm>
          <a:off x="2527300" y="261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4" name="直線コネクタ 103"/>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5" name="人口1人当たり決算額の推移最小値テキスト445"/>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6" name="直線コネクタ 105"/>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7" name="人口1人当たり決算額の推移最大値テキスト445"/>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08" name="直線コネクタ 107"/>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140488</xdr:rowOff>
    </xdr:from>
    <xdr:to>
      <xdr:col>4</xdr:col>
      <xdr:colOff>1117600</xdr:colOff>
      <xdr:row>37</xdr:row>
      <xdr:rowOff>217708</xdr:rowOff>
    </xdr:to>
    <xdr:cxnSp macro="">
      <xdr:nvCxnSpPr>
        <xdr:cNvPr id="109" name="直線コネクタ 108"/>
        <xdr:cNvCxnSpPr/>
      </xdr:nvCxnSpPr>
      <xdr:spPr bwMode="auto">
        <a:xfrm>
          <a:off x="5003800" y="7265188"/>
          <a:ext cx="647700" cy="7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242734</xdr:rowOff>
    </xdr:from>
    <xdr:ext cx="762000" cy="259045"/>
    <xdr:sp macro="" textlink="">
      <xdr:nvSpPr>
        <xdr:cNvPr id="110" name="人口1人当たり決算額の推移平均値テキスト445"/>
        <xdr:cNvSpPr txBox="1"/>
      </xdr:nvSpPr>
      <xdr:spPr>
        <a:xfrm>
          <a:off x="5740400" y="6853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1" name="フローチャート : 判断 110"/>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86766</xdr:rowOff>
    </xdr:from>
    <xdr:to>
      <xdr:col>4</xdr:col>
      <xdr:colOff>469900</xdr:colOff>
      <xdr:row>37</xdr:row>
      <xdr:rowOff>140488</xdr:rowOff>
    </xdr:to>
    <xdr:cxnSp macro="">
      <xdr:nvCxnSpPr>
        <xdr:cNvPr id="112" name="直線コネクタ 111"/>
        <xdr:cNvCxnSpPr/>
      </xdr:nvCxnSpPr>
      <xdr:spPr bwMode="auto">
        <a:xfrm>
          <a:off x="4305300" y="7040016"/>
          <a:ext cx="698500" cy="225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314950</xdr:rowOff>
    </xdr:from>
    <xdr:to>
      <xdr:col>4</xdr:col>
      <xdr:colOff>520700</xdr:colOff>
      <xdr:row>36</xdr:row>
      <xdr:rowOff>73650</xdr:rowOff>
    </xdr:to>
    <xdr:sp macro="" textlink="">
      <xdr:nvSpPr>
        <xdr:cNvPr id="113" name="フローチャート : 判断 112"/>
        <xdr:cNvSpPr/>
      </xdr:nvSpPr>
      <xdr:spPr bwMode="auto">
        <a:xfrm>
          <a:off x="49530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83827</xdr:rowOff>
    </xdr:from>
    <xdr:ext cx="736600" cy="259045"/>
    <xdr:sp macro="" textlink="">
      <xdr:nvSpPr>
        <xdr:cNvPr id="114" name="テキスト ボックス 113"/>
        <xdr:cNvSpPr txBox="1"/>
      </xdr:nvSpPr>
      <xdr:spPr>
        <a:xfrm>
          <a:off x="4622800" y="669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337266</xdr:rowOff>
    </xdr:from>
    <xdr:to>
      <xdr:col>3</xdr:col>
      <xdr:colOff>904875</xdr:colOff>
      <xdr:row>36</xdr:row>
      <xdr:rowOff>86766</xdr:rowOff>
    </xdr:to>
    <xdr:cxnSp macro="">
      <xdr:nvCxnSpPr>
        <xdr:cNvPr id="115" name="直線コネクタ 114"/>
        <xdr:cNvCxnSpPr/>
      </xdr:nvCxnSpPr>
      <xdr:spPr bwMode="auto">
        <a:xfrm>
          <a:off x="3606800" y="6947616"/>
          <a:ext cx="698500" cy="9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6" name="フローチャート : 判断 115"/>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214678</xdr:rowOff>
    </xdr:from>
    <xdr:ext cx="762000" cy="259045"/>
    <xdr:sp macro="" textlink="">
      <xdr:nvSpPr>
        <xdr:cNvPr id="117" name="テキスト ボックス 116"/>
        <xdr:cNvSpPr txBox="1"/>
      </xdr:nvSpPr>
      <xdr:spPr>
        <a:xfrm>
          <a:off x="39243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150912</xdr:rowOff>
    </xdr:from>
    <xdr:to>
      <xdr:col>3</xdr:col>
      <xdr:colOff>206375</xdr:colOff>
      <xdr:row>35</xdr:row>
      <xdr:rowOff>337266</xdr:rowOff>
    </xdr:to>
    <xdr:cxnSp macro="">
      <xdr:nvCxnSpPr>
        <xdr:cNvPr id="118" name="直線コネクタ 117"/>
        <xdr:cNvCxnSpPr/>
      </xdr:nvCxnSpPr>
      <xdr:spPr bwMode="auto">
        <a:xfrm>
          <a:off x="2908300" y="6761262"/>
          <a:ext cx="698500" cy="18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19" name="フローチャート : 判断 118"/>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191223</xdr:rowOff>
    </xdr:from>
    <xdr:ext cx="762000" cy="259045"/>
    <xdr:sp macro="" textlink="">
      <xdr:nvSpPr>
        <xdr:cNvPr id="120" name="テキスト ボックス 119"/>
        <xdr:cNvSpPr txBox="1"/>
      </xdr:nvSpPr>
      <xdr:spPr>
        <a:xfrm>
          <a:off x="32258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1" name="フローチャート : 判断 120"/>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192915</xdr:rowOff>
    </xdr:from>
    <xdr:ext cx="762000" cy="259045"/>
    <xdr:sp macro="" textlink="">
      <xdr:nvSpPr>
        <xdr:cNvPr id="122" name="テキスト ボックス 121"/>
        <xdr:cNvSpPr txBox="1"/>
      </xdr:nvSpPr>
      <xdr:spPr>
        <a:xfrm>
          <a:off x="25273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166908</xdr:rowOff>
    </xdr:from>
    <xdr:to>
      <xdr:col>5</xdr:col>
      <xdr:colOff>34925</xdr:colOff>
      <xdr:row>37</xdr:row>
      <xdr:rowOff>268508</xdr:rowOff>
    </xdr:to>
    <xdr:sp macro="" textlink="">
      <xdr:nvSpPr>
        <xdr:cNvPr id="128" name="円/楕円 127"/>
        <xdr:cNvSpPr/>
      </xdr:nvSpPr>
      <xdr:spPr bwMode="auto">
        <a:xfrm>
          <a:off x="5600700" y="7291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138985</xdr:rowOff>
    </xdr:from>
    <xdr:ext cx="762000" cy="259045"/>
    <xdr:sp macro="" textlink="">
      <xdr:nvSpPr>
        <xdr:cNvPr id="129" name="人口1人当たり決算額の推移該当値テキスト445"/>
        <xdr:cNvSpPr txBox="1"/>
      </xdr:nvSpPr>
      <xdr:spPr>
        <a:xfrm>
          <a:off x="5740400" y="726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23,016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89688</xdr:rowOff>
    </xdr:from>
    <xdr:to>
      <xdr:col>4</xdr:col>
      <xdr:colOff>520700</xdr:colOff>
      <xdr:row>37</xdr:row>
      <xdr:rowOff>191288</xdr:rowOff>
    </xdr:to>
    <xdr:sp macro="" textlink="">
      <xdr:nvSpPr>
        <xdr:cNvPr id="130" name="円/楕円 129"/>
        <xdr:cNvSpPr/>
      </xdr:nvSpPr>
      <xdr:spPr bwMode="auto">
        <a:xfrm>
          <a:off x="4953000" y="7214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176065</xdr:rowOff>
    </xdr:from>
    <xdr:ext cx="736600" cy="259045"/>
    <xdr:sp macro="" textlink="">
      <xdr:nvSpPr>
        <xdr:cNvPr id="131" name="テキスト ボックス 130"/>
        <xdr:cNvSpPr txBox="1"/>
      </xdr:nvSpPr>
      <xdr:spPr>
        <a:xfrm>
          <a:off x="4622800" y="730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24,705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35966</xdr:rowOff>
    </xdr:from>
    <xdr:to>
      <xdr:col>3</xdr:col>
      <xdr:colOff>955675</xdr:colOff>
      <xdr:row>36</xdr:row>
      <xdr:rowOff>137566</xdr:rowOff>
    </xdr:to>
    <xdr:sp macro="" textlink="">
      <xdr:nvSpPr>
        <xdr:cNvPr id="132" name="円/楕円 131"/>
        <xdr:cNvSpPr/>
      </xdr:nvSpPr>
      <xdr:spPr bwMode="auto">
        <a:xfrm>
          <a:off x="4254500" y="698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122343</xdr:rowOff>
    </xdr:from>
    <xdr:ext cx="762000" cy="259045"/>
    <xdr:sp macro="" textlink="">
      <xdr:nvSpPr>
        <xdr:cNvPr id="133" name="テキスト ボックス 132"/>
        <xdr:cNvSpPr txBox="1"/>
      </xdr:nvSpPr>
      <xdr:spPr>
        <a:xfrm>
          <a:off x="3924300" y="707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286466</xdr:rowOff>
    </xdr:from>
    <xdr:to>
      <xdr:col>3</xdr:col>
      <xdr:colOff>257175</xdr:colOff>
      <xdr:row>36</xdr:row>
      <xdr:rowOff>45166</xdr:rowOff>
    </xdr:to>
    <xdr:sp macro="" textlink="">
      <xdr:nvSpPr>
        <xdr:cNvPr id="134" name="円/楕円 133"/>
        <xdr:cNvSpPr/>
      </xdr:nvSpPr>
      <xdr:spPr bwMode="auto">
        <a:xfrm>
          <a:off x="3556000" y="689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29943</xdr:rowOff>
    </xdr:from>
    <xdr:ext cx="762000" cy="259045"/>
    <xdr:sp macro="" textlink="">
      <xdr:nvSpPr>
        <xdr:cNvPr id="135" name="テキスト ボックス 134"/>
        <xdr:cNvSpPr txBox="1"/>
      </xdr:nvSpPr>
      <xdr:spPr>
        <a:xfrm>
          <a:off x="3225800" y="698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100112</xdr:rowOff>
    </xdr:from>
    <xdr:to>
      <xdr:col>2</xdr:col>
      <xdr:colOff>692150</xdr:colOff>
      <xdr:row>35</xdr:row>
      <xdr:rowOff>201712</xdr:rowOff>
    </xdr:to>
    <xdr:sp macro="" textlink="">
      <xdr:nvSpPr>
        <xdr:cNvPr id="136" name="円/楕円 135"/>
        <xdr:cNvSpPr/>
      </xdr:nvSpPr>
      <xdr:spPr bwMode="auto">
        <a:xfrm>
          <a:off x="2857500" y="671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186489</xdr:rowOff>
    </xdr:from>
    <xdr:ext cx="762000" cy="259045"/>
    <xdr:sp macro="" textlink="">
      <xdr:nvSpPr>
        <xdr:cNvPr id="137" name="テキスト ボックス 136"/>
        <xdr:cNvSpPr txBox="1"/>
      </xdr:nvSpPr>
      <xdr:spPr>
        <a:xfrm>
          <a:off x="2527300" y="679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1,176,891
1,165,898
6,340.74
572,602,476
555,036,631
2,768,964
327,941,885
1,034,680,367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159.3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94818</xdr:rowOff>
    </xdr:from>
    <xdr:to>
      <xdr:col>6</xdr:col>
      <xdr:colOff>511175</xdr:colOff>
      <xdr:row>34</xdr:row>
      <xdr:rowOff>125946</xdr:rowOff>
    </xdr:to>
    <xdr:cxnSp macro="">
      <xdr:nvCxnSpPr>
        <xdr:cNvPr id="61" name="直線コネクタ 60"/>
        <xdr:cNvCxnSpPr/>
      </xdr:nvCxnSpPr>
      <xdr:spPr>
        <a:xfrm>
          <a:off x="3797300" y="5924118"/>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145305</xdr:rowOff>
    </xdr:from>
    <xdr:ext cx="599010" cy="259045"/>
    <xdr:sp macro="" textlink="">
      <xdr:nvSpPr>
        <xdr:cNvPr id="62" name="人件費平均値テキスト"/>
        <xdr:cNvSpPr txBox="1"/>
      </xdr:nvSpPr>
      <xdr:spPr>
        <a:xfrm>
          <a:off x="4686300" y="5631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94818</xdr:rowOff>
    </xdr:from>
    <xdr:to>
      <xdr:col>5</xdr:col>
      <xdr:colOff>358775</xdr:colOff>
      <xdr:row>34</xdr:row>
      <xdr:rowOff>147853</xdr:rowOff>
    </xdr:to>
    <xdr:cxnSp macro="">
      <xdr:nvCxnSpPr>
        <xdr:cNvPr id="64" name="直線コネクタ 63"/>
        <xdr:cNvCxnSpPr/>
      </xdr:nvCxnSpPr>
      <xdr:spPr>
        <a:xfrm flipV="1">
          <a:off x="2908300" y="5924118"/>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84574</xdr:rowOff>
    </xdr:from>
    <xdr:ext cx="599010" cy="259045"/>
    <xdr:sp macro="" textlink="">
      <xdr:nvSpPr>
        <xdr:cNvPr id="66" name="テキスト ボックス 65"/>
        <xdr:cNvSpPr txBox="1"/>
      </xdr:nvSpPr>
      <xdr:spPr>
        <a:xfrm>
          <a:off x="3485094" y="557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147853</xdr:rowOff>
    </xdr:from>
    <xdr:to>
      <xdr:col>4</xdr:col>
      <xdr:colOff>155575</xdr:colOff>
      <xdr:row>35</xdr:row>
      <xdr:rowOff>118212</xdr:rowOff>
    </xdr:to>
    <xdr:cxnSp macro="">
      <xdr:nvCxnSpPr>
        <xdr:cNvPr id="67" name="直線コネクタ 66"/>
        <xdr:cNvCxnSpPr/>
      </xdr:nvCxnSpPr>
      <xdr:spPr>
        <a:xfrm flipV="1">
          <a:off x="2019300" y="5977153"/>
          <a:ext cx="889000" cy="1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30950</xdr:rowOff>
    </xdr:from>
    <xdr:to>
      <xdr:col>4</xdr:col>
      <xdr:colOff>206375</xdr:colOff>
      <xdr:row>35</xdr:row>
      <xdr:rowOff>132550</xdr:rowOff>
    </xdr:to>
    <xdr:sp macro="" textlink="">
      <xdr:nvSpPr>
        <xdr:cNvPr id="68" name="フローチャート : 判断 67"/>
        <xdr:cNvSpPr/>
      </xdr:nvSpPr>
      <xdr:spPr>
        <a:xfrm>
          <a:off x="2857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123677</xdr:rowOff>
    </xdr:from>
    <xdr:ext cx="599010" cy="259045"/>
    <xdr:sp macro="" textlink="">
      <xdr:nvSpPr>
        <xdr:cNvPr id="69" name="テキスト ボックス 68"/>
        <xdr:cNvSpPr txBox="1"/>
      </xdr:nvSpPr>
      <xdr:spPr>
        <a:xfrm>
          <a:off x="26087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13398</xdr:rowOff>
    </xdr:from>
    <xdr:to>
      <xdr:col>2</xdr:col>
      <xdr:colOff>638175</xdr:colOff>
      <xdr:row>35</xdr:row>
      <xdr:rowOff>118212</xdr:rowOff>
    </xdr:to>
    <xdr:cxnSp macro="">
      <xdr:nvCxnSpPr>
        <xdr:cNvPr id="70" name="直線コネクタ 69"/>
        <xdr:cNvCxnSpPr/>
      </xdr:nvCxnSpPr>
      <xdr:spPr>
        <a:xfrm>
          <a:off x="1130300" y="5842698"/>
          <a:ext cx="889000" cy="27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113474</xdr:rowOff>
    </xdr:from>
    <xdr:to>
      <xdr:col>3</xdr:col>
      <xdr:colOff>3175</xdr:colOff>
      <xdr:row>37</xdr:row>
      <xdr:rowOff>43624</xdr:rowOff>
    </xdr:to>
    <xdr:sp macro="" textlink="">
      <xdr:nvSpPr>
        <xdr:cNvPr id="71" name="フローチャート : 判断 70"/>
        <xdr:cNvSpPr/>
      </xdr:nvSpPr>
      <xdr:spPr>
        <a:xfrm>
          <a:off x="1968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34751</xdr:rowOff>
    </xdr:from>
    <xdr:ext cx="599010" cy="259045"/>
    <xdr:sp macro="" textlink="">
      <xdr:nvSpPr>
        <xdr:cNvPr id="72" name="テキスト ボックス 71"/>
        <xdr:cNvSpPr txBox="1"/>
      </xdr:nvSpPr>
      <xdr:spPr>
        <a:xfrm>
          <a:off x="1719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129134</xdr:rowOff>
    </xdr:from>
    <xdr:to>
      <xdr:col>1</xdr:col>
      <xdr:colOff>485775</xdr:colOff>
      <xdr:row>36</xdr:row>
      <xdr:rowOff>59284</xdr:rowOff>
    </xdr:to>
    <xdr:sp macro="" textlink="">
      <xdr:nvSpPr>
        <xdr:cNvPr id="73" name="フローチャート : 判断 72"/>
        <xdr:cNvSpPr/>
      </xdr:nvSpPr>
      <xdr:spPr>
        <a:xfrm>
          <a:off x="1079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50411</xdr:rowOff>
    </xdr:from>
    <xdr:ext cx="599010" cy="259045"/>
    <xdr:sp macro="" textlink="">
      <xdr:nvSpPr>
        <xdr:cNvPr id="74" name="テキスト ボックス 73"/>
        <xdr:cNvSpPr txBox="1"/>
      </xdr:nvSpPr>
      <xdr:spPr>
        <a:xfrm>
          <a:off x="830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75146</xdr:rowOff>
    </xdr:from>
    <xdr:to>
      <xdr:col>6</xdr:col>
      <xdr:colOff>561975</xdr:colOff>
      <xdr:row>35</xdr:row>
      <xdr:rowOff>5296</xdr:rowOff>
    </xdr:to>
    <xdr:sp macro="" textlink="">
      <xdr:nvSpPr>
        <xdr:cNvPr id="80" name="円/楕円 79"/>
        <xdr:cNvSpPr/>
      </xdr:nvSpPr>
      <xdr:spPr>
        <a:xfrm>
          <a:off x="4584700" y="590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53573</xdr:rowOff>
    </xdr:from>
    <xdr:ext cx="599010" cy="259045"/>
    <xdr:sp macro="" textlink="">
      <xdr:nvSpPr>
        <xdr:cNvPr id="81" name="人件費該当値テキスト"/>
        <xdr:cNvSpPr txBox="1"/>
      </xdr:nvSpPr>
      <xdr:spPr>
        <a:xfrm>
          <a:off x="4686300" y="58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130,361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44018</xdr:rowOff>
    </xdr:from>
    <xdr:to>
      <xdr:col>5</xdr:col>
      <xdr:colOff>409575</xdr:colOff>
      <xdr:row>34</xdr:row>
      <xdr:rowOff>145618</xdr:rowOff>
    </xdr:to>
    <xdr:sp macro="" textlink="">
      <xdr:nvSpPr>
        <xdr:cNvPr id="82" name="円/楕円 81"/>
        <xdr:cNvSpPr/>
      </xdr:nvSpPr>
      <xdr:spPr>
        <a:xfrm>
          <a:off x="3746500" y="58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136745</xdr:rowOff>
    </xdr:from>
    <xdr:ext cx="599010" cy="259045"/>
    <xdr:sp macro="" textlink="">
      <xdr:nvSpPr>
        <xdr:cNvPr id="83" name="テキスト ボックス 82"/>
        <xdr:cNvSpPr txBox="1"/>
      </xdr:nvSpPr>
      <xdr:spPr>
        <a:xfrm>
          <a:off x="3485094" y="596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131,178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97053</xdr:rowOff>
    </xdr:from>
    <xdr:to>
      <xdr:col>4</xdr:col>
      <xdr:colOff>206375</xdr:colOff>
      <xdr:row>35</xdr:row>
      <xdr:rowOff>27203</xdr:rowOff>
    </xdr:to>
    <xdr:sp macro="" textlink="">
      <xdr:nvSpPr>
        <xdr:cNvPr id="84" name="円/楕円 83"/>
        <xdr:cNvSpPr/>
      </xdr:nvSpPr>
      <xdr:spPr>
        <a:xfrm>
          <a:off x="2857500" y="59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43730</xdr:rowOff>
    </xdr:from>
    <xdr:ext cx="599010" cy="259045"/>
    <xdr:sp macro="" textlink="">
      <xdr:nvSpPr>
        <xdr:cNvPr id="85" name="テキスト ボックス 84"/>
        <xdr:cNvSpPr txBox="1"/>
      </xdr:nvSpPr>
      <xdr:spPr>
        <a:xfrm>
          <a:off x="2608794" y="570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129,786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67412</xdr:rowOff>
    </xdr:from>
    <xdr:to>
      <xdr:col>3</xdr:col>
      <xdr:colOff>3175</xdr:colOff>
      <xdr:row>35</xdr:row>
      <xdr:rowOff>169012</xdr:rowOff>
    </xdr:to>
    <xdr:sp macro="" textlink="">
      <xdr:nvSpPr>
        <xdr:cNvPr id="86" name="円/楕円 85"/>
        <xdr:cNvSpPr/>
      </xdr:nvSpPr>
      <xdr:spPr>
        <a:xfrm>
          <a:off x="1968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14089</xdr:rowOff>
    </xdr:from>
    <xdr:ext cx="599010" cy="259045"/>
    <xdr:sp macro="" textlink="">
      <xdr:nvSpPr>
        <xdr:cNvPr id="87" name="テキスト ボックス 86"/>
        <xdr:cNvSpPr txBox="1"/>
      </xdr:nvSpPr>
      <xdr:spPr>
        <a:xfrm>
          <a:off x="1719794" y="584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126,064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134048</xdr:rowOff>
    </xdr:from>
    <xdr:to>
      <xdr:col>1</xdr:col>
      <xdr:colOff>485775</xdr:colOff>
      <xdr:row>34</xdr:row>
      <xdr:rowOff>64198</xdr:rowOff>
    </xdr:to>
    <xdr:sp macro="" textlink="">
      <xdr:nvSpPr>
        <xdr:cNvPr id="88" name="円/楕円 87"/>
        <xdr:cNvSpPr/>
      </xdr:nvSpPr>
      <xdr:spPr>
        <a:xfrm>
          <a:off x="1079500" y="57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80725</xdr:rowOff>
    </xdr:from>
    <xdr:ext cx="599010" cy="259045"/>
    <xdr:sp macro="" textlink="">
      <xdr:nvSpPr>
        <xdr:cNvPr id="89" name="テキスト ボックス 88"/>
        <xdr:cNvSpPr txBox="1"/>
      </xdr:nvSpPr>
      <xdr:spPr>
        <a:xfrm>
          <a:off x="830794" y="556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78207</xdr:rowOff>
    </xdr:from>
    <xdr:to>
      <xdr:col>6</xdr:col>
      <xdr:colOff>511175</xdr:colOff>
      <xdr:row>56</xdr:row>
      <xdr:rowOff>97923</xdr:rowOff>
    </xdr:to>
    <xdr:cxnSp macro="">
      <xdr:nvCxnSpPr>
        <xdr:cNvPr id="113" name="直線コネクタ 112"/>
        <xdr:cNvCxnSpPr/>
      </xdr:nvCxnSpPr>
      <xdr:spPr>
        <a:xfrm>
          <a:off x="3797300" y="9679407"/>
          <a:ext cx="8382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96803</xdr:rowOff>
    </xdr:from>
    <xdr:ext cx="534377" cy="259045"/>
    <xdr:sp macro="" textlink="">
      <xdr:nvSpPr>
        <xdr:cNvPr id="114" name="物件費平均値テキスト"/>
        <xdr:cNvSpPr txBox="1"/>
      </xdr:nvSpPr>
      <xdr:spPr>
        <a:xfrm>
          <a:off x="4686300" y="918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74835</xdr:rowOff>
    </xdr:from>
    <xdr:to>
      <xdr:col>5</xdr:col>
      <xdr:colOff>358775</xdr:colOff>
      <xdr:row>56</xdr:row>
      <xdr:rowOff>78207</xdr:rowOff>
    </xdr:to>
    <xdr:cxnSp macro="">
      <xdr:nvCxnSpPr>
        <xdr:cNvPr id="116" name="直線コネクタ 115"/>
        <xdr:cNvCxnSpPr/>
      </xdr:nvCxnSpPr>
      <xdr:spPr>
        <a:xfrm>
          <a:off x="2908300" y="9676035"/>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123074</xdr:rowOff>
    </xdr:from>
    <xdr:ext cx="534377" cy="259045"/>
    <xdr:sp macro="" textlink="">
      <xdr:nvSpPr>
        <xdr:cNvPr id="118" name="テキスト ボックス 117"/>
        <xdr:cNvSpPr txBox="1"/>
      </xdr:nvSpPr>
      <xdr:spPr>
        <a:xfrm>
          <a:off x="35174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74835</xdr:rowOff>
    </xdr:from>
    <xdr:to>
      <xdr:col>4</xdr:col>
      <xdr:colOff>155575</xdr:colOff>
      <xdr:row>56</xdr:row>
      <xdr:rowOff>104095</xdr:rowOff>
    </xdr:to>
    <xdr:cxnSp macro="">
      <xdr:nvCxnSpPr>
        <xdr:cNvPr id="119" name="直線コネクタ 118"/>
        <xdr:cNvCxnSpPr/>
      </xdr:nvCxnSpPr>
      <xdr:spPr>
        <a:xfrm flipV="1">
          <a:off x="2019300" y="9676035"/>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43580</xdr:rowOff>
    </xdr:from>
    <xdr:to>
      <xdr:col>4</xdr:col>
      <xdr:colOff>206375</xdr:colOff>
      <xdr:row>56</xdr:row>
      <xdr:rowOff>145180</xdr:rowOff>
    </xdr:to>
    <xdr:sp macro="" textlink="">
      <xdr:nvSpPr>
        <xdr:cNvPr id="120" name="フローチャート : 判断 119"/>
        <xdr:cNvSpPr/>
      </xdr:nvSpPr>
      <xdr:spPr>
        <a:xfrm>
          <a:off x="2857500" y="96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136307</xdr:rowOff>
    </xdr:from>
    <xdr:ext cx="534377" cy="259045"/>
    <xdr:sp macro="" textlink="">
      <xdr:nvSpPr>
        <xdr:cNvPr id="121" name="テキスト ボックス 120"/>
        <xdr:cNvSpPr txBox="1"/>
      </xdr:nvSpPr>
      <xdr:spPr>
        <a:xfrm>
          <a:off x="2641111" y="9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104095</xdr:rowOff>
    </xdr:from>
    <xdr:to>
      <xdr:col>2</xdr:col>
      <xdr:colOff>638175</xdr:colOff>
      <xdr:row>56</xdr:row>
      <xdr:rowOff>118955</xdr:rowOff>
    </xdr:to>
    <xdr:cxnSp macro="">
      <xdr:nvCxnSpPr>
        <xdr:cNvPr id="122" name="直線コネクタ 121"/>
        <xdr:cNvCxnSpPr/>
      </xdr:nvCxnSpPr>
      <xdr:spPr>
        <a:xfrm flipV="1">
          <a:off x="1130300" y="9705295"/>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68040</xdr:rowOff>
    </xdr:from>
    <xdr:to>
      <xdr:col>3</xdr:col>
      <xdr:colOff>3175</xdr:colOff>
      <xdr:row>56</xdr:row>
      <xdr:rowOff>169640</xdr:rowOff>
    </xdr:to>
    <xdr:sp macro="" textlink="">
      <xdr:nvSpPr>
        <xdr:cNvPr id="123" name="フローチャート : 判断 122"/>
        <xdr:cNvSpPr/>
      </xdr:nvSpPr>
      <xdr:spPr>
        <a:xfrm>
          <a:off x="1968500" y="96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160767</xdr:rowOff>
    </xdr:from>
    <xdr:ext cx="534377" cy="259045"/>
    <xdr:sp macro="" textlink="">
      <xdr:nvSpPr>
        <xdr:cNvPr id="124" name="テキスト ボックス 123"/>
        <xdr:cNvSpPr txBox="1"/>
      </xdr:nvSpPr>
      <xdr:spPr>
        <a:xfrm>
          <a:off x="1752111" y="97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86328</xdr:rowOff>
    </xdr:from>
    <xdr:to>
      <xdr:col>1</xdr:col>
      <xdr:colOff>485775</xdr:colOff>
      <xdr:row>57</xdr:row>
      <xdr:rowOff>16478</xdr:rowOff>
    </xdr:to>
    <xdr:sp macro="" textlink="">
      <xdr:nvSpPr>
        <xdr:cNvPr id="125" name="フローチャート : 判断 124"/>
        <xdr:cNvSpPr/>
      </xdr:nvSpPr>
      <xdr:spPr>
        <a:xfrm>
          <a:off x="1079500" y="96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7605</xdr:rowOff>
    </xdr:from>
    <xdr:ext cx="534377" cy="259045"/>
    <xdr:sp macro="" textlink="">
      <xdr:nvSpPr>
        <xdr:cNvPr id="126" name="テキスト ボックス 125"/>
        <xdr:cNvSpPr txBox="1"/>
      </xdr:nvSpPr>
      <xdr:spPr>
        <a:xfrm>
          <a:off x="863111" y="97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47123</xdr:rowOff>
    </xdr:from>
    <xdr:to>
      <xdr:col>6</xdr:col>
      <xdr:colOff>561975</xdr:colOff>
      <xdr:row>56</xdr:row>
      <xdr:rowOff>148723</xdr:rowOff>
    </xdr:to>
    <xdr:sp macro="" textlink="">
      <xdr:nvSpPr>
        <xdr:cNvPr id="132" name="円/楕円 131"/>
        <xdr:cNvSpPr/>
      </xdr:nvSpPr>
      <xdr:spPr>
        <a:xfrm>
          <a:off x="4584700" y="96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25550</xdr:rowOff>
    </xdr:from>
    <xdr:ext cx="534377" cy="259045"/>
    <xdr:sp macro="" textlink="">
      <xdr:nvSpPr>
        <xdr:cNvPr id="133" name="物件費該当値テキスト"/>
        <xdr:cNvSpPr txBox="1"/>
      </xdr:nvSpPr>
      <xdr:spPr>
        <a:xfrm>
          <a:off x="4686300" y="962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27407</xdr:rowOff>
    </xdr:from>
    <xdr:to>
      <xdr:col>5</xdr:col>
      <xdr:colOff>409575</xdr:colOff>
      <xdr:row>56</xdr:row>
      <xdr:rowOff>129007</xdr:rowOff>
    </xdr:to>
    <xdr:sp macro="" textlink="">
      <xdr:nvSpPr>
        <xdr:cNvPr id="134" name="円/楕円 133"/>
        <xdr:cNvSpPr/>
      </xdr:nvSpPr>
      <xdr:spPr>
        <a:xfrm>
          <a:off x="3746500" y="96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120134</xdr:rowOff>
    </xdr:from>
    <xdr:ext cx="534377" cy="259045"/>
    <xdr:sp macro="" textlink="">
      <xdr:nvSpPr>
        <xdr:cNvPr id="135" name="テキスト ボックス 134"/>
        <xdr:cNvSpPr txBox="1"/>
      </xdr:nvSpPr>
      <xdr:spPr>
        <a:xfrm>
          <a:off x="3517411" y="97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24035</xdr:rowOff>
    </xdr:from>
    <xdr:to>
      <xdr:col>4</xdr:col>
      <xdr:colOff>206375</xdr:colOff>
      <xdr:row>56</xdr:row>
      <xdr:rowOff>125635</xdr:rowOff>
    </xdr:to>
    <xdr:sp macro="" textlink="">
      <xdr:nvSpPr>
        <xdr:cNvPr id="136" name="円/楕円 135"/>
        <xdr:cNvSpPr/>
      </xdr:nvSpPr>
      <xdr:spPr>
        <a:xfrm>
          <a:off x="2857500" y="96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142162</xdr:rowOff>
    </xdr:from>
    <xdr:ext cx="534377" cy="259045"/>
    <xdr:sp macro="" textlink="">
      <xdr:nvSpPr>
        <xdr:cNvPr id="137" name="テキスト ボックス 136"/>
        <xdr:cNvSpPr txBox="1"/>
      </xdr:nvSpPr>
      <xdr:spPr>
        <a:xfrm>
          <a:off x="2641111" y="94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53295</xdr:rowOff>
    </xdr:from>
    <xdr:to>
      <xdr:col>3</xdr:col>
      <xdr:colOff>3175</xdr:colOff>
      <xdr:row>56</xdr:row>
      <xdr:rowOff>154895</xdr:rowOff>
    </xdr:to>
    <xdr:sp macro="" textlink="">
      <xdr:nvSpPr>
        <xdr:cNvPr id="138" name="円/楕円 137"/>
        <xdr:cNvSpPr/>
      </xdr:nvSpPr>
      <xdr:spPr>
        <a:xfrm>
          <a:off x="1968500" y="96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171422</xdr:rowOff>
    </xdr:from>
    <xdr:ext cx="534377" cy="259045"/>
    <xdr:sp macro="" textlink="">
      <xdr:nvSpPr>
        <xdr:cNvPr id="139" name="テキスト ボックス 138"/>
        <xdr:cNvSpPr txBox="1"/>
      </xdr:nvSpPr>
      <xdr:spPr>
        <a:xfrm>
          <a:off x="1752111" y="94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68155</xdr:rowOff>
    </xdr:from>
    <xdr:to>
      <xdr:col>1</xdr:col>
      <xdr:colOff>485775</xdr:colOff>
      <xdr:row>56</xdr:row>
      <xdr:rowOff>169755</xdr:rowOff>
    </xdr:to>
    <xdr:sp macro="" textlink="">
      <xdr:nvSpPr>
        <xdr:cNvPr id="140" name="円/楕円 139"/>
        <xdr:cNvSpPr/>
      </xdr:nvSpPr>
      <xdr:spPr>
        <a:xfrm>
          <a:off x="1079500" y="96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14832</xdr:rowOff>
    </xdr:from>
    <xdr:ext cx="534377" cy="259045"/>
    <xdr:sp macro="" textlink="">
      <xdr:nvSpPr>
        <xdr:cNvPr id="141" name="テキスト ボックス 140"/>
        <xdr:cNvSpPr txBox="1"/>
      </xdr:nvSpPr>
      <xdr:spPr>
        <a:xfrm>
          <a:off x="863111" y="94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168873</xdr:rowOff>
    </xdr:from>
    <xdr:to>
      <xdr:col>6</xdr:col>
      <xdr:colOff>511175</xdr:colOff>
      <xdr:row>78</xdr:row>
      <xdr:rowOff>30735</xdr:rowOff>
    </xdr:to>
    <xdr:cxnSp macro="">
      <xdr:nvCxnSpPr>
        <xdr:cNvPr id="170" name="直線コネクタ 169"/>
        <xdr:cNvCxnSpPr/>
      </xdr:nvCxnSpPr>
      <xdr:spPr>
        <a:xfrm flipV="1">
          <a:off x="3797300" y="13370523"/>
          <a:ext cx="838200" cy="3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38189</xdr:rowOff>
    </xdr:from>
    <xdr:ext cx="469744" cy="259045"/>
    <xdr:sp macro="" textlink="">
      <xdr:nvSpPr>
        <xdr:cNvPr id="171" name="維持補修費平均値テキスト"/>
        <xdr:cNvSpPr txBox="1"/>
      </xdr:nvSpPr>
      <xdr:spPr>
        <a:xfrm>
          <a:off x="4686300" y="1289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30735</xdr:rowOff>
    </xdr:from>
    <xdr:to>
      <xdr:col>5</xdr:col>
      <xdr:colOff>358775</xdr:colOff>
      <xdr:row>78</xdr:row>
      <xdr:rowOff>34327</xdr:rowOff>
    </xdr:to>
    <xdr:cxnSp macro="">
      <xdr:nvCxnSpPr>
        <xdr:cNvPr id="173" name="直線コネクタ 172"/>
        <xdr:cNvCxnSpPr/>
      </xdr:nvCxnSpPr>
      <xdr:spPr>
        <a:xfrm flipV="1">
          <a:off x="2908300" y="1340383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158150</xdr:rowOff>
    </xdr:from>
    <xdr:ext cx="469744" cy="259045"/>
    <xdr:sp macro="" textlink="">
      <xdr:nvSpPr>
        <xdr:cNvPr id="175" name="テキスト ボックス 174"/>
        <xdr:cNvSpPr txBox="1"/>
      </xdr:nvSpPr>
      <xdr:spPr>
        <a:xfrm>
          <a:off x="3549727"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34327</xdr:rowOff>
    </xdr:from>
    <xdr:to>
      <xdr:col>4</xdr:col>
      <xdr:colOff>155575</xdr:colOff>
      <xdr:row>78</xdr:row>
      <xdr:rowOff>46627</xdr:rowOff>
    </xdr:to>
    <xdr:cxnSp macro="">
      <xdr:nvCxnSpPr>
        <xdr:cNvPr id="176" name="直線コネクタ 175"/>
        <xdr:cNvCxnSpPr/>
      </xdr:nvCxnSpPr>
      <xdr:spPr>
        <a:xfrm flipV="1">
          <a:off x="2019300" y="13407427"/>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71918</xdr:rowOff>
    </xdr:from>
    <xdr:to>
      <xdr:col>4</xdr:col>
      <xdr:colOff>206375</xdr:colOff>
      <xdr:row>77</xdr:row>
      <xdr:rowOff>2068</xdr:rowOff>
    </xdr:to>
    <xdr:sp macro="" textlink="">
      <xdr:nvSpPr>
        <xdr:cNvPr id="177" name="フローチャート : 判断 176"/>
        <xdr:cNvSpPr/>
      </xdr:nvSpPr>
      <xdr:spPr>
        <a:xfrm>
          <a:off x="2857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18595</xdr:rowOff>
    </xdr:from>
    <xdr:ext cx="469744" cy="259045"/>
    <xdr:sp macro="" textlink="">
      <xdr:nvSpPr>
        <xdr:cNvPr id="178" name="テキスト ボックス 177"/>
        <xdr:cNvSpPr txBox="1"/>
      </xdr:nvSpPr>
      <xdr:spPr>
        <a:xfrm>
          <a:off x="2673427"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26163</xdr:rowOff>
    </xdr:from>
    <xdr:to>
      <xdr:col>2</xdr:col>
      <xdr:colOff>638175</xdr:colOff>
      <xdr:row>78</xdr:row>
      <xdr:rowOff>46627</xdr:rowOff>
    </xdr:to>
    <xdr:cxnSp macro="">
      <xdr:nvCxnSpPr>
        <xdr:cNvPr id="179" name="直線コネクタ 178"/>
        <xdr:cNvCxnSpPr/>
      </xdr:nvCxnSpPr>
      <xdr:spPr>
        <a:xfrm>
          <a:off x="1130300" y="13399263"/>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29682</xdr:rowOff>
    </xdr:from>
    <xdr:to>
      <xdr:col>3</xdr:col>
      <xdr:colOff>3175</xdr:colOff>
      <xdr:row>76</xdr:row>
      <xdr:rowOff>131282</xdr:rowOff>
    </xdr:to>
    <xdr:sp macro="" textlink="">
      <xdr:nvSpPr>
        <xdr:cNvPr id="180" name="フローチャート : 判断 179"/>
        <xdr:cNvSpPr/>
      </xdr:nvSpPr>
      <xdr:spPr>
        <a:xfrm>
          <a:off x="1968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147809</xdr:rowOff>
    </xdr:from>
    <xdr:ext cx="469744" cy="259045"/>
    <xdr:sp macro="" textlink="">
      <xdr:nvSpPr>
        <xdr:cNvPr id="181" name="テキスト ボックス 180"/>
        <xdr:cNvSpPr txBox="1"/>
      </xdr:nvSpPr>
      <xdr:spPr>
        <a:xfrm>
          <a:off x="1784427" y="128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69959</xdr:rowOff>
    </xdr:from>
    <xdr:to>
      <xdr:col>1</xdr:col>
      <xdr:colOff>485775</xdr:colOff>
      <xdr:row>77</xdr:row>
      <xdr:rowOff>109</xdr:rowOff>
    </xdr:to>
    <xdr:sp macro="" textlink="">
      <xdr:nvSpPr>
        <xdr:cNvPr id="182" name="フローチャート : 判断 181"/>
        <xdr:cNvSpPr/>
      </xdr:nvSpPr>
      <xdr:spPr>
        <a:xfrm>
          <a:off x="1079500" y="131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16636</xdr:rowOff>
    </xdr:from>
    <xdr:ext cx="469744" cy="259045"/>
    <xdr:sp macro="" textlink="">
      <xdr:nvSpPr>
        <xdr:cNvPr id="183" name="テキスト ボックス 182"/>
        <xdr:cNvSpPr txBox="1"/>
      </xdr:nvSpPr>
      <xdr:spPr>
        <a:xfrm>
          <a:off x="895427" y="1287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118073</xdr:rowOff>
    </xdr:from>
    <xdr:to>
      <xdr:col>6</xdr:col>
      <xdr:colOff>561975</xdr:colOff>
      <xdr:row>78</xdr:row>
      <xdr:rowOff>48223</xdr:rowOff>
    </xdr:to>
    <xdr:sp macro="" textlink="">
      <xdr:nvSpPr>
        <xdr:cNvPr id="189" name="円/楕円 188"/>
        <xdr:cNvSpPr/>
      </xdr:nvSpPr>
      <xdr:spPr>
        <a:xfrm>
          <a:off x="4584700" y="133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33000</xdr:rowOff>
    </xdr:from>
    <xdr:ext cx="469744" cy="259045"/>
    <xdr:sp macro="" textlink="">
      <xdr:nvSpPr>
        <xdr:cNvPr id="190" name="維持補修費該当値テキスト"/>
        <xdr:cNvSpPr txBox="1"/>
      </xdr:nvSpPr>
      <xdr:spPr>
        <a:xfrm>
          <a:off x="4686300" y="1323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151385</xdr:rowOff>
    </xdr:from>
    <xdr:to>
      <xdr:col>5</xdr:col>
      <xdr:colOff>409575</xdr:colOff>
      <xdr:row>78</xdr:row>
      <xdr:rowOff>81535</xdr:rowOff>
    </xdr:to>
    <xdr:sp macro="" textlink="">
      <xdr:nvSpPr>
        <xdr:cNvPr id="191" name="円/楕円 190"/>
        <xdr:cNvSpPr/>
      </xdr:nvSpPr>
      <xdr:spPr>
        <a:xfrm>
          <a:off x="3746500" y="133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72662</xdr:rowOff>
    </xdr:from>
    <xdr:ext cx="469744" cy="259045"/>
    <xdr:sp macro="" textlink="">
      <xdr:nvSpPr>
        <xdr:cNvPr id="192" name="テキスト ボックス 191"/>
        <xdr:cNvSpPr txBox="1"/>
      </xdr:nvSpPr>
      <xdr:spPr>
        <a:xfrm>
          <a:off x="3549727" y="1344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154977</xdr:rowOff>
    </xdr:from>
    <xdr:to>
      <xdr:col>4</xdr:col>
      <xdr:colOff>206375</xdr:colOff>
      <xdr:row>78</xdr:row>
      <xdr:rowOff>85127</xdr:rowOff>
    </xdr:to>
    <xdr:sp macro="" textlink="">
      <xdr:nvSpPr>
        <xdr:cNvPr id="193" name="円/楕円 192"/>
        <xdr:cNvSpPr/>
      </xdr:nvSpPr>
      <xdr:spPr>
        <a:xfrm>
          <a:off x="2857500" y="1335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76254</xdr:rowOff>
    </xdr:from>
    <xdr:ext cx="469744" cy="259045"/>
    <xdr:sp macro="" textlink="">
      <xdr:nvSpPr>
        <xdr:cNvPr id="194" name="テキスト ボックス 193"/>
        <xdr:cNvSpPr txBox="1"/>
      </xdr:nvSpPr>
      <xdr:spPr>
        <a:xfrm>
          <a:off x="2673427" y="1344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167277</xdr:rowOff>
    </xdr:from>
    <xdr:to>
      <xdr:col>3</xdr:col>
      <xdr:colOff>3175</xdr:colOff>
      <xdr:row>78</xdr:row>
      <xdr:rowOff>97427</xdr:rowOff>
    </xdr:to>
    <xdr:sp macro="" textlink="">
      <xdr:nvSpPr>
        <xdr:cNvPr id="195" name="円/楕円 194"/>
        <xdr:cNvSpPr/>
      </xdr:nvSpPr>
      <xdr:spPr>
        <a:xfrm>
          <a:off x="1968500" y="133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88554</xdr:rowOff>
    </xdr:from>
    <xdr:ext cx="469744" cy="259045"/>
    <xdr:sp macro="" textlink="">
      <xdr:nvSpPr>
        <xdr:cNvPr id="196" name="テキスト ボックス 195"/>
        <xdr:cNvSpPr txBox="1"/>
      </xdr:nvSpPr>
      <xdr:spPr>
        <a:xfrm>
          <a:off x="1784427" y="1346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146813</xdr:rowOff>
    </xdr:from>
    <xdr:to>
      <xdr:col>1</xdr:col>
      <xdr:colOff>485775</xdr:colOff>
      <xdr:row>78</xdr:row>
      <xdr:rowOff>76963</xdr:rowOff>
    </xdr:to>
    <xdr:sp macro="" textlink="">
      <xdr:nvSpPr>
        <xdr:cNvPr id="197" name="円/楕円 196"/>
        <xdr:cNvSpPr/>
      </xdr:nvSpPr>
      <xdr:spPr>
        <a:xfrm>
          <a:off x="1079500" y="13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68090</xdr:rowOff>
    </xdr:from>
    <xdr:ext cx="469744" cy="259045"/>
    <xdr:sp macro="" textlink="">
      <xdr:nvSpPr>
        <xdr:cNvPr id="198" name="テキスト ボックス 197"/>
        <xdr:cNvSpPr txBox="1"/>
      </xdr:nvSpPr>
      <xdr:spPr>
        <a:xfrm>
          <a:off x="895427" y="1344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888</xdr:rowOff>
    </xdr:from>
    <xdr:to>
      <xdr:col>6</xdr:col>
      <xdr:colOff>511175</xdr:colOff>
      <xdr:row>96</xdr:row>
      <xdr:rowOff>56769</xdr:rowOff>
    </xdr:to>
    <xdr:cxnSp macro="">
      <xdr:nvCxnSpPr>
        <xdr:cNvPr id="226" name="直線コネクタ 225"/>
        <xdr:cNvCxnSpPr/>
      </xdr:nvCxnSpPr>
      <xdr:spPr>
        <a:xfrm flipV="1">
          <a:off x="3797300" y="16460088"/>
          <a:ext cx="8382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16400</xdr:rowOff>
    </xdr:from>
    <xdr:ext cx="534377" cy="259045"/>
    <xdr:sp macro="" textlink="">
      <xdr:nvSpPr>
        <xdr:cNvPr id="227" name="扶助費平均値テキスト"/>
        <xdr:cNvSpPr txBox="1"/>
      </xdr:nvSpPr>
      <xdr:spPr>
        <a:xfrm>
          <a:off x="4686300" y="15961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56769</xdr:rowOff>
    </xdr:from>
    <xdr:to>
      <xdr:col>5</xdr:col>
      <xdr:colOff>358775</xdr:colOff>
      <xdr:row>96</xdr:row>
      <xdr:rowOff>145923</xdr:rowOff>
    </xdr:to>
    <xdr:cxnSp macro="">
      <xdr:nvCxnSpPr>
        <xdr:cNvPr id="229" name="直線コネクタ 228"/>
        <xdr:cNvCxnSpPr/>
      </xdr:nvCxnSpPr>
      <xdr:spPr>
        <a:xfrm flipV="1">
          <a:off x="2908300" y="16515969"/>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102506</xdr:rowOff>
    </xdr:from>
    <xdr:ext cx="534377" cy="259045"/>
    <xdr:sp macro="" textlink="">
      <xdr:nvSpPr>
        <xdr:cNvPr id="231" name="テキスト ボックス 230"/>
        <xdr:cNvSpPr txBox="1"/>
      </xdr:nvSpPr>
      <xdr:spPr>
        <a:xfrm>
          <a:off x="35174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145923</xdr:rowOff>
    </xdr:from>
    <xdr:to>
      <xdr:col>4</xdr:col>
      <xdr:colOff>155575</xdr:colOff>
      <xdr:row>97</xdr:row>
      <xdr:rowOff>8762</xdr:rowOff>
    </xdr:to>
    <xdr:cxnSp macro="">
      <xdr:nvCxnSpPr>
        <xdr:cNvPr id="232" name="直線コネクタ 231"/>
        <xdr:cNvCxnSpPr/>
      </xdr:nvCxnSpPr>
      <xdr:spPr>
        <a:xfrm flipV="1">
          <a:off x="2019300" y="1660512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67690</xdr:rowOff>
    </xdr:from>
    <xdr:to>
      <xdr:col>4</xdr:col>
      <xdr:colOff>206375</xdr:colOff>
      <xdr:row>94</xdr:row>
      <xdr:rowOff>169290</xdr:rowOff>
    </xdr:to>
    <xdr:sp macro="" textlink="">
      <xdr:nvSpPr>
        <xdr:cNvPr id="233" name="フローチャート : 判断 232"/>
        <xdr:cNvSpPr/>
      </xdr:nvSpPr>
      <xdr:spPr>
        <a:xfrm>
          <a:off x="2857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14367</xdr:rowOff>
    </xdr:from>
    <xdr:ext cx="534377" cy="259045"/>
    <xdr:sp macro="" textlink="">
      <xdr:nvSpPr>
        <xdr:cNvPr id="234" name="テキスト ボックス 233"/>
        <xdr:cNvSpPr txBox="1"/>
      </xdr:nvSpPr>
      <xdr:spPr>
        <a:xfrm>
          <a:off x="2641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6731</xdr:rowOff>
    </xdr:from>
    <xdr:to>
      <xdr:col>2</xdr:col>
      <xdr:colOff>638175</xdr:colOff>
      <xdr:row>97</xdr:row>
      <xdr:rowOff>8762</xdr:rowOff>
    </xdr:to>
    <xdr:cxnSp macro="">
      <xdr:nvCxnSpPr>
        <xdr:cNvPr id="235" name="直線コネクタ 234"/>
        <xdr:cNvCxnSpPr/>
      </xdr:nvCxnSpPr>
      <xdr:spPr>
        <a:xfrm>
          <a:off x="1130300" y="16637381"/>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133477</xdr:rowOff>
    </xdr:from>
    <xdr:to>
      <xdr:col>3</xdr:col>
      <xdr:colOff>3175</xdr:colOff>
      <xdr:row>96</xdr:row>
      <xdr:rowOff>63627</xdr:rowOff>
    </xdr:to>
    <xdr:sp macro="" textlink="">
      <xdr:nvSpPr>
        <xdr:cNvPr id="236" name="フローチャート : 判断 235"/>
        <xdr:cNvSpPr/>
      </xdr:nvSpPr>
      <xdr:spPr>
        <a:xfrm>
          <a:off x="1968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80154</xdr:rowOff>
    </xdr:from>
    <xdr:ext cx="534377" cy="259045"/>
    <xdr:sp macro="" textlink="">
      <xdr:nvSpPr>
        <xdr:cNvPr id="237" name="テキスト ボックス 236"/>
        <xdr:cNvSpPr txBox="1"/>
      </xdr:nvSpPr>
      <xdr:spPr>
        <a:xfrm>
          <a:off x="1752111" y="161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134238</xdr:rowOff>
    </xdr:from>
    <xdr:to>
      <xdr:col>1</xdr:col>
      <xdr:colOff>485775</xdr:colOff>
      <xdr:row>96</xdr:row>
      <xdr:rowOff>64388</xdr:rowOff>
    </xdr:to>
    <xdr:sp macro="" textlink="">
      <xdr:nvSpPr>
        <xdr:cNvPr id="238" name="フローチャート : 判断 237"/>
        <xdr:cNvSpPr/>
      </xdr:nvSpPr>
      <xdr:spPr>
        <a:xfrm>
          <a:off x="1079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80915</xdr:rowOff>
    </xdr:from>
    <xdr:ext cx="534377" cy="259045"/>
    <xdr:sp macro="" textlink="">
      <xdr:nvSpPr>
        <xdr:cNvPr id="239" name="テキスト ボックス 238"/>
        <xdr:cNvSpPr txBox="1"/>
      </xdr:nvSpPr>
      <xdr:spPr>
        <a:xfrm>
          <a:off x="863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121538</xdr:rowOff>
    </xdr:from>
    <xdr:to>
      <xdr:col>6</xdr:col>
      <xdr:colOff>561975</xdr:colOff>
      <xdr:row>96</xdr:row>
      <xdr:rowOff>51688</xdr:rowOff>
    </xdr:to>
    <xdr:sp macro="" textlink="">
      <xdr:nvSpPr>
        <xdr:cNvPr id="245" name="円/楕円 244"/>
        <xdr:cNvSpPr/>
      </xdr:nvSpPr>
      <xdr:spPr>
        <a:xfrm>
          <a:off x="4584700" y="164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99965</xdr:rowOff>
    </xdr:from>
    <xdr:ext cx="534377" cy="259045"/>
    <xdr:sp macro="" textlink="">
      <xdr:nvSpPr>
        <xdr:cNvPr id="246" name="扶助費該当値テキスト"/>
        <xdr:cNvSpPr txBox="1"/>
      </xdr:nvSpPr>
      <xdr:spPr>
        <a:xfrm>
          <a:off x="4686300" y="1638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5969</xdr:rowOff>
    </xdr:from>
    <xdr:to>
      <xdr:col>5</xdr:col>
      <xdr:colOff>409575</xdr:colOff>
      <xdr:row>96</xdr:row>
      <xdr:rowOff>107569</xdr:rowOff>
    </xdr:to>
    <xdr:sp macro="" textlink="">
      <xdr:nvSpPr>
        <xdr:cNvPr id="247" name="円/楕円 246"/>
        <xdr:cNvSpPr/>
      </xdr:nvSpPr>
      <xdr:spPr>
        <a:xfrm>
          <a:off x="3746500" y="164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98696</xdr:rowOff>
    </xdr:from>
    <xdr:ext cx="469744" cy="259045"/>
    <xdr:sp macro="" textlink="">
      <xdr:nvSpPr>
        <xdr:cNvPr id="248" name="テキスト ボックス 247"/>
        <xdr:cNvSpPr txBox="1"/>
      </xdr:nvSpPr>
      <xdr:spPr>
        <a:xfrm>
          <a:off x="3549727" y="1655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95123</xdr:rowOff>
    </xdr:from>
    <xdr:to>
      <xdr:col>4</xdr:col>
      <xdr:colOff>206375</xdr:colOff>
      <xdr:row>97</xdr:row>
      <xdr:rowOff>25273</xdr:rowOff>
    </xdr:to>
    <xdr:sp macro="" textlink="">
      <xdr:nvSpPr>
        <xdr:cNvPr id="249" name="円/楕円 248"/>
        <xdr:cNvSpPr/>
      </xdr:nvSpPr>
      <xdr:spPr>
        <a:xfrm>
          <a:off x="2857500" y="165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16400</xdr:rowOff>
    </xdr:from>
    <xdr:ext cx="469744" cy="259045"/>
    <xdr:sp macro="" textlink="">
      <xdr:nvSpPr>
        <xdr:cNvPr id="250" name="テキスト ボックス 249"/>
        <xdr:cNvSpPr txBox="1"/>
      </xdr:nvSpPr>
      <xdr:spPr>
        <a:xfrm>
          <a:off x="2673427" y="166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129412</xdr:rowOff>
    </xdr:from>
    <xdr:to>
      <xdr:col>3</xdr:col>
      <xdr:colOff>3175</xdr:colOff>
      <xdr:row>97</xdr:row>
      <xdr:rowOff>59562</xdr:rowOff>
    </xdr:to>
    <xdr:sp macro="" textlink="">
      <xdr:nvSpPr>
        <xdr:cNvPr id="251" name="円/楕円 250"/>
        <xdr:cNvSpPr/>
      </xdr:nvSpPr>
      <xdr:spPr>
        <a:xfrm>
          <a:off x="1968500" y="165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50689</xdr:rowOff>
    </xdr:from>
    <xdr:ext cx="469744" cy="259045"/>
    <xdr:sp macro="" textlink="">
      <xdr:nvSpPr>
        <xdr:cNvPr id="252" name="テキスト ボックス 251"/>
        <xdr:cNvSpPr txBox="1"/>
      </xdr:nvSpPr>
      <xdr:spPr>
        <a:xfrm>
          <a:off x="1784427" y="1668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127381</xdr:rowOff>
    </xdr:from>
    <xdr:to>
      <xdr:col>1</xdr:col>
      <xdr:colOff>485775</xdr:colOff>
      <xdr:row>97</xdr:row>
      <xdr:rowOff>57531</xdr:rowOff>
    </xdr:to>
    <xdr:sp macro="" textlink="">
      <xdr:nvSpPr>
        <xdr:cNvPr id="253" name="円/楕円 252"/>
        <xdr:cNvSpPr/>
      </xdr:nvSpPr>
      <xdr:spPr>
        <a:xfrm>
          <a:off x="1079500" y="1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48658</xdr:rowOff>
    </xdr:from>
    <xdr:ext cx="469744" cy="259045"/>
    <xdr:sp macro="" textlink="">
      <xdr:nvSpPr>
        <xdr:cNvPr id="254" name="テキスト ボックス 253"/>
        <xdr:cNvSpPr txBox="1"/>
      </xdr:nvSpPr>
      <xdr:spPr>
        <a:xfrm>
          <a:off x="895427" y="166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5" name="テキスト ボックス 26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150810</xdr:rowOff>
    </xdr:from>
    <xdr:to>
      <xdr:col>15</xdr:col>
      <xdr:colOff>180340</xdr:colOff>
      <xdr:row>35</xdr:row>
      <xdr:rowOff>114965</xdr:rowOff>
    </xdr:to>
    <xdr:cxnSp macro="">
      <xdr:nvCxnSpPr>
        <xdr:cNvPr id="275" name="直線コネクタ 274"/>
        <xdr:cNvCxnSpPr/>
      </xdr:nvCxnSpPr>
      <xdr:spPr>
        <a:xfrm flipV="1">
          <a:off x="10475595" y="5294310"/>
          <a:ext cx="1270" cy="82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118792</xdr:rowOff>
    </xdr:from>
    <xdr:ext cx="599010" cy="259045"/>
    <xdr:sp macro="" textlink="">
      <xdr:nvSpPr>
        <xdr:cNvPr id="276" name="補助費等最小値テキスト"/>
        <xdr:cNvSpPr txBox="1"/>
      </xdr:nvSpPr>
      <xdr:spPr>
        <a:xfrm>
          <a:off x="10528300" y="61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35</xdr:row>
      <xdr:rowOff>114965</xdr:rowOff>
    </xdr:from>
    <xdr:to>
      <xdr:col>15</xdr:col>
      <xdr:colOff>269875</xdr:colOff>
      <xdr:row>35</xdr:row>
      <xdr:rowOff>114965</xdr:rowOff>
    </xdr:to>
    <xdr:cxnSp macro="">
      <xdr:nvCxnSpPr>
        <xdr:cNvPr id="277" name="直線コネクタ 276"/>
        <xdr:cNvCxnSpPr/>
      </xdr:nvCxnSpPr>
      <xdr:spPr>
        <a:xfrm>
          <a:off x="10388600" y="611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97487</xdr:rowOff>
    </xdr:from>
    <xdr:ext cx="599010" cy="259045"/>
    <xdr:sp macro="" textlink="">
      <xdr:nvSpPr>
        <xdr:cNvPr id="278" name="補助費等最大値テキスト"/>
        <xdr:cNvSpPr txBox="1"/>
      </xdr:nvSpPr>
      <xdr:spPr>
        <a:xfrm>
          <a:off x="10528300" y="5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150810</xdr:rowOff>
    </xdr:from>
    <xdr:to>
      <xdr:col>15</xdr:col>
      <xdr:colOff>269875</xdr:colOff>
      <xdr:row>30</xdr:row>
      <xdr:rowOff>150810</xdr:rowOff>
    </xdr:to>
    <xdr:cxnSp macro="">
      <xdr:nvCxnSpPr>
        <xdr:cNvPr id="279" name="直線コネクタ 278"/>
        <xdr:cNvCxnSpPr/>
      </xdr:nvCxnSpPr>
      <xdr:spPr>
        <a:xfrm>
          <a:off x="10388600" y="529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114965</xdr:rowOff>
    </xdr:from>
    <xdr:to>
      <xdr:col>15</xdr:col>
      <xdr:colOff>180975</xdr:colOff>
      <xdr:row>36</xdr:row>
      <xdr:rowOff>6243</xdr:rowOff>
    </xdr:to>
    <xdr:cxnSp macro="">
      <xdr:nvCxnSpPr>
        <xdr:cNvPr id="280" name="直線コネクタ 279"/>
        <xdr:cNvCxnSpPr/>
      </xdr:nvCxnSpPr>
      <xdr:spPr>
        <a:xfrm flipV="1">
          <a:off x="9639300" y="6115715"/>
          <a:ext cx="8382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4564</xdr:rowOff>
    </xdr:from>
    <xdr:ext cx="599010" cy="259045"/>
    <xdr:sp macro="" textlink="">
      <xdr:nvSpPr>
        <xdr:cNvPr id="281" name="補助費等平均値テキスト"/>
        <xdr:cNvSpPr txBox="1"/>
      </xdr:nvSpPr>
      <xdr:spPr>
        <a:xfrm>
          <a:off x="10528300" y="5662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153137</xdr:rowOff>
    </xdr:from>
    <xdr:to>
      <xdr:col>15</xdr:col>
      <xdr:colOff>231775</xdr:colOff>
      <xdr:row>34</xdr:row>
      <xdr:rowOff>83287</xdr:rowOff>
    </xdr:to>
    <xdr:sp macro="" textlink="">
      <xdr:nvSpPr>
        <xdr:cNvPr id="282" name="フローチャート : 判断 281"/>
        <xdr:cNvSpPr/>
      </xdr:nvSpPr>
      <xdr:spPr>
        <a:xfrm>
          <a:off x="104267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6243</xdr:rowOff>
    </xdr:from>
    <xdr:to>
      <xdr:col>14</xdr:col>
      <xdr:colOff>28575</xdr:colOff>
      <xdr:row>37</xdr:row>
      <xdr:rowOff>167360</xdr:rowOff>
    </xdr:to>
    <xdr:cxnSp macro="">
      <xdr:nvCxnSpPr>
        <xdr:cNvPr id="283" name="直線コネクタ 282"/>
        <xdr:cNvCxnSpPr/>
      </xdr:nvCxnSpPr>
      <xdr:spPr>
        <a:xfrm flipV="1">
          <a:off x="8750300" y="6178443"/>
          <a:ext cx="889000" cy="3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33167</xdr:rowOff>
    </xdr:from>
    <xdr:to>
      <xdr:col>14</xdr:col>
      <xdr:colOff>79375</xdr:colOff>
      <xdr:row>34</xdr:row>
      <xdr:rowOff>134767</xdr:rowOff>
    </xdr:to>
    <xdr:sp macro="" textlink="">
      <xdr:nvSpPr>
        <xdr:cNvPr id="284" name="フローチャート : 判断 283"/>
        <xdr:cNvSpPr/>
      </xdr:nvSpPr>
      <xdr:spPr>
        <a:xfrm>
          <a:off x="9588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32</xdr:row>
      <xdr:rowOff>151294</xdr:rowOff>
    </xdr:from>
    <xdr:ext cx="599010" cy="259045"/>
    <xdr:sp macro="" textlink="">
      <xdr:nvSpPr>
        <xdr:cNvPr id="285" name="テキスト ボックス 284"/>
        <xdr:cNvSpPr txBox="1"/>
      </xdr:nvSpPr>
      <xdr:spPr>
        <a:xfrm>
          <a:off x="9327094" y="56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167360</xdr:rowOff>
    </xdr:from>
    <xdr:to>
      <xdr:col>12</xdr:col>
      <xdr:colOff>511175</xdr:colOff>
      <xdr:row>38</xdr:row>
      <xdr:rowOff>49998</xdr:rowOff>
    </xdr:to>
    <xdr:cxnSp macro="">
      <xdr:nvCxnSpPr>
        <xdr:cNvPr id="286" name="直線コネクタ 285"/>
        <xdr:cNvCxnSpPr/>
      </xdr:nvCxnSpPr>
      <xdr:spPr>
        <a:xfrm flipV="1">
          <a:off x="7861300" y="6511010"/>
          <a:ext cx="889000" cy="5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88740</xdr:rowOff>
    </xdr:from>
    <xdr:to>
      <xdr:col>12</xdr:col>
      <xdr:colOff>561975</xdr:colOff>
      <xdr:row>37</xdr:row>
      <xdr:rowOff>18890</xdr:rowOff>
    </xdr:to>
    <xdr:sp macro="" textlink="">
      <xdr:nvSpPr>
        <xdr:cNvPr id="287" name="フローチャート : 判断 286"/>
        <xdr:cNvSpPr/>
      </xdr:nvSpPr>
      <xdr:spPr>
        <a:xfrm>
          <a:off x="8699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35417</xdr:rowOff>
    </xdr:from>
    <xdr:ext cx="534377" cy="259045"/>
    <xdr:sp macro="" textlink="">
      <xdr:nvSpPr>
        <xdr:cNvPr id="288" name="テキスト ボックス 287"/>
        <xdr:cNvSpPr txBox="1"/>
      </xdr:nvSpPr>
      <xdr:spPr>
        <a:xfrm>
          <a:off x="84831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49998</xdr:rowOff>
    </xdr:from>
    <xdr:to>
      <xdr:col>11</xdr:col>
      <xdr:colOff>307975</xdr:colOff>
      <xdr:row>38</xdr:row>
      <xdr:rowOff>65634</xdr:rowOff>
    </xdr:to>
    <xdr:cxnSp macro="">
      <xdr:nvCxnSpPr>
        <xdr:cNvPr id="289" name="直線コネクタ 288"/>
        <xdr:cNvCxnSpPr/>
      </xdr:nvCxnSpPr>
      <xdr:spPr>
        <a:xfrm flipV="1">
          <a:off x="6972300" y="6565098"/>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33076</xdr:rowOff>
    </xdr:from>
    <xdr:to>
      <xdr:col>11</xdr:col>
      <xdr:colOff>358775</xdr:colOff>
      <xdr:row>37</xdr:row>
      <xdr:rowOff>134676</xdr:rowOff>
    </xdr:to>
    <xdr:sp macro="" textlink="">
      <xdr:nvSpPr>
        <xdr:cNvPr id="290" name="フローチャート : 判断 289"/>
        <xdr:cNvSpPr/>
      </xdr:nvSpPr>
      <xdr:spPr>
        <a:xfrm>
          <a:off x="7810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151203</xdr:rowOff>
    </xdr:from>
    <xdr:ext cx="534377" cy="259045"/>
    <xdr:sp macro="" textlink="">
      <xdr:nvSpPr>
        <xdr:cNvPr id="291" name="テキスト ボックス 290"/>
        <xdr:cNvSpPr txBox="1"/>
      </xdr:nvSpPr>
      <xdr:spPr>
        <a:xfrm>
          <a:off x="7594111" y="61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112675</xdr:rowOff>
    </xdr:from>
    <xdr:to>
      <xdr:col>10</xdr:col>
      <xdr:colOff>155575</xdr:colOff>
      <xdr:row>38</xdr:row>
      <xdr:rowOff>42825</xdr:rowOff>
    </xdr:to>
    <xdr:sp macro="" textlink="">
      <xdr:nvSpPr>
        <xdr:cNvPr id="292" name="フローチャート : 判断 291"/>
        <xdr:cNvSpPr/>
      </xdr:nvSpPr>
      <xdr:spPr>
        <a:xfrm>
          <a:off x="6921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59352</xdr:rowOff>
    </xdr:from>
    <xdr:ext cx="534377" cy="259045"/>
    <xdr:sp macro="" textlink="">
      <xdr:nvSpPr>
        <xdr:cNvPr id="293" name="テキスト ボックス 292"/>
        <xdr:cNvSpPr txBox="1"/>
      </xdr:nvSpPr>
      <xdr:spPr>
        <a:xfrm>
          <a:off x="6705111" y="62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64165</xdr:rowOff>
    </xdr:from>
    <xdr:to>
      <xdr:col>15</xdr:col>
      <xdr:colOff>231775</xdr:colOff>
      <xdr:row>35</xdr:row>
      <xdr:rowOff>165765</xdr:rowOff>
    </xdr:to>
    <xdr:sp macro="" textlink="">
      <xdr:nvSpPr>
        <xdr:cNvPr id="299" name="円/楕円 298"/>
        <xdr:cNvSpPr/>
      </xdr:nvSpPr>
      <xdr:spPr>
        <a:xfrm>
          <a:off x="10426700" y="60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150542</xdr:rowOff>
    </xdr:from>
    <xdr:ext cx="599010" cy="259045"/>
    <xdr:sp macro="" textlink="">
      <xdr:nvSpPr>
        <xdr:cNvPr id="300" name="補助費等該当値テキスト"/>
        <xdr:cNvSpPr txBox="1"/>
      </xdr:nvSpPr>
      <xdr:spPr>
        <a:xfrm>
          <a:off x="10528300" y="59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103,582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126893</xdr:rowOff>
    </xdr:from>
    <xdr:to>
      <xdr:col>14</xdr:col>
      <xdr:colOff>79375</xdr:colOff>
      <xdr:row>36</xdr:row>
      <xdr:rowOff>57043</xdr:rowOff>
    </xdr:to>
    <xdr:sp macro="" textlink="">
      <xdr:nvSpPr>
        <xdr:cNvPr id="301" name="円/楕円 300"/>
        <xdr:cNvSpPr/>
      </xdr:nvSpPr>
      <xdr:spPr>
        <a:xfrm>
          <a:off x="9588500" y="61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36</xdr:row>
      <xdr:rowOff>48170</xdr:rowOff>
    </xdr:from>
    <xdr:ext cx="599010" cy="259045"/>
    <xdr:sp macro="" textlink="">
      <xdr:nvSpPr>
        <xdr:cNvPr id="302" name="テキスト ボックス 301"/>
        <xdr:cNvSpPr txBox="1"/>
      </xdr:nvSpPr>
      <xdr:spPr>
        <a:xfrm>
          <a:off x="9327094" y="622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116561</xdr:rowOff>
    </xdr:from>
    <xdr:to>
      <xdr:col>12</xdr:col>
      <xdr:colOff>561975</xdr:colOff>
      <xdr:row>38</xdr:row>
      <xdr:rowOff>46710</xdr:rowOff>
    </xdr:to>
    <xdr:sp macro="" textlink="">
      <xdr:nvSpPr>
        <xdr:cNvPr id="303" name="円/楕円 302"/>
        <xdr:cNvSpPr/>
      </xdr:nvSpPr>
      <xdr:spPr>
        <a:xfrm>
          <a:off x="8699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37837</xdr:rowOff>
    </xdr:from>
    <xdr:ext cx="534377" cy="259045"/>
    <xdr:sp macro="" textlink="">
      <xdr:nvSpPr>
        <xdr:cNvPr id="304" name="テキスト ボックス 303"/>
        <xdr:cNvSpPr txBox="1"/>
      </xdr:nvSpPr>
      <xdr:spPr>
        <a:xfrm>
          <a:off x="8483111" y="65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170648</xdr:rowOff>
    </xdr:from>
    <xdr:to>
      <xdr:col>11</xdr:col>
      <xdr:colOff>358775</xdr:colOff>
      <xdr:row>38</xdr:row>
      <xdr:rowOff>100798</xdr:rowOff>
    </xdr:to>
    <xdr:sp macro="" textlink="">
      <xdr:nvSpPr>
        <xdr:cNvPr id="305" name="円/楕円 304"/>
        <xdr:cNvSpPr/>
      </xdr:nvSpPr>
      <xdr:spPr>
        <a:xfrm>
          <a:off x="7810500" y="65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91925</xdr:rowOff>
    </xdr:from>
    <xdr:ext cx="534377" cy="259045"/>
    <xdr:sp macro="" textlink="">
      <xdr:nvSpPr>
        <xdr:cNvPr id="306" name="テキスト ボックス 305"/>
        <xdr:cNvSpPr txBox="1"/>
      </xdr:nvSpPr>
      <xdr:spPr>
        <a:xfrm>
          <a:off x="7594111" y="660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83,924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14834</xdr:rowOff>
    </xdr:from>
    <xdr:to>
      <xdr:col>10</xdr:col>
      <xdr:colOff>155575</xdr:colOff>
      <xdr:row>38</xdr:row>
      <xdr:rowOff>116434</xdr:rowOff>
    </xdr:to>
    <xdr:sp macro="" textlink="">
      <xdr:nvSpPr>
        <xdr:cNvPr id="307" name="円/楕円 306"/>
        <xdr:cNvSpPr/>
      </xdr:nvSpPr>
      <xdr:spPr>
        <a:xfrm>
          <a:off x="6921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107561</xdr:rowOff>
    </xdr:from>
    <xdr:ext cx="534377" cy="259045"/>
    <xdr:sp macro="" textlink="">
      <xdr:nvSpPr>
        <xdr:cNvPr id="308" name="テキスト ボックス 307"/>
        <xdr:cNvSpPr txBox="1"/>
      </xdr:nvSpPr>
      <xdr:spPr>
        <a:xfrm>
          <a:off x="6705111" y="66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18" name="直線コネクタ 31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19" name="テキスト ボックス 31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0" name="直線コネクタ 31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1" name="テキスト ボックス 32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2" name="直線コネクタ 32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3" name="テキスト ボックス 32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4" name="直線コネクタ 32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5" name="テキスト ボックス 32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6" name="直線コネクタ 32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7" name="テキスト ボックス 32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8" name="直線コネクタ 32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9" name="テキスト ボックス 32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3" name="直線コネクタ 332"/>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4"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5" name="直線コネクタ 334"/>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36"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37" name="直線コネクタ 336"/>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27147</xdr:rowOff>
    </xdr:from>
    <xdr:to>
      <xdr:col>15</xdr:col>
      <xdr:colOff>180975</xdr:colOff>
      <xdr:row>56</xdr:row>
      <xdr:rowOff>113607</xdr:rowOff>
    </xdr:to>
    <xdr:cxnSp macro="">
      <xdr:nvCxnSpPr>
        <xdr:cNvPr id="338" name="直線コネクタ 337"/>
        <xdr:cNvCxnSpPr/>
      </xdr:nvCxnSpPr>
      <xdr:spPr>
        <a:xfrm flipV="1">
          <a:off x="9639300" y="9628347"/>
          <a:ext cx="838200" cy="8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75348</xdr:rowOff>
    </xdr:from>
    <xdr:ext cx="599010" cy="259045"/>
    <xdr:sp macro="" textlink="">
      <xdr:nvSpPr>
        <xdr:cNvPr id="339" name="普通建設事業費平均値テキスト"/>
        <xdr:cNvSpPr txBox="1"/>
      </xdr:nvSpPr>
      <xdr:spPr>
        <a:xfrm>
          <a:off x="10528300" y="9333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0" name="フローチャート : 判断 339"/>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138345</xdr:rowOff>
    </xdr:from>
    <xdr:to>
      <xdr:col>14</xdr:col>
      <xdr:colOff>28575</xdr:colOff>
      <xdr:row>56</xdr:row>
      <xdr:rowOff>113607</xdr:rowOff>
    </xdr:to>
    <xdr:cxnSp macro="">
      <xdr:nvCxnSpPr>
        <xdr:cNvPr id="341" name="直線コネクタ 340"/>
        <xdr:cNvCxnSpPr/>
      </xdr:nvCxnSpPr>
      <xdr:spPr>
        <a:xfrm>
          <a:off x="8750300" y="9568095"/>
          <a:ext cx="889000" cy="14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2" name="フローチャート : 判断 341"/>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73769</xdr:rowOff>
    </xdr:from>
    <xdr:ext cx="534377" cy="259045"/>
    <xdr:sp macro="" textlink="">
      <xdr:nvSpPr>
        <xdr:cNvPr id="343" name="テキスト ボックス 342"/>
        <xdr:cNvSpPr txBox="1"/>
      </xdr:nvSpPr>
      <xdr:spPr>
        <a:xfrm>
          <a:off x="9359411" y="93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135030</xdr:rowOff>
    </xdr:from>
    <xdr:to>
      <xdr:col>12</xdr:col>
      <xdr:colOff>511175</xdr:colOff>
      <xdr:row>55</xdr:row>
      <xdr:rowOff>138345</xdr:rowOff>
    </xdr:to>
    <xdr:cxnSp macro="">
      <xdr:nvCxnSpPr>
        <xdr:cNvPr id="344" name="直線コネクタ 343"/>
        <xdr:cNvCxnSpPr/>
      </xdr:nvCxnSpPr>
      <xdr:spPr>
        <a:xfrm>
          <a:off x="7861300" y="9564780"/>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167032</xdr:rowOff>
    </xdr:from>
    <xdr:to>
      <xdr:col>12</xdr:col>
      <xdr:colOff>561975</xdr:colOff>
      <xdr:row>56</xdr:row>
      <xdr:rowOff>97182</xdr:rowOff>
    </xdr:to>
    <xdr:sp macro="" textlink="">
      <xdr:nvSpPr>
        <xdr:cNvPr id="345" name="フローチャート : 判断 344"/>
        <xdr:cNvSpPr/>
      </xdr:nvSpPr>
      <xdr:spPr>
        <a:xfrm>
          <a:off x="8699500" y="95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88309</xdr:rowOff>
    </xdr:from>
    <xdr:ext cx="534377" cy="259045"/>
    <xdr:sp macro="" textlink="">
      <xdr:nvSpPr>
        <xdr:cNvPr id="346" name="テキスト ボックス 345"/>
        <xdr:cNvSpPr txBox="1"/>
      </xdr:nvSpPr>
      <xdr:spPr>
        <a:xfrm>
          <a:off x="8483111" y="96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135030</xdr:rowOff>
    </xdr:from>
    <xdr:to>
      <xdr:col>11</xdr:col>
      <xdr:colOff>307975</xdr:colOff>
      <xdr:row>56</xdr:row>
      <xdr:rowOff>152746</xdr:rowOff>
    </xdr:to>
    <xdr:cxnSp macro="">
      <xdr:nvCxnSpPr>
        <xdr:cNvPr id="347" name="直線コネクタ 346"/>
        <xdr:cNvCxnSpPr/>
      </xdr:nvCxnSpPr>
      <xdr:spPr>
        <a:xfrm flipV="1">
          <a:off x="6972300" y="9564780"/>
          <a:ext cx="889000" cy="18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95105</xdr:rowOff>
    </xdr:from>
    <xdr:to>
      <xdr:col>11</xdr:col>
      <xdr:colOff>358775</xdr:colOff>
      <xdr:row>57</xdr:row>
      <xdr:rowOff>25255</xdr:rowOff>
    </xdr:to>
    <xdr:sp macro="" textlink="">
      <xdr:nvSpPr>
        <xdr:cNvPr id="348" name="フローチャート : 判断 347"/>
        <xdr:cNvSpPr/>
      </xdr:nvSpPr>
      <xdr:spPr>
        <a:xfrm>
          <a:off x="7810500" y="96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16382</xdr:rowOff>
    </xdr:from>
    <xdr:ext cx="534377" cy="259045"/>
    <xdr:sp macro="" textlink="">
      <xdr:nvSpPr>
        <xdr:cNvPr id="349" name="テキスト ボックス 348"/>
        <xdr:cNvSpPr txBox="1"/>
      </xdr:nvSpPr>
      <xdr:spPr>
        <a:xfrm>
          <a:off x="7594111" y="97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83952</xdr:rowOff>
    </xdr:from>
    <xdr:to>
      <xdr:col>10</xdr:col>
      <xdr:colOff>155575</xdr:colOff>
      <xdr:row>58</xdr:row>
      <xdr:rowOff>14102</xdr:rowOff>
    </xdr:to>
    <xdr:sp macro="" textlink="">
      <xdr:nvSpPr>
        <xdr:cNvPr id="350" name="フローチャート : 判断 349"/>
        <xdr:cNvSpPr/>
      </xdr:nvSpPr>
      <xdr:spPr>
        <a:xfrm>
          <a:off x="6921500" y="98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5229</xdr:rowOff>
    </xdr:from>
    <xdr:ext cx="534377" cy="259045"/>
    <xdr:sp macro="" textlink="">
      <xdr:nvSpPr>
        <xdr:cNvPr id="351" name="テキスト ボックス 350"/>
        <xdr:cNvSpPr txBox="1"/>
      </xdr:nvSpPr>
      <xdr:spPr>
        <a:xfrm>
          <a:off x="6705111" y="99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147797</xdr:rowOff>
    </xdr:from>
    <xdr:to>
      <xdr:col>15</xdr:col>
      <xdr:colOff>231775</xdr:colOff>
      <xdr:row>56</xdr:row>
      <xdr:rowOff>77947</xdr:rowOff>
    </xdr:to>
    <xdr:sp macro="" textlink="">
      <xdr:nvSpPr>
        <xdr:cNvPr id="357" name="円/楕円 356"/>
        <xdr:cNvSpPr/>
      </xdr:nvSpPr>
      <xdr:spPr>
        <a:xfrm>
          <a:off x="10426700" y="95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126224</xdr:rowOff>
    </xdr:from>
    <xdr:ext cx="534377" cy="259045"/>
    <xdr:sp macro="" textlink="">
      <xdr:nvSpPr>
        <xdr:cNvPr id="358" name="普通建設事業費該当値テキスト"/>
        <xdr:cNvSpPr txBox="1"/>
      </xdr:nvSpPr>
      <xdr:spPr>
        <a:xfrm>
          <a:off x="10528300" y="95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95,893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62807</xdr:rowOff>
    </xdr:from>
    <xdr:to>
      <xdr:col>14</xdr:col>
      <xdr:colOff>79375</xdr:colOff>
      <xdr:row>56</xdr:row>
      <xdr:rowOff>164407</xdr:rowOff>
    </xdr:to>
    <xdr:sp macro="" textlink="">
      <xdr:nvSpPr>
        <xdr:cNvPr id="359" name="円/楕円 358"/>
        <xdr:cNvSpPr/>
      </xdr:nvSpPr>
      <xdr:spPr>
        <a:xfrm>
          <a:off x="9588500" y="96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155534</xdr:rowOff>
    </xdr:from>
    <xdr:ext cx="534377" cy="259045"/>
    <xdr:sp macro="" textlink="">
      <xdr:nvSpPr>
        <xdr:cNvPr id="360" name="テキスト ボックス 359"/>
        <xdr:cNvSpPr txBox="1"/>
      </xdr:nvSpPr>
      <xdr:spPr>
        <a:xfrm>
          <a:off x="9359411" y="975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90,598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87545</xdr:rowOff>
    </xdr:from>
    <xdr:to>
      <xdr:col>12</xdr:col>
      <xdr:colOff>561975</xdr:colOff>
      <xdr:row>56</xdr:row>
      <xdr:rowOff>17695</xdr:rowOff>
    </xdr:to>
    <xdr:sp macro="" textlink="">
      <xdr:nvSpPr>
        <xdr:cNvPr id="361" name="円/楕円 360"/>
        <xdr:cNvSpPr/>
      </xdr:nvSpPr>
      <xdr:spPr>
        <a:xfrm>
          <a:off x="8699500" y="951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34222</xdr:rowOff>
    </xdr:from>
    <xdr:ext cx="534377" cy="259045"/>
    <xdr:sp macro="" textlink="">
      <xdr:nvSpPr>
        <xdr:cNvPr id="362" name="テキスト ボックス 361"/>
        <xdr:cNvSpPr txBox="1"/>
      </xdr:nvSpPr>
      <xdr:spPr>
        <a:xfrm>
          <a:off x="8483111" y="929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99,583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84230</xdr:rowOff>
    </xdr:from>
    <xdr:to>
      <xdr:col>11</xdr:col>
      <xdr:colOff>358775</xdr:colOff>
      <xdr:row>56</xdr:row>
      <xdr:rowOff>14380</xdr:rowOff>
    </xdr:to>
    <xdr:sp macro="" textlink="">
      <xdr:nvSpPr>
        <xdr:cNvPr id="363" name="円/楕円 362"/>
        <xdr:cNvSpPr/>
      </xdr:nvSpPr>
      <xdr:spPr>
        <a:xfrm>
          <a:off x="7810500" y="951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30907</xdr:rowOff>
    </xdr:from>
    <xdr:ext cx="534377" cy="259045"/>
    <xdr:sp macro="" textlink="">
      <xdr:nvSpPr>
        <xdr:cNvPr id="364" name="テキスト ボックス 363"/>
        <xdr:cNvSpPr txBox="1"/>
      </xdr:nvSpPr>
      <xdr:spPr>
        <a:xfrm>
          <a:off x="7594111" y="92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101946</xdr:rowOff>
    </xdr:from>
    <xdr:to>
      <xdr:col>10</xdr:col>
      <xdr:colOff>155575</xdr:colOff>
      <xdr:row>57</xdr:row>
      <xdr:rowOff>32096</xdr:rowOff>
    </xdr:to>
    <xdr:sp macro="" textlink="">
      <xdr:nvSpPr>
        <xdr:cNvPr id="365" name="円/楕円 364"/>
        <xdr:cNvSpPr/>
      </xdr:nvSpPr>
      <xdr:spPr>
        <a:xfrm>
          <a:off x="6921500" y="97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48623</xdr:rowOff>
    </xdr:from>
    <xdr:ext cx="534377" cy="259045"/>
    <xdr:sp macro="" textlink="">
      <xdr:nvSpPr>
        <xdr:cNvPr id="366" name="テキスト ボックス 365"/>
        <xdr:cNvSpPr txBox="1"/>
      </xdr:nvSpPr>
      <xdr:spPr>
        <a:xfrm>
          <a:off x="6705111" y="947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5" name="テキスト ボックス 374"/>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7" name="テキスト ボックス 376"/>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7" name="テキスト ボックス 38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166838</xdr:rowOff>
    </xdr:from>
    <xdr:to>
      <xdr:col>15</xdr:col>
      <xdr:colOff>180340</xdr:colOff>
      <xdr:row>79</xdr:row>
      <xdr:rowOff>14167</xdr:rowOff>
    </xdr:to>
    <xdr:cxnSp macro="">
      <xdr:nvCxnSpPr>
        <xdr:cNvPr id="391" name="直線コネクタ 390"/>
        <xdr:cNvCxnSpPr/>
      </xdr:nvCxnSpPr>
      <xdr:spPr>
        <a:xfrm flipV="1">
          <a:off x="10475595" y="12168338"/>
          <a:ext cx="1270" cy="139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17994</xdr:rowOff>
    </xdr:from>
    <xdr:ext cx="534377" cy="259045"/>
    <xdr:sp macro="" textlink="">
      <xdr:nvSpPr>
        <xdr:cNvPr id="392" name="普通建設事業費 （ うち新規整備　）最小値テキスト"/>
        <xdr:cNvSpPr txBox="1"/>
      </xdr:nvSpPr>
      <xdr:spPr>
        <a:xfrm>
          <a:off x="10528300"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79</xdr:row>
      <xdr:rowOff>14167</xdr:rowOff>
    </xdr:from>
    <xdr:to>
      <xdr:col>15</xdr:col>
      <xdr:colOff>269875</xdr:colOff>
      <xdr:row>79</xdr:row>
      <xdr:rowOff>14167</xdr:rowOff>
    </xdr:to>
    <xdr:cxnSp macro="">
      <xdr:nvCxnSpPr>
        <xdr:cNvPr id="393" name="直線コネクタ 392"/>
        <xdr:cNvCxnSpPr/>
      </xdr:nvCxnSpPr>
      <xdr:spPr>
        <a:xfrm>
          <a:off x="10388600" y="135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113515</xdr:rowOff>
    </xdr:from>
    <xdr:ext cx="534377" cy="259045"/>
    <xdr:sp macro="" textlink="">
      <xdr:nvSpPr>
        <xdr:cNvPr id="394" name="普通建設事業費 （ うち新規整備　）最大値テキスト"/>
        <xdr:cNvSpPr txBox="1"/>
      </xdr:nvSpPr>
      <xdr:spPr>
        <a:xfrm>
          <a:off x="10528300" y="11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166838</xdr:rowOff>
    </xdr:from>
    <xdr:to>
      <xdr:col>15</xdr:col>
      <xdr:colOff>269875</xdr:colOff>
      <xdr:row>70</xdr:row>
      <xdr:rowOff>166838</xdr:rowOff>
    </xdr:to>
    <xdr:cxnSp macro="">
      <xdr:nvCxnSpPr>
        <xdr:cNvPr id="395" name="直線コネクタ 394"/>
        <xdr:cNvCxnSpPr/>
      </xdr:nvCxnSpPr>
      <xdr:spPr>
        <a:xfrm>
          <a:off x="10388600" y="121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56490</xdr:rowOff>
    </xdr:from>
    <xdr:to>
      <xdr:col>15</xdr:col>
      <xdr:colOff>180975</xdr:colOff>
      <xdr:row>77</xdr:row>
      <xdr:rowOff>41729</xdr:rowOff>
    </xdr:to>
    <xdr:cxnSp macro="">
      <xdr:nvCxnSpPr>
        <xdr:cNvPr id="396" name="直線コネクタ 395"/>
        <xdr:cNvCxnSpPr/>
      </xdr:nvCxnSpPr>
      <xdr:spPr>
        <a:xfrm flipV="1">
          <a:off x="9639300" y="13086690"/>
          <a:ext cx="838200" cy="15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514</xdr:rowOff>
    </xdr:from>
    <xdr:ext cx="534377" cy="259045"/>
    <xdr:sp macro="" textlink="">
      <xdr:nvSpPr>
        <xdr:cNvPr id="397" name="普通建設事業費 （ うち新規整備　）平均値テキスト"/>
        <xdr:cNvSpPr txBox="1"/>
      </xdr:nvSpPr>
      <xdr:spPr>
        <a:xfrm>
          <a:off x="10528300" y="12859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149087</xdr:rowOff>
    </xdr:from>
    <xdr:to>
      <xdr:col>15</xdr:col>
      <xdr:colOff>231775</xdr:colOff>
      <xdr:row>76</xdr:row>
      <xdr:rowOff>79237</xdr:rowOff>
    </xdr:to>
    <xdr:sp macro="" textlink="">
      <xdr:nvSpPr>
        <xdr:cNvPr id="398" name="フローチャート : 判断 397"/>
        <xdr:cNvSpPr/>
      </xdr:nvSpPr>
      <xdr:spPr>
        <a:xfrm>
          <a:off x="10426700" y="130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70597</xdr:rowOff>
    </xdr:from>
    <xdr:to>
      <xdr:col>14</xdr:col>
      <xdr:colOff>28575</xdr:colOff>
      <xdr:row>77</xdr:row>
      <xdr:rowOff>41729</xdr:rowOff>
    </xdr:to>
    <xdr:cxnSp macro="">
      <xdr:nvCxnSpPr>
        <xdr:cNvPr id="399" name="直線コネクタ 398"/>
        <xdr:cNvCxnSpPr/>
      </xdr:nvCxnSpPr>
      <xdr:spPr>
        <a:xfrm>
          <a:off x="8750300" y="12929347"/>
          <a:ext cx="889000" cy="3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134848</xdr:rowOff>
    </xdr:from>
    <xdr:to>
      <xdr:col>14</xdr:col>
      <xdr:colOff>79375</xdr:colOff>
      <xdr:row>76</xdr:row>
      <xdr:rowOff>64998</xdr:rowOff>
    </xdr:to>
    <xdr:sp macro="" textlink="">
      <xdr:nvSpPr>
        <xdr:cNvPr id="400" name="フローチャート : 判断 399"/>
        <xdr:cNvSpPr/>
      </xdr:nvSpPr>
      <xdr:spPr>
        <a:xfrm>
          <a:off x="9588500" y="129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81525</xdr:rowOff>
    </xdr:from>
    <xdr:ext cx="534377" cy="259045"/>
    <xdr:sp macro="" textlink="">
      <xdr:nvSpPr>
        <xdr:cNvPr id="401" name="テキスト ボックス 400"/>
        <xdr:cNvSpPr txBox="1"/>
      </xdr:nvSpPr>
      <xdr:spPr>
        <a:xfrm>
          <a:off x="9359411" y="127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148957</xdr:rowOff>
    </xdr:from>
    <xdr:to>
      <xdr:col>12</xdr:col>
      <xdr:colOff>561975</xdr:colOff>
      <xdr:row>75</xdr:row>
      <xdr:rowOff>79107</xdr:rowOff>
    </xdr:to>
    <xdr:sp macro="" textlink="">
      <xdr:nvSpPr>
        <xdr:cNvPr id="402" name="フローチャート : 判断 401"/>
        <xdr:cNvSpPr/>
      </xdr:nvSpPr>
      <xdr:spPr>
        <a:xfrm>
          <a:off x="8699500" y="1283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95634</xdr:rowOff>
    </xdr:from>
    <xdr:ext cx="534377" cy="259045"/>
    <xdr:sp macro="" textlink="">
      <xdr:nvSpPr>
        <xdr:cNvPr id="403" name="テキスト ボックス 402"/>
        <xdr:cNvSpPr txBox="1"/>
      </xdr:nvSpPr>
      <xdr:spPr>
        <a:xfrm>
          <a:off x="8483111" y="126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5690</xdr:rowOff>
    </xdr:from>
    <xdr:to>
      <xdr:col>15</xdr:col>
      <xdr:colOff>231775</xdr:colOff>
      <xdr:row>76</xdr:row>
      <xdr:rowOff>107290</xdr:rowOff>
    </xdr:to>
    <xdr:sp macro="" textlink="">
      <xdr:nvSpPr>
        <xdr:cNvPr id="409" name="円/楕円 408"/>
        <xdr:cNvSpPr/>
      </xdr:nvSpPr>
      <xdr:spPr>
        <a:xfrm>
          <a:off x="10426700" y="130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155567</xdr:rowOff>
    </xdr:from>
    <xdr:ext cx="534377" cy="259045"/>
    <xdr:sp macro="" textlink="">
      <xdr:nvSpPr>
        <xdr:cNvPr id="410" name="普通建設事業費 （ うち新規整備　）該当値テキスト"/>
        <xdr:cNvSpPr txBox="1"/>
      </xdr:nvSpPr>
      <xdr:spPr>
        <a:xfrm>
          <a:off x="10528300" y="130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37,048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162379</xdr:rowOff>
    </xdr:from>
    <xdr:to>
      <xdr:col>14</xdr:col>
      <xdr:colOff>79375</xdr:colOff>
      <xdr:row>77</xdr:row>
      <xdr:rowOff>92529</xdr:rowOff>
    </xdr:to>
    <xdr:sp macro="" textlink="">
      <xdr:nvSpPr>
        <xdr:cNvPr id="411" name="円/楕円 410"/>
        <xdr:cNvSpPr/>
      </xdr:nvSpPr>
      <xdr:spPr>
        <a:xfrm>
          <a:off x="9588500" y="131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83656</xdr:rowOff>
    </xdr:from>
    <xdr:ext cx="534377" cy="259045"/>
    <xdr:sp macro="" textlink="">
      <xdr:nvSpPr>
        <xdr:cNvPr id="412" name="テキスト ボックス 411"/>
        <xdr:cNvSpPr txBox="1"/>
      </xdr:nvSpPr>
      <xdr:spPr>
        <a:xfrm>
          <a:off x="9359411" y="1328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19797</xdr:rowOff>
    </xdr:from>
    <xdr:to>
      <xdr:col>12</xdr:col>
      <xdr:colOff>561975</xdr:colOff>
      <xdr:row>75</xdr:row>
      <xdr:rowOff>121397</xdr:rowOff>
    </xdr:to>
    <xdr:sp macro="" textlink="">
      <xdr:nvSpPr>
        <xdr:cNvPr id="413" name="円/楕円 412"/>
        <xdr:cNvSpPr/>
      </xdr:nvSpPr>
      <xdr:spPr>
        <a:xfrm>
          <a:off x="8699500" y="1287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112524</xdr:rowOff>
    </xdr:from>
    <xdr:ext cx="534377" cy="259045"/>
    <xdr:sp macro="" textlink="">
      <xdr:nvSpPr>
        <xdr:cNvPr id="414" name="テキスト ボックス 413"/>
        <xdr:cNvSpPr txBox="1"/>
      </xdr:nvSpPr>
      <xdr:spPr>
        <a:xfrm>
          <a:off x="8483111" y="12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6" name="正方形/長方形 41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7" name="正方形/長方形 41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8" name="正方形/長方形 41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9" name="正方形/長方形 41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3" name="テキスト ボックス 42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5" name="テキスト ボックス 42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9" name="テキスト ボックス 42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1" name="テキスト ボックス 43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3" name="テキスト ボックス 43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2426</xdr:rowOff>
    </xdr:from>
    <xdr:to>
      <xdr:col>15</xdr:col>
      <xdr:colOff>180340</xdr:colOff>
      <xdr:row>98</xdr:row>
      <xdr:rowOff>52527</xdr:rowOff>
    </xdr:to>
    <xdr:cxnSp macro="">
      <xdr:nvCxnSpPr>
        <xdr:cNvPr id="437" name="直線コネクタ 436"/>
        <xdr:cNvCxnSpPr/>
      </xdr:nvCxnSpPr>
      <xdr:spPr>
        <a:xfrm flipV="1">
          <a:off x="10475595" y="15604376"/>
          <a:ext cx="1270" cy="125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56354</xdr:rowOff>
    </xdr:from>
    <xdr:ext cx="534377" cy="259045"/>
    <xdr:sp macro="" textlink="">
      <xdr:nvSpPr>
        <xdr:cNvPr id="438" name="普通建設事業費 （ うち更新整備　）最小値テキスト"/>
        <xdr:cNvSpPr txBox="1"/>
      </xdr:nvSpPr>
      <xdr:spPr>
        <a:xfrm>
          <a:off x="10528300"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98</xdr:row>
      <xdr:rowOff>52527</xdr:rowOff>
    </xdr:from>
    <xdr:to>
      <xdr:col>15</xdr:col>
      <xdr:colOff>269875</xdr:colOff>
      <xdr:row>98</xdr:row>
      <xdr:rowOff>52527</xdr:rowOff>
    </xdr:to>
    <xdr:cxnSp macro="">
      <xdr:nvCxnSpPr>
        <xdr:cNvPr id="439" name="直線コネクタ 438"/>
        <xdr:cNvCxnSpPr/>
      </xdr:nvCxnSpPr>
      <xdr:spPr>
        <a:xfrm>
          <a:off x="10388600" y="1685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120553</xdr:rowOff>
    </xdr:from>
    <xdr:ext cx="534377" cy="259045"/>
    <xdr:sp macro="" textlink="">
      <xdr:nvSpPr>
        <xdr:cNvPr id="440" name="普通建設事業費 （ うち更新整備　）最大値テキスト"/>
        <xdr:cNvSpPr txBox="1"/>
      </xdr:nvSpPr>
      <xdr:spPr>
        <a:xfrm>
          <a:off x="10528300" y="153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91</xdr:row>
      <xdr:rowOff>2426</xdr:rowOff>
    </xdr:from>
    <xdr:to>
      <xdr:col>15</xdr:col>
      <xdr:colOff>269875</xdr:colOff>
      <xdr:row>91</xdr:row>
      <xdr:rowOff>2426</xdr:rowOff>
    </xdr:to>
    <xdr:cxnSp macro="">
      <xdr:nvCxnSpPr>
        <xdr:cNvPr id="441" name="直線コネクタ 440"/>
        <xdr:cNvCxnSpPr/>
      </xdr:nvCxnSpPr>
      <xdr:spPr>
        <a:xfrm>
          <a:off x="10388600" y="156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157454</xdr:rowOff>
    </xdr:from>
    <xdr:to>
      <xdr:col>15</xdr:col>
      <xdr:colOff>180975</xdr:colOff>
      <xdr:row>94</xdr:row>
      <xdr:rowOff>130899</xdr:rowOff>
    </xdr:to>
    <xdr:cxnSp macro="">
      <xdr:nvCxnSpPr>
        <xdr:cNvPr id="442" name="直線コネクタ 441"/>
        <xdr:cNvCxnSpPr/>
      </xdr:nvCxnSpPr>
      <xdr:spPr>
        <a:xfrm flipV="1">
          <a:off x="9639300" y="16102304"/>
          <a:ext cx="838200" cy="14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26446</xdr:rowOff>
    </xdr:from>
    <xdr:ext cx="534377" cy="259045"/>
    <xdr:sp macro="" textlink="">
      <xdr:nvSpPr>
        <xdr:cNvPr id="443" name="普通建設事業費 （ うち更新整備　）平均値テキスト"/>
        <xdr:cNvSpPr txBox="1"/>
      </xdr:nvSpPr>
      <xdr:spPr>
        <a:xfrm>
          <a:off x="10528300" y="16142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48019</xdr:rowOff>
    </xdr:from>
    <xdr:to>
      <xdr:col>15</xdr:col>
      <xdr:colOff>231775</xdr:colOff>
      <xdr:row>94</xdr:row>
      <xdr:rowOff>149619</xdr:rowOff>
    </xdr:to>
    <xdr:sp macro="" textlink="">
      <xdr:nvSpPr>
        <xdr:cNvPr id="444" name="フローチャート : 判断 443"/>
        <xdr:cNvSpPr/>
      </xdr:nvSpPr>
      <xdr:spPr>
        <a:xfrm>
          <a:off x="104267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52032</xdr:rowOff>
    </xdr:from>
    <xdr:to>
      <xdr:col>14</xdr:col>
      <xdr:colOff>28575</xdr:colOff>
      <xdr:row>94</xdr:row>
      <xdr:rowOff>130899</xdr:rowOff>
    </xdr:to>
    <xdr:cxnSp macro="">
      <xdr:nvCxnSpPr>
        <xdr:cNvPr id="445" name="直線コネクタ 444"/>
        <xdr:cNvCxnSpPr/>
      </xdr:nvCxnSpPr>
      <xdr:spPr>
        <a:xfrm>
          <a:off x="8750300" y="16168332"/>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39636</xdr:rowOff>
    </xdr:from>
    <xdr:to>
      <xdr:col>14</xdr:col>
      <xdr:colOff>79375</xdr:colOff>
      <xdr:row>95</xdr:row>
      <xdr:rowOff>141236</xdr:rowOff>
    </xdr:to>
    <xdr:sp macro="" textlink="">
      <xdr:nvSpPr>
        <xdr:cNvPr id="446" name="フローチャート : 判断 445"/>
        <xdr:cNvSpPr/>
      </xdr:nvSpPr>
      <xdr:spPr>
        <a:xfrm>
          <a:off x="9588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132363</xdr:rowOff>
    </xdr:from>
    <xdr:ext cx="534377" cy="259045"/>
    <xdr:sp macro="" textlink="">
      <xdr:nvSpPr>
        <xdr:cNvPr id="447" name="テキスト ボックス 446"/>
        <xdr:cNvSpPr txBox="1"/>
      </xdr:nvSpPr>
      <xdr:spPr>
        <a:xfrm>
          <a:off x="9359411" y="164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45580</xdr:rowOff>
    </xdr:from>
    <xdr:to>
      <xdr:col>12</xdr:col>
      <xdr:colOff>561975</xdr:colOff>
      <xdr:row>96</xdr:row>
      <xdr:rowOff>147180</xdr:rowOff>
    </xdr:to>
    <xdr:sp macro="" textlink="">
      <xdr:nvSpPr>
        <xdr:cNvPr id="448" name="フローチャート : 判断 447"/>
        <xdr:cNvSpPr/>
      </xdr:nvSpPr>
      <xdr:spPr>
        <a:xfrm>
          <a:off x="8699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138307</xdr:rowOff>
    </xdr:from>
    <xdr:ext cx="534377" cy="259045"/>
    <xdr:sp macro="" textlink="">
      <xdr:nvSpPr>
        <xdr:cNvPr id="449" name="テキスト ボックス 448"/>
        <xdr:cNvSpPr txBox="1"/>
      </xdr:nvSpPr>
      <xdr:spPr>
        <a:xfrm>
          <a:off x="8483111" y="1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106654</xdr:rowOff>
    </xdr:from>
    <xdr:to>
      <xdr:col>15</xdr:col>
      <xdr:colOff>231775</xdr:colOff>
      <xdr:row>94</xdr:row>
      <xdr:rowOff>36804</xdr:rowOff>
    </xdr:to>
    <xdr:sp macro="" textlink="">
      <xdr:nvSpPr>
        <xdr:cNvPr id="455" name="円/楕円 454"/>
        <xdr:cNvSpPr/>
      </xdr:nvSpPr>
      <xdr:spPr>
        <a:xfrm>
          <a:off x="10426700" y="160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129531</xdr:rowOff>
    </xdr:from>
    <xdr:ext cx="534377" cy="259045"/>
    <xdr:sp macro="" textlink="">
      <xdr:nvSpPr>
        <xdr:cNvPr id="456" name="普通建設事業費 （ うち更新整備　）該当値テキスト"/>
        <xdr:cNvSpPr txBox="1"/>
      </xdr:nvSpPr>
      <xdr:spPr>
        <a:xfrm>
          <a:off x="10528300" y="159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80099</xdr:rowOff>
    </xdr:from>
    <xdr:to>
      <xdr:col>14</xdr:col>
      <xdr:colOff>79375</xdr:colOff>
      <xdr:row>95</xdr:row>
      <xdr:rowOff>10249</xdr:rowOff>
    </xdr:to>
    <xdr:sp macro="" textlink="">
      <xdr:nvSpPr>
        <xdr:cNvPr id="457" name="円/楕円 456"/>
        <xdr:cNvSpPr/>
      </xdr:nvSpPr>
      <xdr:spPr>
        <a:xfrm>
          <a:off x="9588500" y="161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26776</xdr:rowOff>
    </xdr:from>
    <xdr:ext cx="534377" cy="259045"/>
    <xdr:sp macro="" textlink="">
      <xdr:nvSpPr>
        <xdr:cNvPr id="458" name="テキスト ボックス 457"/>
        <xdr:cNvSpPr txBox="1"/>
      </xdr:nvSpPr>
      <xdr:spPr>
        <a:xfrm>
          <a:off x="9359411" y="1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1232</xdr:rowOff>
    </xdr:from>
    <xdr:to>
      <xdr:col>12</xdr:col>
      <xdr:colOff>561975</xdr:colOff>
      <xdr:row>94</xdr:row>
      <xdr:rowOff>102832</xdr:rowOff>
    </xdr:to>
    <xdr:sp macro="" textlink="">
      <xdr:nvSpPr>
        <xdr:cNvPr id="459" name="円/楕円 458"/>
        <xdr:cNvSpPr/>
      </xdr:nvSpPr>
      <xdr:spPr>
        <a:xfrm>
          <a:off x="8699500" y="161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119359</xdr:rowOff>
    </xdr:from>
    <xdr:ext cx="534377" cy="259045"/>
    <xdr:sp macro="" textlink="">
      <xdr:nvSpPr>
        <xdr:cNvPr id="460" name="テキスト ボックス 459"/>
        <xdr:cNvSpPr txBox="1"/>
      </xdr:nvSpPr>
      <xdr:spPr>
        <a:xfrm>
          <a:off x="8483111" y="158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2" name="正方形/長方形 46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3" name="正方形/長方形 46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4" name="正方形/長方形 46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5" name="正方形/長方形 46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2" name="テキスト ボックス 47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4" name="テキスト ボックス 47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6" name="テキスト ボックス 47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82" name="直線コネクタ 481"/>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83" name="災害復旧事業費最小値テキスト"/>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84" name="直線コネクタ 483"/>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85" name="災害復旧事業費最大値テキスト"/>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86" name="直線コネクタ 485"/>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169723</xdr:rowOff>
    </xdr:from>
    <xdr:to>
      <xdr:col>23</xdr:col>
      <xdr:colOff>517525</xdr:colOff>
      <xdr:row>39</xdr:row>
      <xdr:rowOff>22371</xdr:rowOff>
    </xdr:to>
    <xdr:cxnSp macro="">
      <xdr:nvCxnSpPr>
        <xdr:cNvPr id="487" name="直線コネクタ 486"/>
        <xdr:cNvCxnSpPr/>
      </xdr:nvCxnSpPr>
      <xdr:spPr>
        <a:xfrm flipV="1">
          <a:off x="15481300" y="6684823"/>
          <a:ext cx="8382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2658</xdr:rowOff>
    </xdr:from>
    <xdr:ext cx="469744" cy="259045"/>
    <xdr:sp macro="" textlink="">
      <xdr:nvSpPr>
        <xdr:cNvPr id="488" name="災害復旧事業費平均値テキスト"/>
        <xdr:cNvSpPr txBox="1"/>
      </xdr:nvSpPr>
      <xdr:spPr>
        <a:xfrm>
          <a:off x="16370300" y="634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89" name="フローチャート : 判断 488"/>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145720</xdr:rowOff>
    </xdr:from>
    <xdr:to>
      <xdr:col>22</xdr:col>
      <xdr:colOff>365125</xdr:colOff>
      <xdr:row>39</xdr:row>
      <xdr:rowOff>22371</xdr:rowOff>
    </xdr:to>
    <xdr:cxnSp macro="">
      <xdr:nvCxnSpPr>
        <xdr:cNvPr id="490" name="直線コネクタ 489"/>
        <xdr:cNvCxnSpPr/>
      </xdr:nvCxnSpPr>
      <xdr:spPr>
        <a:xfrm>
          <a:off x="14592300" y="6660820"/>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91" name="フローチャート : 判断 490"/>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92" name="テキスト ボックス 491"/>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154006</xdr:rowOff>
    </xdr:from>
    <xdr:to>
      <xdr:col>21</xdr:col>
      <xdr:colOff>161925</xdr:colOff>
      <xdr:row>38</xdr:row>
      <xdr:rowOff>145720</xdr:rowOff>
    </xdr:to>
    <xdr:cxnSp macro="">
      <xdr:nvCxnSpPr>
        <xdr:cNvPr id="493" name="直線コネクタ 492"/>
        <xdr:cNvCxnSpPr/>
      </xdr:nvCxnSpPr>
      <xdr:spPr>
        <a:xfrm>
          <a:off x="13703300" y="6497656"/>
          <a:ext cx="889000" cy="1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20244</xdr:rowOff>
    </xdr:from>
    <xdr:to>
      <xdr:col>21</xdr:col>
      <xdr:colOff>212725</xdr:colOff>
      <xdr:row>38</xdr:row>
      <xdr:rowOff>121844</xdr:rowOff>
    </xdr:to>
    <xdr:sp macro="" textlink="">
      <xdr:nvSpPr>
        <xdr:cNvPr id="494" name="フローチャート : 判断 493"/>
        <xdr:cNvSpPr/>
      </xdr:nvSpPr>
      <xdr:spPr>
        <a:xfrm>
          <a:off x="14541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138371</xdr:rowOff>
    </xdr:from>
    <xdr:ext cx="469744" cy="259045"/>
    <xdr:sp macro="" textlink="">
      <xdr:nvSpPr>
        <xdr:cNvPr id="495" name="テキスト ボックス 494"/>
        <xdr:cNvSpPr txBox="1"/>
      </xdr:nvSpPr>
      <xdr:spPr>
        <a:xfrm>
          <a:off x="143574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154006</xdr:rowOff>
    </xdr:from>
    <xdr:to>
      <xdr:col>19</xdr:col>
      <xdr:colOff>644525</xdr:colOff>
      <xdr:row>38</xdr:row>
      <xdr:rowOff>65195</xdr:rowOff>
    </xdr:to>
    <xdr:cxnSp macro="">
      <xdr:nvCxnSpPr>
        <xdr:cNvPr id="496" name="直線コネクタ 495"/>
        <xdr:cNvCxnSpPr/>
      </xdr:nvCxnSpPr>
      <xdr:spPr>
        <a:xfrm flipV="1">
          <a:off x="12814300" y="6497656"/>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94006</xdr:rowOff>
    </xdr:from>
    <xdr:to>
      <xdr:col>20</xdr:col>
      <xdr:colOff>9525</xdr:colOff>
      <xdr:row>38</xdr:row>
      <xdr:rowOff>24155</xdr:rowOff>
    </xdr:to>
    <xdr:sp macro="" textlink="">
      <xdr:nvSpPr>
        <xdr:cNvPr id="497" name="フローチャート : 判断 496"/>
        <xdr:cNvSpPr/>
      </xdr:nvSpPr>
      <xdr:spPr>
        <a:xfrm>
          <a:off x="13652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40683</xdr:rowOff>
    </xdr:from>
    <xdr:ext cx="534377" cy="259045"/>
    <xdr:sp macro="" textlink="">
      <xdr:nvSpPr>
        <xdr:cNvPr id="498" name="テキスト ボックス 497"/>
        <xdr:cNvSpPr txBox="1"/>
      </xdr:nvSpPr>
      <xdr:spPr>
        <a:xfrm>
          <a:off x="13436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71507</xdr:rowOff>
    </xdr:from>
    <xdr:to>
      <xdr:col>18</xdr:col>
      <xdr:colOff>492125</xdr:colOff>
      <xdr:row>39</xdr:row>
      <xdr:rowOff>1657</xdr:rowOff>
    </xdr:to>
    <xdr:sp macro="" textlink="">
      <xdr:nvSpPr>
        <xdr:cNvPr id="499" name="フローチャート : 判断 498"/>
        <xdr:cNvSpPr/>
      </xdr:nvSpPr>
      <xdr:spPr>
        <a:xfrm>
          <a:off x="12763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164234</xdr:rowOff>
    </xdr:from>
    <xdr:ext cx="469744" cy="259045"/>
    <xdr:sp macro="" textlink="">
      <xdr:nvSpPr>
        <xdr:cNvPr id="500" name="テキスト ボックス 499"/>
        <xdr:cNvSpPr txBox="1"/>
      </xdr:nvSpPr>
      <xdr:spPr>
        <a:xfrm>
          <a:off x="12579427" y="667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118923</xdr:rowOff>
    </xdr:from>
    <xdr:to>
      <xdr:col>23</xdr:col>
      <xdr:colOff>568325</xdr:colOff>
      <xdr:row>39</xdr:row>
      <xdr:rowOff>49073</xdr:rowOff>
    </xdr:to>
    <xdr:sp macro="" textlink="">
      <xdr:nvSpPr>
        <xdr:cNvPr id="506" name="円/楕円 505"/>
        <xdr:cNvSpPr/>
      </xdr:nvSpPr>
      <xdr:spPr>
        <a:xfrm>
          <a:off x="16268700" y="66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33850</xdr:rowOff>
    </xdr:from>
    <xdr:ext cx="469744" cy="259045"/>
    <xdr:sp macro="" textlink="">
      <xdr:nvSpPr>
        <xdr:cNvPr id="507" name="災害復旧事業費該当値テキスト"/>
        <xdr:cNvSpPr txBox="1"/>
      </xdr:nvSpPr>
      <xdr:spPr>
        <a:xfrm>
          <a:off x="16370300" y="654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143021</xdr:rowOff>
    </xdr:from>
    <xdr:to>
      <xdr:col>22</xdr:col>
      <xdr:colOff>415925</xdr:colOff>
      <xdr:row>39</xdr:row>
      <xdr:rowOff>73171</xdr:rowOff>
    </xdr:to>
    <xdr:sp macro="" textlink="">
      <xdr:nvSpPr>
        <xdr:cNvPr id="508" name="円/楕円 507"/>
        <xdr:cNvSpPr/>
      </xdr:nvSpPr>
      <xdr:spPr>
        <a:xfrm>
          <a:off x="15430500" y="66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64298</xdr:rowOff>
    </xdr:from>
    <xdr:ext cx="469744" cy="259045"/>
    <xdr:sp macro="" textlink="">
      <xdr:nvSpPr>
        <xdr:cNvPr id="509" name="テキスト ボックス 508"/>
        <xdr:cNvSpPr txBox="1"/>
      </xdr:nvSpPr>
      <xdr:spPr>
        <a:xfrm>
          <a:off x="15233727" y="675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94920</xdr:rowOff>
    </xdr:from>
    <xdr:to>
      <xdr:col>21</xdr:col>
      <xdr:colOff>212725</xdr:colOff>
      <xdr:row>39</xdr:row>
      <xdr:rowOff>25070</xdr:rowOff>
    </xdr:to>
    <xdr:sp macro="" textlink="">
      <xdr:nvSpPr>
        <xdr:cNvPr id="510" name="円/楕円 509"/>
        <xdr:cNvSpPr/>
      </xdr:nvSpPr>
      <xdr:spPr>
        <a:xfrm>
          <a:off x="14541500" y="66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16197</xdr:rowOff>
    </xdr:from>
    <xdr:ext cx="469744" cy="259045"/>
    <xdr:sp macro="" textlink="">
      <xdr:nvSpPr>
        <xdr:cNvPr id="511" name="テキスト ボックス 510"/>
        <xdr:cNvSpPr txBox="1"/>
      </xdr:nvSpPr>
      <xdr:spPr>
        <a:xfrm>
          <a:off x="14357427" y="67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103206</xdr:rowOff>
    </xdr:from>
    <xdr:to>
      <xdr:col>20</xdr:col>
      <xdr:colOff>9525</xdr:colOff>
      <xdr:row>38</xdr:row>
      <xdr:rowOff>33356</xdr:rowOff>
    </xdr:to>
    <xdr:sp macro="" textlink="">
      <xdr:nvSpPr>
        <xdr:cNvPr id="512" name="円/楕円 511"/>
        <xdr:cNvSpPr/>
      </xdr:nvSpPr>
      <xdr:spPr>
        <a:xfrm>
          <a:off x="13652500" y="64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24484</xdr:rowOff>
    </xdr:from>
    <xdr:ext cx="534377" cy="259045"/>
    <xdr:sp macro="" textlink="">
      <xdr:nvSpPr>
        <xdr:cNvPr id="513" name="テキスト ボックス 512"/>
        <xdr:cNvSpPr txBox="1"/>
      </xdr:nvSpPr>
      <xdr:spPr>
        <a:xfrm>
          <a:off x="13436111" y="65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14395</xdr:rowOff>
    </xdr:from>
    <xdr:to>
      <xdr:col>18</xdr:col>
      <xdr:colOff>492125</xdr:colOff>
      <xdr:row>38</xdr:row>
      <xdr:rowOff>115995</xdr:rowOff>
    </xdr:to>
    <xdr:sp macro="" textlink="">
      <xdr:nvSpPr>
        <xdr:cNvPr id="514" name="円/楕円 513"/>
        <xdr:cNvSpPr/>
      </xdr:nvSpPr>
      <xdr:spPr>
        <a:xfrm>
          <a:off x="12763500" y="65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132523</xdr:rowOff>
    </xdr:from>
    <xdr:ext cx="469744" cy="259045"/>
    <xdr:sp macro="" textlink="">
      <xdr:nvSpPr>
        <xdr:cNvPr id="515" name="テキスト ボックス 514"/>
        <xdr:cNvSpPr txBox="1"/>
      </xdr:nvSpPr>
      <xdr:spPr>
        <a:xfrm>
          <a:off x="12579427" y="630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7" name="正方形/長方形 51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8" name="正方形/長方形 51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9" name="正方形/長方形 51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0" name="正方形/長方形 51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9" name="テキスト ボックス 538"/>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6" name="テキスト ボックス 555"/>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4" name="正方形/長方形 56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5" name="正方形/長方形 56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6" name="正方形/長方形 56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7" name="正方形/長方形 56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1" name="テキスト ボックス 57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2" name="直線コネクタ 57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3" name="テキスト ボックス 57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4" name="直線コネクタ 57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5" name="テキスト ボックス 57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6" name="直線コネクタ 57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7" name="テキスト ボックス 57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8" name="直線コネクタ 57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9" name="テキスト ボックス 57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1" name="テキスト ボックス 58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98461</xdr:rowOff>
    </xdr:from>
    <xdr:to>
      <xdr:col>23</xdr:col>
      <xdr:colOff>516889</xdr:colOff>
      <xdr:row>77</xdr:row>
      <xdr:rowOff>141917</xdr:rowOff>
    </xdr:to>
    <xdr:cxnSp macro="">
      <xdr:nvCxnSpPr>
        <xdr:cNvPr id="583" name="直線コネクタ 582"/>
        <xdr:cNvCxnSpPr/>
      </xdr:nvCxnSpPr>
      <xdr:spPr>
        <a:xfrm flipV="1">
          <a:off x="16317595" y="12099961"/>
          <a:ext cx="1269" cy="124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145744</xdr:rowOff>
    </xdr:from>
    <xdr:ext cx="534377" cy="259045"/>
    <xdr:sp macro="" textlink="">
      <xdr:nvSpPr>
        <xdr:cNvPr id="584" name="公債費最小値テキスト"/>
        <xdr:cNvSpPr txBox="1"/>
      </xdr:nvSpPr>
      <xdr:spPr>
        <a:xfrm>
          <a:off x="16370300" y="13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77</xdr:row>
      <xdr:rowOff>141917</xdr:rowOff>
    </xdr:from>
    <xdr:to>
      <xdr:col>23</xdr:col>
      <xdr:colOff>606425</xdr:colOff>
      <xdr:row>77</xdr:row>
      <xdr:rowOff>141917</xdr:rowOff>
    </xdr:to>
    <xdr:cxnSp macro="">
      <xdr:nvCxnSpPr>
        <xdr:cNvPr id="585" name="直線コネクタ 584"/>
        <xdr:cNvCxnSpPr/>
      </xdr:nvCxnSpPr>
      <xdr:spPr>
        <a:xfrm>
          <a:off x="16230600" y="13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45138</xdr:rowOff>
    </xdr:from>
    <xdr:ext cx="599010" cy="259045"/>
    <xdr:sp macro="" textlink="">
      <xdr:nvSpPr>
        <xdr:cNvPr id="586" name="公債費最大値テキスト"/>
        <xdr:cNvSpPr txBox="1"/>
      </xdr:nvSpPr>
      <xdr:spPr>
        <a:xfrm>
          <a:off x="16370300" y="118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70</xdr:row>
      <xdr:rowOff>98461</xdr:rowOff>
    </xdr:from>
    <xdr:to>
      <xdr:col>23</xdr:col>
      <xdr:colOff>606425</xdr:colOff>
      <xdr:row>70</xdr:row>
      <xdr:rowOff>98461</xdr:rowOff>
    </xdr:to>
    <xdr:cxnSp macro="">
      <xdr:nvCxnSpPr>
        <xdr:cNvPr id="587" name="直線コネクタ 586"/>
        <xdr:cNvCxnSpPr/>
      </xdr:nvCxnSpPr>
      <xdr:spPr>
        <a:xfrm>
          <a:off x="16230600" y="120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8072</xdr:rowOff>
    </xdr:from>
    <xdr:to>
      <xdr:col>23</xdr:col>
      <xdr:colOff>517525</xdr:colOff>
      <xdr:row>74</xdr:row>
      <xdr:rowOff>11570</xdr:rowOff>
    </xdr:to>
    <xdr:cxnSp macro="">
      <xdr:nvCxnSpPr>
        <xdr:cNvPr id="588" name="直線コネクタ 587"/>
        <xdr:cNvCxnSpPr/>
      </xdr:nvCxnSpPr>
      <xdr:spPr>
        <a:xfrm>
          <a:off x="15481300" y="12695372"/>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40340</xdr:rowOff>
    </xdr:from>
    <xdr:ext cx="534377" cy="259045"/>
    <xdr:sp macro="" textlink="">
      <xdr:nvSpPr>
        <xdr:cNvPr id="589" name="公債費平均値テキスト"/>
        <xdr:cNvSpPr txBox="1"/>
      </xdr:nvSpPr>
      <xdr:spPr>
        <a:xfrm>
          <a:off x="16370300" y="1238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17463</xdr:rowOff>
    </xdr:from>
    <xdr:to>
      <xdr:col>23</xdr:col>
      <xdr:colOff>568325</xdr:colOff>
      <xdr:row>73</xdr:row>
      <xdr:rowOff>119063</xdr:rowOff>
    </xdr:to>
    <xdr:sp macro="" textlink="">
      <xdr:nvSpPr>
        <xdr:cNvPr id="590" name="フローチャート : 判断 589"/>
        <xdr:cNvSpPr/>
      </xdr:nvSpPr>
      <xdr:spPr>
        <a:xfrm>
          <a:off x="162687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6403</xdr:rowOff>
    </xdr:from>
    <xdr:to>
      <xdr:col>22</xdr:col>
      <xdr:colOff>365125</xdr:colOff>
      <xdr:row>74</xdr:row>
      <xdr:rowOff>8072</xdr:rowOff>
    </xdr:to>
    <xdr:cxnSp macro="">
      <xdr:nvCxnSpPr>
        <xdr:cNvPr id="591" name="直線コネクタ 590"/>
        <xdr:cNvCxnSpPr/>
      </xdr:nvCxnSpPr>
      <xdr:spPr>
        <a:xfrm>
          <a:off x="14592300" y="12693703"/>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161206</xdr:rowOff>
    </xdr:from>
    <xdr:to>
      <xdr:col>22</xdr:col>
      <xdr:colOff>415925</xdr:colOff>
      <xdr:row>72</xdr:row>
      <xdr:rowOff>91356</xdr:rowOff>
    </xdr:to>
    <xdr:sp macro="" textlink="">
      <xdr:nvSpPr>
        <xdr:cNvPr id="592" name="フローチャート : 判断 591"/>
        <xdr:cNvSpPr/>
      </xdr:nvSpPr>
      <xdr:spPr>
        <a:xfrm>
          <a:off x="15430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107883</xdr:rowOff>
    </xdr:from>
    <xdr:ext cx="534377" cy="259045"/>
    <xdr:sp macro="" textlink="">
      <xdr:nvSpPr>
        <xdr:cNvPr id="593" name="テキスト ボックス 592"/>
        <xdr:cNvSpPr txBox="1"/>
      </xdr:nvSpPr>
      <xdr:spPr>
        <a:xfrm>
          <a:off x="152014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135813</xdr:rowOff>
    </xdr:from>
    <xdr:to>
      <xdr:col>21</xdr:col>
      <xdr:colOff>161925</xdr:colOff>
      <xdr:row>74</xdr:row>
      <xdr:rowOff>6403</xdr:rowOff>
    </xdr:to>
    <xdr:cxnSp macro="">
      <xdr:nvCxnSpPr>
        <xdr:cNvPr id="594" name="直線コネクタ 593"/>
        <xdr:cNvCxnSpPr/>
      </xdr:nvCxnSpPr>
      <xdr:spPr>
        <a:xfrm>
          <a:off x="13703300" y="12651663"/>
          <a:ext cx="889000" cy="4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171219</xdr:rowOff>
    </xdr:from>
    <xdr:to>
      <xdr:col>21</xdr:col>
      <xdr:colOff>212725</xdr:colOff>
      <xdr:row>73</xdr:row>
      <xdr:rowOff>101369</xdr:rowOff>
    </xdr:to>
    <xdr:sp macro="" textlink="">
      <xdr:nvSpPr>
        <xdr:cNvPr id="595" name="フローチャート : 判断 594"/>
        <xdr:cNvSpPr/>
      </xdr:nvSpPr>
      <xdr:spPr>
        <a:xfrm>
          <a:off x="14541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117896</xdr:rowOff>
    </xdr:from>
    <xdr:ext cx="534377" cy="259045"/>
    <xdr:sp macro="" textlink="">
      <xdr:nvSpPr>
        <xdr:cNvPr id="596" name="テキスト ボックス 595"/>
        <xdr:cNvSpPr txBox="1"/>
      </xdr:nvSpPr>
      <xdr:spPr>
        <a:xfrm>
          <a:off x="14325111" y="122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113731</xdr:rowOff>
    </xdr:from>
    <xdr:to>
      <xdr:col>19</xdr:col>
      <xdr:colOff>644525</xdr:colOff>
      <xdr:row>73</xdr:row>
      <xdr:rowOff>135813</xdr:rowOff>
    </xdr:to>
    <xdr:cxnSp macro="">
      <xdr:nvCxnSpPr>
        <xdr:cNvPr id="597" name="直線コネクタ 596"/>
        <xdr:cNvCxnSpPr/>
      </xdr:nvCxnSpPr>
      <xdr:spPr>
        <a:xfrm>
          <a:off x="12814300" y="12629581"/>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16342</xdr:rowOff>
    </xdr:from>
    <xdr:to>
      <xdr:col>20</xdr:col>
      <xdr:colOff>9525</xdr:colOff>
      <xdr:row>73</xdr:row>
      <xdr:rowOff>117942</xdr:rowOff>
    </xdr:to>
    <xdr:sp macro="" textlink="">
      <xdr:nvSpPr>
        <xdr:cNvPr id="598" name="フローチャート : 判断 597"/>
        <xdr:cNvSpPr/>
      </xdr:nvSpPr>
      <xdr:spPr>
        <a:xfrm>
          <a:off x="13652500" y="1253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134469</xdr:rowOff>
    </xdr:from>
    <xdr:ext cx="534377" cy="259045"/>
    <xdr:sp macro="" textlink="">
      <xdr:nvSpPr>
        <xdr:cNvPr id="599" name="テキスト ボックス 598"/>
        <xdr:cNvSpPr txBox="1"/>
      </xdr:nvSpPr>
      <xdr:spPr>
        <a:xfrm>
          <a:off x="13436111" y="1230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73423</xdr:rowOff>
    </xdr:from>
    <xdr:to>
      <xdr:col>18</xdr:col>
      <xdr:colOff>492125</xdr:colOff>
      <xdr:row>73</xdr:row>
      <xdr:rowOff>3573</xdr:rowOff>
    </xdr:to>
    <xdr:sp macro="" textlink="">
      <xdr:nvSpPr>
        <xdr:cNvPr id="600" name="フローチャート : 判断 599"/>
        <xdr:cNvSpPr/>
      </xdr:nvSpPr>
      <xdr:spPr>
        <a:xfrm>
          <a:off x="12763500" y="1241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20100</xdr:rowOff>
    </xdr:from>
    <xdr:ext cx="534377" cy="259045"/>
    <xdr:sp macro="" textlink="">
      <xdr:nvSpPr>
        <xdr:cNvPr id="601" name="テキスト ボックス 600"/>
        <xdr:cNvSpPr txBox="1"/>
      </xdr:nvSpPr>
      <xdr:spPr>
        <a:xfrm>
          <a:off x="12547111" y="121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132220</xdr:rowOff>
    </xdr:from>
    <xdr:to>
      <xdr:col>23</xdr:col>
      <xdr:colOff>568325</xdr:colOff>
      <xdr:row>74</xdr:row>
      <xdr:rowOff>62370</xdr:rowOff>
    </xdr:to>
    <xdr:sp macro="" textlink="">
      <xdr:nvSpPr>
        <xdr:cNvPr id="607" name="円/楕円 606"/>
        <xdr:cNvSpPr/>
      </xdr:nvSpPr>
      <xdr:spPr>
        <a:xfrm>
          <a:off x="16268700" y="126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110647</xdr:rowOff>
    </xdr:from>
    <xdr:ext cx="534377" cy="259045"/>
    <xdr:sp macro="" textlink="">
      <xdr:nvSpPr>
        <xdr:cNvPr id="608" name="公債費該当値テキスト"/>
        <xdr:cNvSpPr txBox="1"/>
      </xdr:nvSpPr>
      <xdr:spPr>
        <a:xfrm>
          <a:off x="16370300" y="126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75,605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128722</xdr:rowOff>
    </xdr:from>
    <xdr:to>
      <xdr:col>22</xdr:col>
      <xdr:colOff>415925</xdr:colOff>
      <xdr:row>74</xdr:row>
      <xdr:rowOff>58872</xdr:rowOff>
    </xdr:to>
    <xdr:sp macro="" textlink="">
      <xdr:nvSpPr>
        <xdr:cNvPr id="609" name="円/楕円 608"/>
        <xdr:cNvSpPr/>
      </xdr:nvSpPr>
      <xdr:spPr>
        <a:xfrm>
          <a:off x="15430500" y="126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49999</xdr:rowOff>
    </xdr:from>
    <xdr:ext cx="534377" cy="259045"/>
    <xdr:sp macro="" textlink="">
      <xdr:nvSpPr>
        <xdr:cNvPr id="610" name="テキスト ボックス 609"/>
        <xdr:cNvSpPr txBox="1"/>
      </xdr:nvSpPr>
      <xdr:spPr>
        <a:xfrm>
          <a:off x="15201411" y="1273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127053</xdr:rowOff>
    </xdr:from>
    <xdr:to>
      <xdr:col>21</xdr:col>
      <xdr:colOff>212725</xdr:colOff>
      <xdr:row>74</xdr:row>
      <xdr:rowOff>57203</xdr:rowOff>
    </xdr:to>
    <xdr:sp macro="" textlink="">
      <xdr:nvSpPr>
        <xdr:cNvPr id="611" name="円/楕円 610"/>
        <xdr:cNvSpPr/>
      </xdr:nvSpPr>
      <xdr:spPr>
        <a:xfrm>
          <a:off x="14541500" y="1264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48330</xdr:rowOff>
    </xdr:from>
    <xdr:ext cx="534377" cy="259045"/>
    <xdr:sp macro="" textlink="">
      <xdr:nvSpPr>
        <xdr:cNvPr id="612" name="テキスト ボックス 611"/>
        <xdr:cNvSpPr txBox="1"/>
      </xdr:nvSpPr>
      <xdr:spPr>
        <a:xfrm>
          <a:off x="14325111" y="1273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85013</xdr:rowOff>
    </xdr:from>
    <xdr:to>
      <xdr:col>20</xdr:col>
      <xdr:colOff>9525</xdr:colOff>
      <xdr:row>74</xdr:row>
      <xdr:rowOff>15163</xdr:rowOff>
    </xdr:to>
    <xdr:sp macro="" textlink="">
      <xdr:nvSpPr>
        <xdr:cNvPr id="613" name="円/楕円 612"/>
        <xdr:cNvSpPr/>
      </xdr:nvSpPr>
      <xdr:spPr>
        <a:xfrm>
          <a:off x="13652500" y="126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6290</xdr:rowOff>
    </xdr:from>
    <xdr:ext cx="534377" cy="259045"/>
    <xdr:sp macro="" textlink="">
      <xdr:nvSpPr>
        <xdr:cNvPr id="614" name="テキスト ボックス 613"/>
        <xdr:cNvSpPr txBox="1"/>
      </xdr:nvSpPr>
      <xdr:spPr>
        <a:xfrm>
          <a:off x="13436111" y="1269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62931</xdr:rowOff>
    </xdr:from>
    <xdr:to>
      <xdr:col>18</xdr:col>
      <xdr:colOff>492125</xdr:colOff>
      <xdr:row>73</xdr:row>
      <xdr:rowOff>164531</xdr:rowOff>
    </xdr:to>
    <xdr:sp macro="" textlink="">
      <xdr:nvSpPr>
        <xdr:cNvPr id="615" name="円/楕円 614"/>
        <xdr:cNvSpPr/>
      </xdr:nvSpPr>
      <xdr:spPr>
        <a:xfrm>
          <a:off x="12763500" y="1257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155658</xdr:rowOff>
    </xdr:from>
    <xdr:ext cx="534377" cy="259045"/>
    <xdr:sp macro="" textlink="">
      <xdr:nvSpPr>
        <xdr:cNvPr id="616" name="テキスト ボックス 615"/>
        <xdr:cNvSpPr txBox="1"/>
      </xdr:nvSpPr>
      <xdr:spPr>
        <a:xfrm>
          <a:off x="12547111" y="1267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8" name="正方形/長方形 61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9" name="正方形/長方形 61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0" name="正方形/長方形 61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1" name="正方形/長方形 62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5" name="直線コネクタ 62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6" name="テキスト ボックス 62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7" name="直線コネクタ 62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8" name="テキスト ボックス 62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9" name="直線コネクタ 62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0" name="テキスト ボックス 62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1" name="直線コネクタ 63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2" name="テキスト ボックス 63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3" name="直線コネクタ 63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4" name="テキスト ボックス 63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5" name="直線コネクタ 63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6" name="テキスト ボックス 63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40" name="直線コネクタ 639"/>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41" name="積立金最小値テキスト"/>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42" name="直線コネクタ 641"/>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43" name="積立金最大値テキスト"/>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44" name="直線コネクタ 643"/>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117396</xdr:rowOff>
    </xdr:from>
    <xdr:to>
      <xdr:col>23</xdr:col>
      <xdr:colOff>517525</xdr:colOff>
      <xdr:row>98</xdr:row>
      <xdr:rowOff>3716</xdr:rowOff>
    </xdr:to>
    <xdr:cxnSp macro="">
      <xdr:nvCxnSpPr>
        <xdr:cNvPr id="645" name="直線コネクタ 644"/>
        <xdr:cNvCxnSpPr/>
      </xdr:nvCxnSpPr>
      <xdr:spPr>
        <a:xfrm>
          <a:off x="15481300" y="16748046"/>
          <a:ext cx="838200" cy="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95090</xdr:rowOff>
    </xdr:from>
    <xdr:ext cx="534377" cy="259045"/>
    <xdr:sp macro="" textlink="">
      <xdr:nvSpPr>
        <xdr:cNvPr id="646" name="積立金平均値テキスト"/>
        <xdr:cNvSpPr txBox="1"/>
      </xdr:nvSpPr>
      <xdr:spPr>
        <a:xfrm>
          <a:off x="16370300" y="163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47" name="フローチャート : 判断 646"/>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49991</xdr:rowOff>
    </xdr:from>
    <xdr:to>
      <xdr:col>22</xdr:col>
      <xdr:colOff>365125</xdr:colOff>
      <xdr:row>97</xdr:row>
      <xdr:rowOff>117396</xdr:rowOff>
    </xdr:to>
    <xdr:cxnSp macro="">
      <xdr:nvCxnSpPr>
        <xdr:cNvPr id="648" name="直線コネクタ 647"/>
        <xdr:cNvCxnSpPr/>
      </xdr:nvCxnSpPr>
      <xdr:spPr>
        <a:xfrm>
          <a:off x="14592300" y="16680641"/>
          <a:ext cx="889000" cy="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49" name="フローチャート : 判断 648"/>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121269</xdr:rowOff>
    </xdr:from>
    <xdr:ext cx="534377" cy="259045"/>
    <xdr:sp macro="" textlink="">
      <xdr:nvSpPr>
        <xdr:cNvPr id="650" name="テキスト ボックス 649"/>
        <xdr:cNvSpPr txBox="1"/>
      </xdr:nvSpPr>
      <xdr:spPr>
        <a:xfrm>
          <a:off x="15201411" y="164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76279</xdr:rowOff>
    </xdr:from>
    <xdr:to>
      <xdr:col>21</xdr:col>
      <xdr:colOff>161925</xdr:colOff>
      <xdr:row>97</xdr:row>
      <xdr:rowOff>49991</xdr:rowOff>
    </xdr:to>
    <xdr:cxnSp macro="">
      <xdr:nvCxnSpPr>
        <xdr:cNvPr id="651" name="直線コネクタ 650"/>
        <xdr:cNvCxnSpPr/>
      </xdr:nvCxnSpPr>
      <xdr:spPr>
        <a:xfrm>
          <a:off x="13703300" y="16192579"/>
          <a:ext cx="889000" cy="48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78809</xdr:rowOff>
    </xdr:from>
    <xdr:to>
      <xdr:col>21</xdr:col>
      <xdr:colOff>212725</xdr:colOff>
      <xdr:row>98</xdr:row>
      <xdr:rowOff>8959</xdr:rowOff>
    </xdr:to>
    <xdr:sp macro="" textlink="">
      <xdr:nvSpPr>
        <xdr:cNvPr id="652" name="フローチャート : 判断 651"/>
        <xdr:cNvSpPr/>
      </xdr:nvSpPr>
      <xdr:spPr>
        <a:xfrm>
          <a:off x="14541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86</xdr:rowOff>
    </xdr:from>
    <xdr:ext cx="469744" cy="259045"/>
    <xdr:sp macro="" textlink="">
      <xdr:nvSpPr>
        <xdr:cNvPr id="653" name="テキスト ボックス 652"/>
        <xdr:cNvSpPr txBox="1"/>
      </xdr:nvSpPr>
      <xdr:spPr>
        <a:xfrm>
          <a:off x="14357427" y="1680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76279</xdr:rowOff>
    </xdr:from>
    <xdr:to>
      <xdr:col>19</xdr:col>
      <xdr:colOff>644525</xdr:colOff>
      <xdr:row>97</xdr:row>
      <xdr:rowOff>77684</xdr:rowOff>
    </xdr:to>
    <xdr:cxnSp macro="">
      <xdr:nvCxnSpPr>
        <xdr:cNvPr id="654" name="直線コネクタ 653"/>
        <xdr:cNvCxnSpPr/>
      </xdr:nvCxnSpPr>
      <xdr:spPr>
        <a:xfrm flipV="1">
          <a:off x="12814300" y="16192579"/>
          <a:ext cx="889000" cy="5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148434</xdr:rowOff>
    </xdr:from>
    <xdr:to>
      <xdr:col>20</xdr:col>
      <xdr:colOff>9525</xdr:colOff>
      <xdr:row>95</xdr:row>
      <xdr:rowOff>78584</xdr:rowOff>
    </xdr:to>
    <xdr:sp macro="" textlink="">
      <xdr:nvSpPr>
        <xdr:cNvPr id="655" name="フローチャート : 判断 654"/>
        <xdr:cNvSpPr/>
      </xdr:nvSpPr>
      <xdr:spPr>
        <a:xfrm>
          <a:off x="13652500" y="1626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69711</xdr:rowOff>
    </xdr:from>
    <xdr:ext cx="534377" cy="259045"/>
    <xdr:sp macro="" textlink="">
      <xdr:nvSpPr>
        <xdr:cNvPr id="656" name="テキスト ボックス 655"/>
        <xdr:cNvSpPr txBox="1"/>
      </xdr:nvSpPr>
      <xdr:spPr>
        <a:xfrm>
          <a:off x="13436111" y="163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52618</xdr:rowOff>
    </xdr:from>
    <xdr:to>
      <xdr:col>18</xdr:col>
      <xdr:colOff>492125</xdr:colOff>
      <xdr:row>97</xdr:row>
      <xdr:rowOff>154218</xdr:rowOff>
    </xdr:to>
    <xdr:sp macro="" textlink="">
      <xdr:nvSpPr>
        <xdr:cNvPr id="657" name="フローチャート : 判断 656"/>
        <xdr:cNvSpPr/>
      </xdr:nvSpPr>
      <xdr:spPr>
        <a:xfrm>
          <a:off x="12763500" y="166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145345</xdr:rowOff>
    </xdr:from>
    <xdr:ext cx="534377" cy="259045"/>
    <xdr:sp macro="" textlink="">
      <xdr:nvSpPr>
        <xdr:cNvPr id="658" name="テキスト ボックス 657"/>
        <xdr:cNvSpPr txBox="1"/>
      </xdr:nvSpPr>
      <xdr:spPr>
        <a:xfrm>
          <a:off x="12547111" y="167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124366</xdr:rowOff>
    </xdr:from>
    <xdr:to>
      <xdr:col>23</xdr:col>
      <xdr:colOff>568325</xdr:colOff>
      <xdr:row>98</xdr:row>
      <xdr:rowOff>54516</xdr:rowOff>
    </xdr:to>
    <xdr:sp macro="" textlink="">
      <xdr:nvSpPr>
        <xdr:cNvPr id="664" name="円/楕円 663"/>
        <xdr:cNvSpPr/>
      </xdr:nvSpPr>
      <xdr:spPr>
        <a:xfrm>
          <a:off x="16268700" y="167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102793</xdr:rowOff>
    </xdr:from>
    <xdr:ext cx="469744" cy="259045"/>
    <xdr:sp macro="" textlink="">
      <xdr:nvSpPr>
        <xdr:cNvPr id="665" name="積立金該当値テキスト"/>
        <xdr:cNvSpPr txBox="1"/>
      </xdr:nvSpPr>
      <xdr:spPr>
        <a:xfrm>
          <a:off x="16370300" y="167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66596</xdr:rowOff>
    </xdr:from>
    <xdr:to>
      <xdr:col>22</xdr:col>
      <xdr:colOff>415925</xdr:colOff>
      <xdr:row>97</xdr:row>
      <xdr:rowOff>168196</xdr:rowOff>
    </xdr:to>
    <xdr:sp macro="" textlink="">
      <xdr:nvSpPr>
        <xdr:cNvPr id="666" name="円/楕円 665"/>
        <xdr:cNvSpPr/>
      </xdr:nvSpPr>
      <xdr:spPr>
        <a:xfrm>
          <a:off x="15430500" y="166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159323</xdr:rowOff>
    </xdr:from>
    <xdr:ext cx="469744" cy="259045"/>
    <xdr:sp macro="" textlink="">
      <xdr:nvSpPr>
        <xdr:cNvPr id="667" name="テキスト ボックス 666"/>
        <xdr:cNvSpPr txBox="1"/>
      </xdr:nvSpPr>
      <xdr:spPr>
        <a:xfrm>
          <a:off x="15233727" y="167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170641</xdr:rowOff>
    </xdr:from>
    <xdr:to>
      <xdr:col>21</xdr:col>
      <xdr:colOff>212725</xdr:colOff>
      <xdr:row>97</xdr:row>
      <xdr:rowOff>100791</xdr:rowOff>
    </xdr:to>
    <xdr:sp macro="" textlink="">
      <xdr:nvSpPr>
        <xdr:cNvPr id="668" name="円/楕円 667"/>
        <xdr:cNvSpPr/>
      </xdr:nvSpPr>
      <xdr:spPr>
        <a:xfrm>
          <a:off x="14541500" y="1662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117318</xdr:rowOff>
    </xdr:from>
    <xdr:ext cx="534377" cy="259045"/>
    <xdr:sp macro="" textlink="">
      <xdr:nvSpPr>
        <xdr:cNvPr id="669" name="テキスト ボックス 668"/>
        <xdr:cNvSpPr txBox="1"/>
      </xdr:nvSpPr>
      <xdr:spPr>
        <a:xfrm>
          <a:off x="14325111" y="164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25479</xdr:rowOff>
    </xdr:from>
    <xdr:to>
      <xdr:col>20</xdr:col>
      <xdr:colOff>9525</xdr:colOff>
      <xdr:row>94</xdr:row>
      <xdr:rowOff>127079</xdr:rowOff>
    </xdr:to>
    <xdr:sp macro="" textlink="">
      <xdr:nvSpPr>
        <xdr:cNvPr id="670" name="円/楕円 669"/>
        <xdr:cNvSpPr/>
      </xdr:nvSpPr>
      <xdr:spPr>
        <a:xfrm>
          <a:off x="13652500" y="161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143606</xdr:rowOff>
    </xdr:from>
    <xdr:ext cx="534377" cy="259045"/>
    <xdr:sp macro="" textlink="">
      <xdr:nvSpPr>
        <xdr:cNvPr id="671" name="テキスト ボックス 670"/>
        <xdr:cNvSpPr txBox="1"/>
      </xdr:nvSpPr>
      <xdr:spPr>
        <a:xfrm>
          <a:off x="13436111" y="1591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26884</xdr:rowOff>
    </xdr:from>
    <xdr:to>
      <xdr:col>18</xdr:col>
      <xdr:colOff>492125</xdr:colOff>
      <xdr:row>97</xdr:row>
      <xdr:rowOff>128484</xdr:rowOff>
    </xdr:to>
    <xdr:sp macro="" textlink="">
      <xdr:nvSpPr>
        <xdr:cNvPr id="672" name="円/楕円 671"/>
        <xdr:cNvSpPr/>
      </xdr:nvSpPr>
      <xdr:spPr>
        <a:xfrm>
          <a:off x="12763500" y="166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145011</xdr:rowOff>
    </xdr:from>
    <xdr:ext cx="534377" cy="259045"/>
    <xdr:sp macro="" textlink="">
      <xdr:nvSpPr>
        <xdr:cNvPr id="673" name="テキスト ボックス 672"/>
        <xdr:cNvSpPr txBox="1"/>
      </xdr:nvSpPr>
      <xdr:spPr>
        <a:xfrm>
          <a:off x="12547111" y="1643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5" name="正方形/長方形 67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6" name="正方形/長方形 67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7" name="正方形/長方形 67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8" name="正方形/長方形 67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5" name="テキスト ボックス 68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7" name="テキスト ボックス 68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9" name="テキスト ボックス 68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1" name="テキスト ボックス 69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3" name="テキスト ボックス 69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100076</xdr:rowOff>
    </xdr:from>
    <xdr:to>
      <xdr:col>32</xdr:col>
      <xdr:colOff>186689</xdr:colOff>
      <xdr:row>39</xdr:row>
      <xdr:rowOff>44450</xdr:rowOff>
    </xdr:to>
    <xdr:cxnSp macro="">
      <xdr:nvCxnSpPr>
        <xdr:cNvPr id="695" name="直線コネクタ 694"/>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46753</xdr:rowOff>
    </xdr:from>
    <xdr:ext cx="469744" cy="259045"/>
    <xdr:sp macro="" textlink="">
      <xdr:nvSpPr>
        <xdr:cNvPr id="698" name="投資及び出資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31</xdr:row>
      <xdr:rowOff>100076</xdr:rowOff>
    </xdr:from>
    <xdr:to>
      <xdr:col>32</xdr:col>
      <xdr:colOff>276225</xdr:colOff>
      <xdr:row>31</xdr:row>
      <xdr:rowOff>100076</xdr:rowOff>
    </xdr:to>
    <xdr:cxnSp macro="">
      <xdr:nvCxnSpPr>
        <xdr:cNvPr id="699" name="直線コネクタ 698"/>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39116</xdr:rowOff>
    </xdr:from>
    <xdr:to>
      <xdr:col>32</xdr:col>
      <xdr:colOff>187325</xdr:colOff>
      <xdr:row>39</xdr:row>
      <xdr:rowOff>39116</xdr:rowOff>
    </xdr:to>
    <xdr:cxnSp macro="">
      <xdr:nvCxnSpPr>
        <xdr:cNvPr id="700" name="直線コネクタ 699"/>
        <xdr:cNvCxnSpPr/>
      </xdr:nvCxnSpPr>
      <xdr:spPr>
        <a:xfrm>
          <a:off x="21323300" y="67256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77487</xdr:rowOff>
    </xdr:from>
    <xdr:ext cx="378565" cy="259045"/>
    <xdr:sp macro="" textlink="">
      <xdr:nvSpPr>
        <xdr:cNvPr id="701" name="投資及び出資金平均値テキスト"/>
        <xdr:cNvSpPr txBox="1"/>
      </xdr:nvSpPr>
      <xdr:spPr>
        <a:xfrm>
          <a:off x="22212300" y="6421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702" name="フローチャート : 判断 701"/>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109220</xdr:rowOff>
    </xdr:from>
    <xdr:to>
      <xdr:col>31</xdr:col>
      <xdr:colOff>34925</xdr:colOff>
      <xdr:row>39</xdr:row>
      <xdr:rowOff>39116</xdr:rowOff>
    </xdr:to>
    <xdr:cxnSp macro="">
      <xdr:nvCxnSpPr>
        <xdr:cNvPr id="703" name="直線コネクタ 702"/>
        <xdr:cNvCxnSpPr/>
      </xdr:nvCxnSpPr>
      <xdr:spPr>
        <a:xfrm>
          <a:off x="20434300" y="66243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04" name="フローチャート : 判断 703"/>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161307</xdr:rowOff>
    </xdr:from>
    <xdr:ext cx="378565" cy="259045"/>
    <xdr:sp macro="" textlink="">
      <xdr:nvSpPr>
        <xdr:cNvPr id="705" name="テキスト ボックス 704"/>
        <xdr:cNvSpPr txBox="1"/>
      </xdr:nvSpPr>
      <xdr:spPr>
        <a:xfrm>
          <a:off x="21121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109220</xdr:rowOff>
    </xdr:from>
    <xdr:to>
      <xdr:col>29</xdr:col>
      <xdr:colOff>517525</xdr:colOff>
      <xdr:row>38</xdr:row>
      <xdr:rowOff>139700</xdr:rowOff>
    </xdr:to>
    <xdr:cxnSp macro="">
      <xdr:nvCxnSpPr>
        <xdr:cNvPr id="706" name="直線コネクタ 705"/>
        <xdr:cNvCxnSpPr/>
      </xdr:nvCxnSpPr>
      <xdr:spPr>
        <a:xfrm flipV="1">
          <a:off x="19545300" y="662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19558</xdr:rowOff>
    </xdr:from>
    <xdr:to>
      <xdr:col>29</xdr:col>
      <xdr:colOff>568325</xdr:colOff>
      <xdr:row>38</xdr:row>
      <xdr:rowOff>121158</xdr:rowOff>
    </xdr:to>
    <xdr:sp macro="" textlink="">
      <xdr:nvSpPr>
        <xdr:cNvPr id="707" name="フローチャート : 判断 706"/>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137685</xdr:rowOff>
    </xdr:from>
    <xdr:ext cx="378565" cy="259045"/>
    <xdr:sp macro="" textlink="">
      <xdr:nvSpPr>
        <xdr:cNvPr id="708" name="テキスト ボックス 707"/>
        <xdr:cNvSpPr txBox="1"/>
      </xdr:nvSpPr>
      <xdr:spPr>
        <a:xfrm>
          <a:off x="20245017" y="630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39</xdr:row>
      <xdr:rowOff>35306</xdr:rowOff>
    </xdr:to>
    <xdr:cxnSp macro="">
      <xdr:nvCxnSpPr>
        <xdr:cNvPr id="709" name="直線コネクタ 708"/>
        <xdr:cNvCxnSpPr/>
      </xdr:nvCxnSpPr>
      <xdr:spPr>
        <a:xfrm flipV="1">
          <a:off x="18656300" y="6654800"/>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165100</xdr:rowOff>
    </xdr:from>
    <xdr:to>
      <xdr:col>28</xdr:col>
      <xdr:colOff>365125</xdr:colOff>
      <xdr:row>37</xdr:row>
      <xdr:rowOff>95250</xdr:rowOff>
    </xdr:to>
    <xdr:sp macro="" textlink="">
      <xdr:nvSpPr>
        <xdr:cNvPr id="710" name="フローチャート : 判断 709"/>
        <xdr:cNvSpPr/>
      </xdr:nvSpPr>
      <xdr:spPr>
        <a:xfrm>
          <a:off x="19494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111777</xdr:rowOff>
    </xdr:from>
    <xdr:ext cx="378565" cy="259045"/>
    <xdr:sp macro="" textlink="">
      <xdr:nvSpPr>
        <xdr:cNvPr id="711" name="テキスト ボックス 710"/>
        <xdr:cNvSpPr txBox="1"/>
      </xdr:nvSpPr>
      <xdr:spPr>
        <a:xfrm>
          <a:off x="19356017" y="611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105664</xdr:rowOff>
    </xdr:from>
    <xdr:to>
      <xdr:col>27</xdr:col>
      <xdr:colOff>161925</xdr:colOff>
      <xdr:row>31</xdr:row>
      <xdr:rowOff>35814</xdr:rowOff>
    </xdr:to>
    <xdr:sp macro="" textlink="">
      <xdr:nvSpPr>
        <xdr:cNvPr id="712" name="フローチャート : 判断 711"/>
        <xdr:cNvSpPr/>
      </xdr:nvSpPr>
      <xdr:spPr>
        <a:xfrm>
          <a:off x="18605500" y="524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52341</xdr:rowOff>
    </xdr:from>
    <xdr:ext cx="469744" cy="259045"/>
    <xdr:sp macro="" textlink="">
      <xdr:nvSpPr>
        <xdr:cNvPr id="713" name="テキスト ボックス 712"/>
        <xdr:cNvSpPr txBox="1"/>
      </xdr:nvSpPr>
      <xdr:spPr>
        <a:xfrm>
          <a:off x="18421427" y="50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159766</xdr:rowOff>
    </xdr:from>
    <xdr:to>
      <xdr:col>32</xdr:col>
      <xdr:colOff>238125</xdr:colOff>
      <xdr:row>39</xdr:row>
      <xdr:rowOff>89916</xdr:rowOff>
    </xdr:to>
    <xdr:sp macro="" textlink="">
      <xdr:nvSpPr>
        <xdr:cNvPr id="719" name="円/楕円 718"/>
        <xdr:cNvSpPr/>
      </xdr:nvSpPr>
      <xdr:spPr>
        <a:xfrm>
          <a:off x="221107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74693</xdr:rowOff>
    </xdr:from>
    <xdr:ext cx="249299" cy="259045"/>
    <xdr:sp macro="" textlink="">
      <xdr:nvSpPr>
        <xdr:cNvPr id="720" name="投資及び出資金該当値テキスト"/>
        <xdr:cNvSpPr txBox="1"/>
      </xdr:nvSpPr>
      <xdr:spPr>
        <a:xfrm>
          <a:off x="22212300" y="6589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159766</xdr:rowOff>
    </xdr:from>
    <xdr:to>
      <xdr:col>31</xdr:col>
      <xdr:colOff>85725</xdr:colOff>
      <xdr:row>39</xdr:row>
      <xdr:rowOff>89916</xdr:rowOff>
    </xdr:to>
    <xdr:sp macro="" textlink="">
      <xdr:nvSpPr>
        <xdr:cNvPr id="721" name="円/楕円 720"/>
        <xdr:cNvSpPr/>
      </xdr:nvSpPr>
      <xdr:spPr>
        <a:xfrm>
          <a:off x="21272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81043</xdr:rowOff>
    </xdr:from>
    <xdr:ext cx="249299" cy="259045"/>
    <xdr:sp macro="" textlink="">
      <xdr:nvSpPr>
        <xdr:cNvPr id="722" name="テキスト ボックス 721"/>
        <xdr:cNvSpPr txBox="1"/>
      </xdr:nvSpPr>
      <xdr:spPr>
        <a:xfrm>
          <a:off x="21185949"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58420</xdr:rowOff>
    </xdr:from>
    <xdr:to>
      <xdr:col>29</xdr:col>
      <xdr:colOff>568325</xdr:colOff>
      <xdr:row>38</xdr:row>
      <xdr:rowOff>160020</xdr:rowOff>
    </xdr:to>
    <xdr:sp macro="" textlink="">
      <xdr:nvSpPr>
        <xdr:cNvPr id="723" name="円/楕円 722"/>
        <xdr:cNvSpPr/>
      </xdr:nvSpPr>
      <xdr:spPr>
        <a:xfrm>
          <a:off x="20383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151147</xdr:rowOff>
    </xdr:from>
    <xdr:ext cx="378565" cy="259045"/>
    <xdr:sp macro="" textlink="">
      <xdr:nvSpPr>
        <xdr:cNvPr id="724" name="テキスト ボックス 723"/>
        <xdr:cNvSpPr txBox="1"/>
      </xdr:nvSpPr>
      <xdr:spPr>
        <a:xfrm>
          <a:off x="20245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25" name="円/楕円 72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10177</xdr:rowOff>
    </xdr:from>
    <xdr:ext cx="378565" cy="259045"/>
    <xdr:sp macro="" textlink="">
      <xdr:nvSpPr>
        <xdr:cNvPr id="726" name="テキスト ボックス 725"/>
        <xdr:cNvSpPr txBox="1"/>
      </xdr:nvSpPr>
      <xdr:spPr>
        <a:xfrm>
          <a:off x="19356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155956</xdr:rowOff>
    </xdr:from>
    <xdr:to>
      <xdr:col>27</xdr:col>
      <xdr:colOff>161925</xdr:colOff>
      <xdr:row>39</xdr:row>
      <xdr:rowOff>86106</xdr:rowOff>
    </xdr:to>
    <xdr:sp macro="" textlink="">
      <xdr:nvSpPr>
        <xdr:cNvPr id="727" name="円/楕円 726"/>
        <xdr:cNvSpPr/>
      </xdr:nvSpPr>
      <xdr:spPr>
        <a:xfrm>
          <a:off x="18605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77233</xdr:rowOff>
    </xdr:from>
    <xdr:ext cx="313932" cy="259045"/>
    <xdr:sp macro="" textlink="">
      <xdr:nvSpPr>
        <xdr:cNvPr id="728" name="テキスト ボックス 727"/>
        <xdr:cNvSpPr txBox="1"/>
      </xdr:nvSpPr>
      <xdr:spPr>
        <a:xfrm>
          <a:off x="18499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0" name="正方形/長方形 72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1" name="正方形/長方形 73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2" name="正方形/長方形 73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3" name="正方形/長方形 73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0" name="テキスト ボックス 73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6" name="テキスト ボックス 74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8" name="テキスト ボックス 74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50" name="直線コネクタ 749"/>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51"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52" name="直線コネクタ 751"/>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53"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54" name="直線コネクタ 753"/>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35078</xdr:rowOff>
    </xdr:from>
    <xdr:to>
      <xdr:col>32</xdr:col>
      <xdr:colOff>187325</xdr:colOff>
      <xdr:row>57</xdr:row>
      <xdr:rowOff>52146</xdr:rowOff>
    </xdr:to>
    <xdr:cxnSp macro="">
      <xdr:nvCxnSpPr>
        <xdr:cNvPr id="755" name="直線コネクタ 754"/>
        <xdr:cNvCxnSpPr/>
      </xdr:nvCxnSpPr>
      <xdr:spPr>
        <a:xfrm flipV="1">
          <a:off x="21323300" y="9807728"/>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16501</xdr:rowOff>
    </xdr:from>
    <xdr:ext cx="534377" cy="259045"/>
    <xdr:sp macro="" textlink="">
      <xdr:nvSpPr>
        <xdr:cNvPr id="756" name="貸付金平均値テキスト"/>
        <xdr:cNvSpPr txBox="1"/>
      </xdr:nvSpPr>
      <xdr:spPr>
        <a:xfrm>
          <a:off x="22212300" y="9446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57" name="フローチャート : 判断 756"/>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16739</xdr:rowOff>
    </xdr:from>
    <xdr:to>
      <xdr:col>31</xdr:col>
      <xdr:colOff>34925</xdr:colOff>
      <xdr:row>57</xdr:row>
      <xdr:rowOff>52146</xdr:rowOff>
    </xdr:to>
    <xdr:cxnSp macro="">
      <xdr:nvCxnSpPr>
        <xdr:cNvPr id="758" name="直線コネクタ 757"/>
        <xdr:cNvCxnSpPr/>
      </xdr:nvCxnSpPr>
      <xdr:spPr>
        <a:xfrm>
          <a:off x="20434300" y="9789389"/>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59" name="フローチャート : 判断 758"/>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3306</xdr:rowOff>
    </xdr:from>
    <xdr:ext cx="534377" cy="259045"/>
    <xdr:sp macro="" textlink="">
      <xdr:nvSpPr>
        <xdr:cNvPr id="760" name="テキスト ボックス 759"/>
        <xdr:cNvSpPr txBox="1"/>
      </xdr:nvSpPr>
      <xdr:spPr>
        <a:xfrm>
          <a:off x="21043411" y="94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168859</xdr:rowOff>
    </xdr:from>
    <xdr:to>
      <xdr:col>29</xdr:col>
      <xdr:colOff>517525</xdr:colOff>
      <xdr:row>57</xdr:row>
      <xdr:rowOff>16739</xdr:rowOff>
    </xdr:to>
    <xdr:cxnSp macro="">
      <xdr:nvCxnSpPr>
        <xdr:cNvPr id="761" name="直線コネクタ 760"/>
        <xdr:cNvCxnSpPr/>
      </xdr:nvCxnSpPr>
      <xdr:spPr>
        <a:xfrm>
          <a:off x="19545300" y="9770059"/>
          <a:ext cx="889000" cy="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22657</xdr:rowOff>
    </xdr:from>
    <xdr:to>
      <xdr:col>29</xdr:col>
      <xdr:colOff>568325</xdr:colOff>
      <xdr:row>56</xdr:row>
      <xdr:rowOff>124257</xdr:rowOff>
    </xdr:to>
    <xdr:sp macro="" textlink="">
      <xdr:nvSpPr>
        <xdr:cNvPr id="762" name="フローチャート : 判断 761"/>
        <xdr:cNvSpPr/>
      </xdr:nvSpPr>
      <xdr:spPr>
        <a:xfrm>
          <a:off x="20383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140784</xdr:rowOff>
    </xdr:from>
    <xdr:ext cx="534377" cy="259045"/>
    <xdr:sp macro="" textlink="">
      <xdr:nvSpPr>
        <xdr:cNvPr id="763" name="テキスト ボックス 762"/>
        <xdr:cNvSpPr txBox="1"/>
      </xdr:nvSpPr>
      <xdr:spPr>
        <a:xfrm>
          <a:off x="201671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140678</xdr:rowOff>
    </xdr:from>
    <xdr:to>
      <xdr:col>28</xdr:col>
      <xdr:colOff>314325</xdr:colOff>
      <xdr:row>56</xdr:row>
      <xdr:rowOff>168859</xdr:rowOff>
    </xdr:to>
    <xdr:cxnSp macro="">
      <xdr:nvCxnSpPr>
        <xdr:cNvPr id="764" name="直線コネクタ 763"/>
        <xdr:cNvCxnSpPr/>
      </xdr:nvCxnSpPr>
      <xdr:spPr>
        <a:xfrm>
          <a:off x="18656300" y="9741878"/>
          <a:ext cx="889000" cy="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161468</xdr:rowOff>
    </xdr:from>
    <xdr:to>
      <xdr:col>28</xdr:col>
      <xdr:colOff>365125</xdr:colOff>
      <xdr:row>56</xdr:row>
      <xdr:rowOff>91618</xdr:rowOff>
    </xdr:to>
    <xdr:sp macro="" textlink="">
      <xdr:nvSpPr>
        <xdr:cNvPr id="765" name="フローチャート : 判断 764"/>
        <xdr:cNvSpPr/>
      </xdr:nvSpPr>
      <xdr:spPr>
        <a:xfrm>
          <a:off x="19494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108145</xdr:rowOff>
    </xdr:from>
    <xdr:ext cx="534377" cy="259045"/>
    <xdr:sp macro="" textlink="">
      <xdr:nvSpPr>
        <xdr:cNvPr id="766" name="テキスト ボックス 765"/>
        <xdr:cNvSpPr txBox="1"/>
      </xdr:nvSpPr>
      <xdr:spPr>
        <a:xfrm>
          <a:off x="19278111" y="93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170688</xdr:rowOff>
    </xdr:from>
    <xdr:to>
      <xdr:col>27</xdr:col>
      <xdr:colOff>161925</xdr:colOff>
      <xdr:row>56</xdr:row>
      <xdr:rowOff>100838</xdr:rowOff>
    </xdr:to>
    <xdr:sp macro="" textlink="">
      <xdr:nvSpPr>
        <xdr:cNvPr id="767" name="フローチャート : 判断 766"/>
        <xdr:cNvSpPr/>
      </xdr:nvSpPr>
      <xdr:spPr>
        <a:xfrm>
          <a:off x="18605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117365</xdr:rowOff>
    </xdr:from>
    <xdr:ext cx="534377" cy="259045"/>
    <xdr:sp macro="" textlink="">
      <xdr:nvSpPr>
        <xdr:cNvPr id="768" name="テキスト ボックス 767"/>
        <xdr:cNvSpPr txBox="1"/>
      </xdr:nvSpPr>
      <xdr:spPr>
        <a:xfrm>
          <a:off x="18389111" y="93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155728</xdr:rowOff>
    </xdr:from>
    <xdr:to>
      <xdr:col>32</xdr:col>
      <xdr:colOff>238125</xdr:colOff>
      <xdr:row>57</xdr:row>
      <xdr:rowOff>85878</xdr:rowOff>
    </xdr:to>
    <xdr:sp macro="" textlink="">
      <xdr:nvSpPr>
        <xdr:cNvPr id="774" name="円/楕円 773"/>
        <xdr:cNvSpPr/>
      </xdr:nvSpPr>
      <xdr:spPr>
        <a:xfrm>
          <a:off x="22110700" y="97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134155</xdr:rowOff>
    </xdr:from>
    <xdr:ext cx="534377" cy="259045"/>
    <xdr:sp macro="" textlink="">
      <xdr:nvSpPr>
        <xdr:cNvPr id="775" name="貸付金該当値テキスト"/>
        <xdr:cNvSpPr txBox="1"/>
      </xdr:nvSpPr>
      <xdr:spPr>
        <a:xfrm>
          <a:off x="22212300" y="97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27,738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1346</xdr:rowOff>
    </xdr:from>
    <xdr:to>
      <xdr:col>31</xdr:col>
      <xdr:colOff>85725</xdr:colOff>
      <xdr:row>57</xdr:row>
      <xdr:rowOff>102946</xdr:rowOff>
    </xdr:to>
    <xdr:sp macro="" textlink="">
      <xdr:nvSpPr>
        <xdr:cNvPr id="776" name="円/楕円 775"/>
        <xdr:cNvSpPr/>
      </xdr:nvSpPr>
      <xdr:spPr>
        <a:xfrm>
          <a:off x="21272500" y="97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57</xdr:row>
      <xdr:rowOff>94073</xdr:rowOff>
    </xdr:from>
    <xdr:ext cx="534377" cy="259045"/>
    <xdr:sp macro="" textlink="">
      <xdr:nvSpPr>
        <xdr:cNvPr id="777" name="テキスト ボックス 776"/>
        <xdr:cNvSpPr txBox="1"/>
      </xdr:nvSpPr>
      <xdr:spPr>
        <a:xfrm>
          <a:off x="21043411" y="98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137389</xdr:rowOff>
    </xdr:from>
    <xdr:to>
      <xdr:col>29</xdr:col>
      <xdr:colOff>568325</xdr:colOff>
      <xdr:row>57</xdr:row>
      <xdr:rowOff>67539</xdr:rowOff>
    </xdr:to>
    <xdr:sp macro="" textlink="">
      <xdr:nvSpPr>
        <xdr:cNvPr id="778" name="円/楕円 777"/>
        <xdr:cNvSpPr/>
      </xdr:nvSpPr>
      <xdr:spPr>
        <a:xfrm>
          <a:off x="20383500" y="97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58666</xdr:rowOff>
    </xdr:from>
    <xdr:ext cx="534377" cy="259045"/>
    <xdr:sp macro="" textlink="">
      <xdr:nvSpPr>
        <xdr:cNvPr id="779" name="テキスト ボックス 778"/>
        <xdr:cNvSpPr txBox="1"/>
      </xdr:nvSpPr>
      <xdr:spPr>
        <a:xfrm>
          <a:off x="20167111" y="98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118059</xdr:rowOff>
    </xdr:from>
    <xdr:to>
      <xdr:col>28</xdr:col>
      <xdr:colOff>365125</xdr:colOff>
      <xdr:row>57</xdr:row>
      <xdr:rowOff>48209</xdr:rowOff>
    </xdr:to>
    <xdr:sp macro="" textlink="">
      <xdr:nvSpPr>
        <xdr:cNvPr id="780" name="円/楕円 779"/>
        <xdr:cNvSpPr/>
      </xdr:nvSpPr>
      <xdr:spPr>
        <a:xfrm>
          <a:off x="19494500" y="97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39336</xdr:rowOff>
    </xdr:from>
    <xdr:ext cx="534377" cy="259045"/>
    <xdr:sp macro="" textlink="">
      <xdr:nvSpPr>
        <xdr:cNvPr id="781" name="テキスト ボックス 780"/>
        <xdr:cNvSpPr txBox="1"/>
      </xdr:nvSpPr>
      <xdr:spPr>
        <a:xfrm>
          <a:off x="19278111" y="98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89878</xdr:rowOff>
    </xdr:from>
    <xdr:to>
      <xdr:col>27</xdr:col>
      <xdr:colOff>161925</xdr:colOff>
      <xdr:row>57</xdr:row>
      <xdr:rowOff>20028</xdr:rowOff>
    </xdr:to>
    <xdr:sp macro="" textlink="">
      <xdr:nvSpPr>
        <xdr:cNvPr id="782" name="円/楕円 781"/>
        <xdr:cNvSpPr/>
      </xdr:nvSpPr>
      <xdr:spPr>
        <a:xfrm>
          <a:off x="18605500" y="96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11155</xdr:rowOff>
    </xdr:from>
    <xdr:ext cx="534377" cy="259045"/>
    <xdr:sp macro="" textlink="">
      <xdr:nvSpPr>
        <xdr:cNvPr id="783" name="テキスト ボックス 782"/>
        <xdr:cNvSpPr txBox="1"/>
      </xdr:nvSpPr>
      <xdr:spPr>
        <a:xfrm>
          <a:off x="18389111" y="97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5" name="正方形/長方形 78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6" name="正方形/長方形 78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7" name="正方形/長方形 78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8" name="正方形/長方形 78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2" name="直線コネクタ 79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3" name="テキスト ボックス 792"/>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4" name="直線コネクタ 79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5" name="テキスト ボックス 794"/>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6" name="直線コネクタ 79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7" name="テキスト ボックス 796"/>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8" name="直線コネクタ 79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9" name="テキスト ボックス 798"/>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1" name="テキスト ボックス 80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83007</xdr:rowOff>
    </xdr:from>
    <xdr:to>
      <xdr:col>32</xdr:col>
      <xdr:colOff>186689</xdr:colOff>
      <xdr:row>78</xdr:row>
      <xdr:rowOff>107696</xdr:rowOff>
    </xdr:to>
    <xdr:cxnSp macro="">
      <xdr:nvCxnSpPr>
        <xdr:cNvPr id="803" name="直線コネクタ 802"/>
        <xdr:cNvCxnSpPr/>
      </xdr:nvCxnSpPr>
      <xdr:spPr>
        <a:xfrm flipV="1">
          <a:off x="22159595" y="12255957"/>
          <a:ext cx="1269" cy="12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111523</xdr:rowOff>
    </xdr:from>
    <xdr:ext cx="313932" cy="259045"/>
    <xdr:sp macro="" textlink="">
      <xdr:nvSpPr>
        <xdr:cNvPr id="804" name="繰出金最小値テキスト"/>
        <xdr:cNvSpPr txBox="1"/>
      </xdr:nvSpPr>
      <xdr:spPr>
        <a:xfrm>
          <a:off x="22212300" y="13484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78</xdr:row>
      <xdr:rowOff>107696</xdr:rowOff>
    </xdr:from>
    <xdr:to>
      <xdr:col>32</xdr:col>
      <xdr:colOff>276225</xdr:colOff>
      <xdr:row>78</xdr:row>
      <xdr:rowOff>107696</xdr:rowOff>
    </xdr:to>
    <xdr:cxnSp macro="">
      <xdr:nvCxnSpPr>
        <xdr:cNvPr id="805" name="直線コネクタ 804"/>
        <xdr:cNvCxnSpPr/>
      </xdr:nvCxnSpPr>
      <xdr:spPr>
        <a:xfrm>
          <a:off x="22072600" y="134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29684</xdr:rowOff>
    </xdr:from>
    <xdr:ext cx="469744" cy="259045"/>
    <xdr:sp macro="" textlink="">
      <xdr:nvSpPr>
        <xdr:cNvPr id="806" name="繰出金最大値テキスト"/>
        <xdr:cNvSpPr txBox="1"/>
      </xdr:nvSpPr>
      <xdr:spPr>
        <a:xfrm>
          <a:off x="22212300" y="12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71</xdr:row>
      <xdr:rowOff>83007</xdr:rowOff>
    </xdr:from>
    <xdr:to>
      <xdr:col>32</xdr:col>
      <xdr:colOff>276225</xdr:colOff>
      <xdr:row>71</xdr:row>
      <xdr:rowOff>83007</xdr:rowOff>
    </xdr:to>
    <xdr:cxnSp macro="">
      <xdr:nvCxnSpPr>
        <xdr:cNvPr id="807" name="直線コネクタ 806"/>
        <xdr:cNvCxnSpPr/>
      </xdr:nvCxnSpPr>
      <xdr:spPr>
        <a:xfrm>
          <a:off x="22072600" y="1225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13970</xdr:rowOff>
    </xdr:from>
    <xdr:to>
      <xdr:col>32</xdr:col>
      <xdr:colOff>187325</xdr:colOff>
      <xdr:row>78</xdr:row>
      <xdr:rowOff>45517</xdr:rowOff>
    </xdr:to>
    <xdr:cxnSp macro="">
      <xdr:nvCxnSpPr>
        <xdr:cNvPr id="808" name="直線コネクタ 807"/>
        <xdr:cNvCxnSpPr/>
      </xdr:nvCxnSpPr>
      <xdr:spPr>
        <a:xfrm>
          <a:off x="21323300" y="13387070"/>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114520</xdr:rowOff>
    </xdr:from>
    <xdr:ext cx="469744" cy="259045"/>
    <xdr:sp macro="" textlink="">
      <xdr:nvSpPr>
        <xdr:cNvPr id="809" name="繰出金平均値テキスト"/>
        <xdr:cNvSpPr txBox="1"/>
      </xdr:nvSpPr>
      <xdr:spPr>
        <a:xfrm>
          <a:off x="22212300" y="1280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91643</xdr:rowOff>
    </xdr:from>
    <xdr:to>
      <xdr:col>32</xdr:col>
      <xdr:colOff>238125</xdr:colOff>
      <xdr:row>76</xdr:row>
      <xdr:rowOff>21794</xdr:rowOff>
    </xdr:to>
    <xdr:sp macro="" textlink="">
      <xdr:nvSpPr>
        <xdr:cNvPr id="810" name="フローチャート : 判断 809"/>
        <xdr:cNvSpPr/>
      </xdr:nvSpPr>
      <xdr:spPr>
        <a:xfrm>
          <a:off x="221107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13970</xdr:rowOff>
    </xdr:from>
    <xdr:to>
      <xdr:col>31</xdr:col>
      <xdr:colOff>34925</xdr:colOff>
      <xdr:row>78</xdr:row>
      <xdr:rowOff>39573</xdr:rowOff>
    </xdr:to>
    <xdr:cxnSp macro="">
      <xdr:nvCxnSpPr>
        <xdr:cNvPr id="811" name="直線コネクタ 810"/>
        <xdr:cNvCxnSpPr/>
      </xdr:nvCxnSpPr>
      <xdr:spPr>
        <a:xfrm flipV="1">
          <a:off x="20434300" y="1338707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13919</xdr:rowOff>
    </xdr:from>
    <xdr:to>
      <xdr:col>31</xdr:col>
      <xdr:colOff>85725</xdr:colOff>
      <xdr:row>75</xdr:row>
      <xdr:rowOff>115519</xdr:rowOff>
    </xdr:to>
    <xdr:sp macro="" textlink="">
      <xdr:nvSpPr>
        <xdr:cNvPr id="812" name="フローチャート : 判断 811"/>
        <xdr:cNvSpPr/>
      </xdr:nvSpPr>
      <xdr:spPr>
        <a:xfrm>
          <a:off x="21272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132046</xdr:rowOff>
    </xdr:from>
    <xdr:ext cx="469744" cy="259045"/>
    <xdr:sp macro="" textlink="">
      <xdr:nvSpPr>
        <xdr:cNvPr id="813" name="テキスト ボックス 812"/>
        <xdr:cNvSpPr txBox="1"/>
      </xdr:nvSpPr>
      <xdr:spPr>
        <a:xfrm>
          <a:off x="21075727"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89866</xdr:rowOff>
    </xdr:from>
    <xdr:to>
      <xdr:col>29</xdr:col>
      <xdr:colOff>517525</xdr:colOff>
      <xdr:row>78</xdr:row>
      <xdr:rowOff>39573</xdr:rowOff>
    </xdr:to>
    <xdr:cxnSp macro="">
      <xdr:nvCxnSpPr>
        <xdr:cNvPr id="814" name="直線コネクタ 813"/>
        <xdr:cNvCxnSpPr/>
      </xdr:nvCxnSpPr>
      <xdr:spPr>
        <a:xfrm>
          <a:off x="19545300" y="13291516"/>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45923</xdr:rowOff>
    </xdr:from>
    <xdr:to>
      <xdr:col>29</xdr:col>
      <xdr:colOff>568325</xdr:colOff>
      <xdr:row>76</xdr:row>
      <xdr:rowOff>147523</xdr:rowOff>
    </xdr:to>
    <xdr:sp macro="" textlink="">
      <xdr:nvSpPr>
        <xdr:cNvPr id="815" name="フローチャート : 判断 814"/>
        <xdr:cNvSpPr/>
      </xdr:nvSpPr>
      <xdr:spPr>
        <a:xfrm>
          <a:off x="20383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74</xdr:row>
      <xdr:rowOff>164051</xdr:rowOff>
    </xdr:from>
    <xdr:ext cx="378565" cy="259045"/>
    <xdr:sp macro="" textlink="">
      <xdr:nvSpPr>
        <xdr:cNvPr id="816" name="テキスト ボックス 815"/>
        <xdr:cNvSpPr txBox="1"/>
      </xdr:nvSpPr>
      <xdr:spPr>
        <a:xfrm>
          <a:off x="202450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89866</xdr:rowOff>
    </xdr:from>
    <xdr:to>
      <xdr:col>28</xdr:col>
      <xdr:colOff>314325</xdr:colOff>
      <xdr:row>77</xdr:row>
      <xdr:rowOff>161189</xdr:rowOff>
    </xdr:to>
    <xdr:cxnSp macro="">
      <xdr:nvCxnSpPr>
        <xdr:cNvPr id="817" name="直線コネクタ 816"/>
        <xdr:cNvCxnSpPr/>
      </xdr:nvCxnSpPr>
      <xdr:spPr>
        <a:xfrm flipV="1">
          <a:off x="18656300" y="13291516"/>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116332</xdr:rowOff>
    </xdr:from>
    <xdr:to>
      <xdr:col>28</xdr:col>
      <xdr:colOff>365125</xdr:colOff>
      <xdr:row>76</xdr:row>
      <xdr:rowOff>46481</xdr:rowOff>
    </xdr:to>
    <xdr:sp macro="" textlink="">
      <xdr:nvSpPr>
        <xdr:cNvPr id="818" name="フローチャート : 判断 817"/>
        <xdr:cNvSpPr/>
      </xdr:nvSpPr>
      <xdr:spPr>
        <a:xfrm>
          <a:off x="19494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63009</xdr:rowOff>
    </xdr:from>
    <xdr:ext cx="469744" cy="259045"/>
    <xdr:sp macro="" textlink="">
      <xdr:nvSpPr>
        <xdr:cNvPr id="819" name="テキスト ボックス 818"/>
        <xdr:cNvSpPr txBox="1"/>
      </xdr:nvSpPr>
      <xdr:spPr>
        <a:xfrm>
          <a:off x="19310427"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75642</xdr:rowOff>
    </xdr:from>
    <xdr:to>
      <xdr:col>27</xdr:col>
      <xdr:colOff>161925</xdr:colOff>
      <xdr:row>77</xdr:row>
      <xdr:rowOff>5792</xdr:rowOff>
    </xdr:to>
    <xdr:sp macro="" textlink="">
      <xdr:nvSpPr>
        <xdr:cNvPr id="820" name="フローチャート : 判断 819"/>
        <xdr:cNvSpPr/>
      </xdr:nvSpPr>
      <xdr:spPr>
        <a:xfrm>
          <a:off x="18605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75</xdr:row>
      <xdr:rowOff>22318</xdr:rowOff>
    </xdr:from>
    <xdr:ext cx="378565" cy="259045"/>
    <xdr:sp macro="" textlink="">
      <xdr:nvSpPr>
        <xdr:cNvPr id="821" name="テキスト ボックス 820"/>
        <xdr:cNvSpPr txBox="1"/>
      </xdr:nvSpPr>
      <xdr:spPr>
        <a:xfrm>
          <a:off x="18467017" y="12881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166167</xdr:rowOff>
    </xdr:from>
    <xdr:to>
      <xdr:col>32</xdr:col>
      <xdr:colOff>238125</xdr:colOff>
      <xdr:row>78</xdr:row>
      <xdr:rowOff>96317</xdr:rowOff>
    </xdr:to>
    <xdr:sp macro="" textlink="">
      <xdr:nvSpPr>
        <xdr:cNvPr id="827" name="円/楕円 826"/>
        <xdr:cNvSpPr/>
      </xdr:nvSpPr>
      <xdr:spPr>
        <a:xfrm>
          <a:off x="221107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81094</xdr:rowOff>
    </xdr:from>
    <xdr:ext cx="378565" cy="259045"/>
    <xdr:sp macro="" textlink="">
      <xdr:nvSpPr>
        <xdr:cNvPr id="828" name="繰出金該当値テキスト"/>
        <xdr:cNvSpPr txBox="1"/>
      </xdr:nvSpPr>
      <xdr:spPr>
        <a:xfrm>
          <a:off x="22212300" y="13282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134620</xdr:rowOff>
    </xdr:from>
    <xdr:to>
      <xdr:col>31</xdr:col>
      <xdr:colOff>85725</xdr:colOff>
      <xdr:row>78</xdr:row>
      <xdr:rowOff>64770</xdr:rowOff>
    </xdr:to>
    <xdr:sp macro="" textlink="">
      <xdr:nvSpPr>
        <xdr:cNvPr id="829" name="円/楕円 828"/>
        <xdr:cNvSpPr/>
      </xdr:nvSpPr>
      <xdr:spPr>
        <a:xfrm>
          <a:off x="21272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55897</xdr:rowOff>
    </xdr:from>
    <xdr:ext cx="378565" cy="259045"/>
    <xdr:sp macro="" textlink="">
      <xdr:nvSpPr>
        <xdr:cNvPr id="830" name="テキスト ボックス 829"/>
        <xdr:cNvSpPr txBox="1"/>
      </xdr:nvSpPr>
      <xdr:spPr>
        <a:xfrm>
          <a:off x="21121317" y="13428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160223</xdr:rowOff>
    </xdr:from>
    <xdr:to>
      <xdr:col>29</xdr:col>
      <xdr:colOff>568325</xdr:colOff>
      <xdr:row>78</xdr:row>
      <xdr:rowOff>90373</xdr:rowOff>
    </xdr:to>
    <xdr:sp macro="" textlink="">
      <xdr:nvSpPr>
        <xdr:cNvPr id="831" name="円/楕円 830"/>
        <xdr:cNvSpPr/>
      </xdr:nvSpPr>
      <xdr:spPr>
        <a:xfrm>
          <a:off x="20383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78</xdr:row>
      <xdr:rowOff>81500</xdr:rowOff>
    </xdr:from>
    <xdr:ext cx="378565" cy="259045"/>
    <xdr:sp macro="" textlink="">
      <xdr:nvSpPr>
        <xdr:cNvPr id="832" name="テキスト ボックス 831"/>
        <xdr:cNvSpPr txBox="1"/>
      </xdr:nvSpPr>
      <xdr:spPr>
        <a:xfrm>
          <a:off x="20245017" y="13454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39066</xdr:rowOff>
    </xdr:from>
    <xdr:to>
      <xdr:col>28</xdr:col>
      <xdr:colOff>365125</xdr:colOff>
      <xdr:row>77</xdr:row>
      <xdr:rowOff>140666</xdr:rowOff>
    </xdr:to>
    <xdr:sp macro="" textlink="">
      <xdr:nvSpPr>
        <xdr:cNvPr id="833" name="円/楕円 832"/>
        <xdr:cNvSpPr/>
      </xdr:nvSpPr>
      <xdr:spPr>
        <a:xfrm>
          <a:off x="19494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77</xdr:row>
      <xdr:rowOff>131793</xdr:rowOff>
    </xdr:from>
    <xdr:ext cx="378565" cy="259045"/>
    <xdr:sp macro="" textlink="">
      <xdr:nvSpPr>
        <xdr:cNvPr id="834" name="テキスト ボックス 833"/>
        <xdr:cNvSpPr txBox="1"/>
      </xdr:nvSpPr>
      <xdr:spPr>
        <a:xfrm>
          <a:off x="19356017" y="1333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110389</xdr:rowOff>
    </xdr:from>
    <xdr:to>
      <xdr:col>27</xdr:col>
      <xdr:colOff>161925</xdr:colOff>
      <xdr:row>78</xdr:row>
      <xdr:rowOff>40539</xdr:rowOff>
    </xdr:to>
    <xdr:sp macro="" textlink="">
      <xdr:nvSpPr>
        <xdr:cNvPr id="835" name="円/楕円 834"/>
        <xdr:cNvSpPr/>
      </xdr:nvSpPr>
      <xdr:spPr>
        <a:xfrm>
          <a:off x="18605500" y="133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78</xdr:row>
      <xdr:rowOff>31666</xdr:rowOff>
    </xdr:from>
    <xdr:ext cx="378565" cy="259045"/>
    <xdr:sp macro="" textlink="">
      <xdr:nvSpPr>
        <xdr:cNvPr id="836" name="テキスト ボックス 835"/>
        <xdr:cNvSpPr txBox="1"/>
      </xdr:nvSpPr>
      <xdr:spPr>
        <a:xfrm>
          <a:off x="18467017" y="1340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8" name="正方形/長方形 83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9" name="正方形/長方形 83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0" name="正方形/長方形 83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1" name="正方形/長方形 84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0" name="テキスト ボックス 859"/>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7" name="テキスト ボックス 876"/>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４７１，６１３円となっている。主な構成項目である人件費は、住民一人当たり１３０，３６１円となっており、２７年度と比較すると８１７円の減少となった。平成２７年度に策定した大分県行財政アクションプラン（</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31</a:t>
          </a:r>
          <a:r>
            <a:rPr kumimoji="1" lang="ja-JP" altLang="en-US" sz="1300">
              <a:latin typeface="ＭＳ Ｐゴシック"/>
            </a:rPr>
            <a:t>）により、今後も行財政を取り巻く環境の変化による新たな行政需要にも対応できるよう、引き続き、総人件費の抑制に努めていく。補助費等については、</a:t>
          </a:r>
          <a:r>
            <a:rPr lang="ja-JP" altLang="ja-JP" sz="1300">
              <a:solidFill>
                <a:schemeClr val="dk1"/>
              </a:solidFill>
              <a:effectLst/>
              <a:latin typeface="+mn-lt"/>
              <a:ea typeface="+mn-ea"/>
              <a:cs typeface="+mn-cs"/>
            </a:rPr>
            <a:t>後期高齢者医療等推進事業における被保険者の増加や、施設利用者の増に伴う障がい者自立支援給付費県負担金の増加などにより、市町村等への社会保障関係費が増加し</a:t>
          </a:r>
          <a:r>
            <a:rPr lang="ja-JP" altLang="en-US" sz="1300">
              <a:solidFill>
                <a:schemeClr val="dk1"/>
              </a:solidFill>
              <a:effectLst/>
              <a:latin typeface="+mn-lt"/>
              <a:ea typeface="+mn-ea"/>
              <a:cs typeface="+mn-cs"/>
            </a:rPr>
            <a:t>、２，７４４円の増となったものの、類似団体平均と比べると依然として低い状況である。普通建設事業費は一人当たり９５，８９３円となっており、２７年度比較すると５，２９５円の増加となった。これは、防災・減災対策事業の増などによるものである。災害復旧事業については、熊本地震の復旧事業の増加などにより１，２６５円の増となった。一方で積立金は芸術文化短期大学の改修や屋内スポーツ施設の整備のための基金積立てが前年を下回ったことなどにより１，７６９円の減少となった。</a:t>
          </a:r>
          <a:endParaRPr lang="en-US" altLang="ja-JP" sz="1300">
            <a:solidFill>
              <a:schemeClr val="dk1"/>
            </a:solidFill>
            <a:effectLst/>
            <a:latin typeface="+mn-lt"/>
            <a:ea typeface="+mn-ea"/>
            <a:cs typeface="+mn-cs"/>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1,176,891
1,165,898
6,340.74
572,602,476
555,036,631
2,768,964
327,941,885
1,034,680,367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159.3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68834</xdr:rowOff>
    </xdr:from>
    <xdr:to>
      <xdr:col>6</xdr:col>
      <xdr:colOff>510540</xdr:colOff>
      <xdr:row>39</xdr:row>
      <xdr:rowOff>41402</xdr:rowOff>
    </xdr:to>
    <xdr:cxnSp macro="">
      <xdr:nvCxnSpPr>
        <xdr:cNvPr id="54" name="直線コネクタ 53"/>
        <xdr:cNvCxnSpPr/>
      </xdr:nvCxnSpPr>
      <xdr:spPr>
        <a:xfrm flipV="1">
          <a:off x="4633595" y="555523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45229</xdr:rowOff>
    </xdr:from>
    <xdr:ext cx="378565" cy="259045"/>
    <xdr:sp macro="" textlink="">
      <xdr:nvSpPr>
        <xdr:cNvPr id="55" name="議会費最小値テキスト"/>
        <xdr:cNvSpPr txBox="1"/>
      </xdr:nvSpPr>
      <xdr:spPr>
        <a:xfrm>
          <a:off x="4686300"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39</xdr:row>
      <xdr:rowOff>41402</xdr:rowOff>
    </xdr:from>
    <xdr:to>
      <xdr:col>6</xdr:col>
      <xdr:colOff>600075</xdr:colOff>
      <xdr:row>39</xdr:row>
      <xdr:rowOff>41402</xdr:rowOff>
    </xdr:to>
    <xdr:cxnSp macro="">
      <xdr:nvCxnSpPr>
        <xdr:cNvPr id="56" name="直線コネクタ 55"/>
        <xdr:cNvCxnSpPr/>
      </xdr:nvCxnSpPr>
      <xdr:spPr>
        <a:xfrm>
          <a:off x="4546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15511</xdr:rowOff>
    </xdr:from>
    <xdr:ext cx="469744" cy="259045"/>
    <xdr:sp macro="" textlink="">
      <xdr:nvSpPr>
        <xdr:cNvPr id="57" name="議会費最大値テキスト"/>
        <xdr:cNvSpPr txBox="1"/>
      </xdr:nvSpPr>
      <xdr:spPr>
        <a:xfrm>
          <a:off x="4686300" y="53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32</xdr:row>
      <xdr:rowOff>68834</xdr:rowOff>
    </xdr:from>
    <xdr:to>
      <xdr:col>6</xdr:col>
      <xdr:colOff>600075</xdr:colOff>
      <xdr:row>32</xdr:row>
      <xdr:rowOff>68834</xdr:rowOff>
    </xdr:to>
    <xdr:cxnSp macro="">
      <xdr:nvCxnSpPr>
        <xdr:cNvPr id="58" name="直線コネクタ 57"/>
        <xdr:cNvCxnSpPr/>
      </xdr:nvCxnSpPr>
      <xdr:spPr>
        <a:xfrm>
          <a:off x="4546600" y="55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103124</xdr:rowOff>
    </xdr:from>
    <xdr:to>
      <xdr:col>6</xdr:col>
      <xdr:colOff>511175</xdr:colOff>
      <xdr:row>36</xdr:row>
      <xdr:rowOff>153416</xdr:rowOff>
    </xdr:to>
    <xdr:cxnSp macro="">
      <xdr:nvCxnSpPr>
        <xdr:cNvPr id="59" name="直線コネクタ 58"/>
        <xdr:cNvCxnSpPr/>
      </xdr:nvCxnSpPr>
      <xdr:spPr>
        <a:xfrm flipV="1">
          <a:off x="3797300" y="62753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171213</xdr:rowOff>
    </xdr:from>
    <xdr:ext cx="378565" cy="259045"/>
    <xdr:sp macro="" textlink="">
      <xdr:nvSpPr>
        <xdr:cNvPr id="60" name="議会費平均値テキスト"/>
        <xdr:cNvSpPr txBox="1"/>
      </xdr:nvSpPr>
      <xdr:spPr>
        <a:xfrm>
          <a:off x="4686300" y="60005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148336</xdr:rowOff>
    </xdr:from>
    <xdr:to>
      <xdr:col>6</xdr:col>
      <xdr:colOff>561975</xdr:colOff>
      <xdr:row>36</xdr:row>
      <xdr:rowOff>78486</xdr:rowOff>
    </xdr:to>
    <xdr:sp macro="" textlink="">
      <xdr:nvSpPr>
        <xdr:cNvPr id="61" name="フローチャート : 判断 60"/>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153416</xdr:rowOff>
    </xdr:from>
    <xdr:to>
      <xdr:col>5</xdr:col>
      <xdr:colOff>358775</xdr:colOff>
      <xdr:row>36</xdr:row>
      <xdr:rowOff>160274</xdr:rowOff>
    </xdr:to>
    <xdr:cxnSp macro="">
      <xdr:nvCxnSpPr>
        <xdr:cNvPr id="62" name="直線コネクタ 61"/>
        <xdr:cNvCxnSpPr/>
      </xdr:nvCxnSpPr>
      <xdr:spPr>
        <a:xfrm flipV="1">
          <a:off x="2908300" y="63256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52324</xdr:rowOff>
    </xdr:from>
    <xdr:to>
      <xdr:col>5</xdr:col>
      <xdr:colOff>409575</xdr:colOff>
      <xdr:row>36</xdr:row>
      <xdr:rowOff>153924</xdr:rowOff>
    </xdr:to>
    <xdr:sp macro="" textlink="">
      <xdr:nvSpPr>
        <xdr:cNvPr id="63" name="フローチャート : 判断 62"/>
        <xdr:cNvSpPr/>
      </xdr:nvSpPr>
      <xdr:spPr>
        <a:xfrm>
          <a:off x="3746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170451</xdr:rowOff>
    </xdr:from>
    <xdr:ext cx="378565" cy="259045"/>
    <xdr:sp macro="" textlink="">
      <xdr:nvSpPr>
        <xdr:cNvPr id="64" name="テキスト ボックス 63"/>
        <xdr:cNvSpPr txBox="1"/>
      </xdr:nvSpPr>
      <xdr:spPr>
        <a:xfrm>
          <a:off x="3595317" y="5999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160274</xdr:rowOff>
    </xdr:from>
    <xdr:to>
      <xdr:col>4</xdr:col>
      <xdr:colOff>155575</xdr:colOff>
      <xdr:row>37</xdr:row>
      <xdr:rowOff>68834</xdr:rowOff>
    </xdr:to>
    <xdr:cxnSp macro="">
      <xdr:nvCxnSpPr>
        <xdr:cNvPr id="65" name="直線コネクタ 64"/>
        <xdr:cNvCxnSpPr/>
      </xdr:nvCxnSpPr>
      <xdr:spPr>
        <a:xfrm flipV="1">
          <a:off x="2019300" y="633247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93472</xdr:rowOff>
    </xdr:from>
    <xdr:to>
      <xdr:col>4</xdr:col>
      <xdr:colOff>206375</xdr:colOff>
      <xdr:row>38</xdr:row>
      <xdr:rowOff>23622</xdr:rowOff>
    </xdr:to>
    <xdr:sp macro="" textlink="">
      <xdr:nvSpPr>
        <xdr:cNvPr id="66" name="フローチャート : 判断 65"/>
        <xdr:cNvSpPr/>
      </xdr:nvSpPr>
      <xdr:spPr>
        <a:xfrm>
          <a:off x="2857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14749</xdr:rowOff>
    </xdr:from>
    <xdr:ext cx="378565" cy="259045"/>
    <xdr:sp macro="" textlink="">
      <xdr:nvSpPr>
        <xdr:cNvPr id="67" name="テキスト ボックス 66"/>
        <xdr:cNvSpPr txBox="1"/>
      </xdr:nvSpPr>
      <xdr:spPr>
        <a:xfrm>
          <a:off x="2719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125984</xdr:rowOff>
    </xdr:from>
    <xdr:to>
      <xdr:col>2</xdr:col>
      <xdr:colOff>638175</xdr:colOff>
      <xdr:row>37</xdr:row>
      <xdr:rowOff>68834</xdr:rowOff>
    </xdr:to>
    <xdr:cxnSp macro="">
      <xdr:nvCxnSpPr>
        <xdr:cNvPr id="68" name="直線コネクタ 67"/>
        <xdr:cNvCxnSpPr/>
      </xdr:nvCxnSpPr>
      <xdr:spPr>
        <a:xfrm>
          <a:off x="1130300" y="62981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109474</xdr:rowOff>
    </xdr:from>
    <xdr:to>
      <xdr:col>3</xdr:col>
      <xdr:colOff>3175</xdr:colOff>
      <xdr:row>39</xdr:row>
      <xdr:rowOff>39624</xdr:rowOff>
    </xdr:to>
    <xdr:sp macro="" textlink="">
      <xdr:nvSpPr>
        <xdr:cNvPr id="69" name="フローチャート : 判断 68"/>
        <xdr:cNvSpPr/>
      </xdr:nvSpPr>
      <xdr:spPr>
        <a:xfrm>
          <a:off x="1968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39</xdr:row>
      <xdr:rowOff>30751</xdr:rowOff>
    </xdr:from>
    <xdr:ext cx="378565" cy="259045"/>
    <xdr:sp macro="" textlink="">
      <xdr:nvSpPr>
        <xdr:cNvPr id="70" name="テキスト ボックス 69"/>
        <xdr:cNvSpPr txBox="1"/>
      </xdr:nvSpPr>
      <xdr:spPr>
        <a:xfrm>
          <a:off x="1830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88900</xdr:rowOff>
    </xdr:from>
    <xdr:to>
      <xdr:col>1</xdr:col>
      <xdr:colOff>485775</xdr:colOff>
      <xdr:row>39</xdr:row>
      <xdr:rowOff>19050</xdr:rowOff>
    </xdr:to>
    <xdr:sp macro="" textlink="">
      <xdr:nvSpPr>
        <xdr:cNvPr id="71" name="フローチャート : 判断 70"/>
        <xdr:cNvSpPr/>
      </xdr:nvSpPr>
      <xdr:spPr>
        <a:xfrm>
          <a:off x="107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39</xdr:row>
      <xdr:rowOff>10177</xdr:rowOff>
    </xdr:from>
    <xdr:ext cx="378565" cy="259045"/>
    <xdr:sp macro="" textlink="">
      <xdr:nvSpPr>
        <xdr:cNvPr id="72" name="テキスト ボックス 71"/>
        <xdr:cNvSpPr txBox="1"/>
      </xdr:nvSpPr>
      <xdr:spPr>
        <a:xfrm>
          <a:off x="94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52324</xdr:rowOff>
    </xdr:from>
    <xdr:to>
      <xdr:col>6</xdr:col>
      <xdr:colOff>561975</xdr:colOff>
      <xdr:row>36</xdr:row>
      <xdr:rowOff>153924</xdr:rowOff>
    </xdr:to>
    <xdr:sp macro="" textlink="">
      <xdr:nvSpPr>
        <xdr:cNvPr id="78" name="円/楕円 77"/>
        <xdr:cNvSpPr/>
      </xdr:nvSpPr>
      <xdr:spPr>
        <a:xfrm>
          <a:off x="45847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30751</xdr:rowOff>
    </xdr:from>
    <xdr:ext cx="378565" cy="259045"/>
    <xdr:sp macro="" textlink="">
      <xdr:nvSpPr>
        <xdr:cNvPr id="79" name="議会費該当値テキスト"/>
        <xdr:cNvSpPr txBox="1"/>
      </xdr:nvSpPr>
      <xdr:spPr>
        <a:xfrm>
          <a:off x="4686300" y="6202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102616</xdr:rowOff>
    </xdr:from>
    <xdr:to>
      <xdr:col>5</xdr:col>
      <xdr:colOff>409575</xdr:colOff>
      <xdr:row>37</xdr:row>
      <xdr:rowOff>32766</xdr:rowOff>
    </xdr:to>
    <xdr:sp macro="" textlink="">
      <xdr:nvSpPr>
        <xdr:cNvPr id="80" name="円/楕円 79"/>
        <xdr:cNvSpPr/>
      </xdr:nvSpPr>
      <xdr:spPr>
        <a:xfrm>
          <a:off x="3746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23893</xdr:rowOff>
    </xdr:from>
    <xdr:ext cx="378565" cy="259045"/>
    <xdr:sp macro="" textlink="">
      <xdr:nvSpPr>
        <xdr:cNvPr id="81" name="テキスト ボックス 80"/>
        <xdr:cNvSpPr txBox="1"/>
      </xdr:nvSpPr>
      <xdr:spPr>
        <a:xfrm>
          <a:off x="3595317" y="636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109474</xdr:rowOff>
    </xdr:from>
    <xdr:to>
      <xdr:col>4</xdr:col>
      <xdr:colOff>206375</xdr:colOff>
      <xdr:row>37</xdr:row>
      <xdr:rowOff>39624</xdr:rowOff>
    </xdr:to>
    <xdr:sp macro="" textlink="">
      <xdr:nvSpPr>
        <xdr:cNvPr id="82" name="円/楕円 81"/>
        <xdr:cNvSpPr/>
      </xdr:nvSpPr>
      <xdr:spPr>
        <a:xfrm>
          <a:off x="2857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56151</xdr:rowOff>
    </xdr:from>
    <xdr:ext cx="378565" cy="259045"/>
    <xdr:sp macro="" textlink="">
      <xdr:nvSpPr>
        <xdr:cNvPr id="83" name="テキスト ボックス 82"/>
        <xdr:cNvSpPr txBox="1"/>
      </xdr:nvSpPr>
      <xdr:spPr>
        <a:xfrm>
          <a:off x="2719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18034</xdr:rowOff>
    </xdr:from>
    <xdr:to>
      <xdr:col>3</xdr:col>
      <xdr:colOff>3175</xdr:colOff>
      <xdr:row>37</xdr:row>
      <xdr:rowOff>119634</xdr:rowOff>
    </xdr:to>
    <xdr:sp macro="" textlink="">
      <xdr:nvSpPr>
        <xdr:cNvPr id="84" name="円/楕円 83"/>
        <xdr:cNvSpPr/>
      </xdr:nvSpPr>
      <xdr:spPr>
        <a:xfrm>
          <a:off x="1968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136161</xdr:rowOff>
    </xdr:from>
    <xdr:ext cx="378565" cy="259045"/>
    <xdr:sp macro="" textlink="">
      <xdr:nvSpPr>
        <xdr:cNvPr id="85" name="テキスト ボックス 84"/>
        <xdr:cNvSpPr txBox="1"/>
      </xdr:nvSpPr>
      <xdr:spPr>
        <a:xfrm>
          <a:off x="1830017" y="613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75184</xdr:rowOff>
    </xdr:from>
    <xdr:to>
      <xdr:col>1</xdr:col>
      <xdr:colOff>485775</xdr:colOff>
      <xdr:row>37</xdr:row>
      <xdr:rowOff>5334</xdr:rowOff>
    </xdr:to>
    <xdr:sp macro="" textlink="">
      <xdr:nvSpPr>
        <xdr:cNvPr id="86" name="円/楕円 85"/>
        <xdr:cNvSpPr/>
      </xdr:nvSpPr>
      <xdr:spPr>
        <a:xfrm>
          <a:off x="1079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21861</xdr:rowOff>
    </xdr:from>
    <xdr:ext cx="378565" cy="259045"/>
    <xdr:sp macro="" textlink="">
      <xdr:nvSpPr>
        <xdr:cNvPr id="87" name="テキスト ボックス 86"/>
        <xdr:cNvSpPr txBox="1"/>
      </xdr:nvSpPr>
      <xdr:spPr>
        <a:xfrm>
          <a:off x="941017" y="602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0" name="直線コネクタ 109"/>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1" name="総務費最小値テキスト"/>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2" name="直線コネクタ 111"/>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3" name="総務費最大値テキスト"/>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4" name="直線コネクタ 113"/>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28296</xdr:rowOff>
    </xdr:from>
    <xdr:to>
      <xdr:col>6</xdr:col>
      <xdr:colOff>511175</xdr:colOff>
      <xdr:row>58</xdr:row>
      <xdr:rowOff>86131</xdr:rowOff>
    </xdr:to>
    <xdr:cxnSp macro="">
      <xdr:nvCxnSpPr>
        <xdr:cNvPr id="115" name="直線コネクタ 114"/>
        <xdr:cNvCxnSpPr/>
      </xdr:nvCxnSpPr>
      <xdr:spPr>
        <a:xfrm>
          <a:off x="3797300" y="9972396"/>
          <a:ext cx="8382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166184</xdr:rowOff>
    </xdr:from>
    <xdr:ext cx="534377" cy="259045"/>
    <xdr:sp macro="" textlink="">
      <xdr:nvSpPr>
        <xdr:cNvPr id="116" name="総務費平均値テキスト"/>
        <xdr:cNvSpPr txBox="1"/>
      </xdr:nvSpPr>
      <xdr:spPr>
        <a:xfrm>
          <a:off x="4686300" y="9253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7" name="フローチャート : 判断 116"/>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61405</xdr:rowOff>
    </xdr:from>
    <xdr:to>
      <xdr:col>5</xdr:col>
      <xdr:colOff>358775</xdr:colOff>
      <xdr:row>58</xdr:row>
      <xdr:rowOff>28296</xdr:rowOff>
    </xdr:to>
    <xdr:cxnSp macro="">
      <xdr:nvCxnSpPr>
        <xdr:cNvPr id="118" name="直線コネクタ 117"/>
        <xdr:cNvCxnSpPr/>
      </xdr:nvCxnSpPr>
      <xdr:spPr>
        <a:xfrm>
          <a:off x="2908300" y="9834055"/>
          <a:ext cx="889000" cy="1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117475</xdr:rowOff>
    </xdr:from>
    <xdr:to>
      <xdr:col>5</xdr:col>
      <xdr:colOff>409575</xdr:colOff>
      <xdr:row>56</xdr:row>
      <xdr:rowOff>47625</xdr:rowOff>
    </xdr:to>
    <xdr:sp macro="" textlink="">
      <xdr:nvSpPr>
        <xdr:cNvPr id="119" name="フローチャート : 判断 118"/>
        <xdr:cNvSpPr/>
      </xdr:nvSpPr>
      <xdr:spPr>
        <a:xfrm>
          <a:off x="3746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64152</xdr:rowOff>
    </xdr:from>
    <xdr:ext cx="534377" cy="259045"/>
    <xdr:sp macro="" textlink="">
      <xdr:nvSpPr>
        <xdr:cNvPr id="120" name="テキスト ボックス 119"/>
        <xdr:cNvSpPr txBox="1"/>
      </xdr:nvSpPr>
      <xdr:spPr>
        <a:xfrm>
          <a:off x="35174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135280</xdr:rowOff>
    </xdr:from>
    <xdr:to>
      <xdr:col>4</xdr:col>
      <xdr:colOff>155575</xdr:colOff>
      <xdr:row>57</xdr:row>
      <xdr:rowOff>61405</xdr:rowOff>
    </xdr:to>
    <xdr:cxnSp macro="">
      <xdr:nvCxnSpPr>
        <xdr:cNvPr id="121" name="直線コネクタ 120"/>
        <xdr:cNvCxnSpPr/>
      </xdr:nvCxnSpPr>
      <xdr:spPr>
        <a:xfrm>
          <a:off x="2019300" y="9393580"/>
          <a:ext cx="889000" cy="4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36360</xdr:rowOff>
    </xdr:from>
    <xdr:to>
      <xdr:col>4</xdr:col>
      <xdr:colOff>206375</xdr:colOff>
      <xdr:row>57</xdr:row>
      <xdr:rowOff>137960</xdr:rowOff>
    </xdr:to>
    <xdr:sp macro="" textlink="">
      <xdr:nvSpPr>
        <xdr:cNvPr id="122" name="フローチャート : 判断 121"/>
        <xdr:cNvSpPr/>
      </xdr:nvSpPr>
      <xdr:spPr>
        <a:xfrm>
          <a:off x="2857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129087</xdr:rowOff>
    </xdr:from>
    <xdr:ext cx="534377" cy="259045"/>
    <xdr:sp macro="" textlink="">
      <xdr:nvSpPr>
        <xdr:cNvPr id="123" name="テキスト ボックス 122"/>
        <xdr:cNvSpPr txBox="1"/>
      </xdr:nvSpPr>
      <xdr:spPr>
        <a:xfrm>
          <a:off x="2641111" y="9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135280</xdr:rowOff>
    </xdr:from>
    <xdr:to>
      <xdr:col>2</xdr:col>
      <xdr:colOff>638175</xdr:colOff>
      <xdr:row>59</xdr:row>
      <xdr:rowOff>5397</xdr:rowOff>
    </xdr:to>
    <xdr:cxnSp macro="">
      <xdr:nvCxnSpPr>
        <xdr:cNvPr id="124" name="直線コネクタ 123"/>
        <xdr:cNvCxnSpPr/>
      </xdr:nvCxnSpPr>
      <xdr:spPr>
        <a:xfrm flipV="1">
          <a:off x="1130300" y="9393580"/>
          <a:ext cx="889000" cy="7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44399</xdr:rowOff>
    </xdr:from>
    <xdr:to>
      <xdr:col>3</xdr:col>
      <xdr:colOff>3175</xdr:colOff>
      <xdr:row>55</xdr:row>
      <xdr:rowOff>145999</xdr:rowOff>
    </xdr:to>
    <xdr:sp macro="" textlink="">
      <xdr:nvSpPr>
        <xdr:cNvPr id="125" name="フローチャート : 判断 124"/>
        <xdr:cNvSpPr/>
      </xdr:nvSpPr>
      <xdr:spPr>
        <a:xfrm>
          <a:off x="1968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137126</xdr:rowOff>
    </xdr:from>
    <xdr:ext cx="534377" cy="259045"/>
    <xdr:sp macro="" textlink="">
      <xdr:nvSpPr>
        <xdr:cNvPr id="126" name="テキスト ボックス 125"/>
        <xdr:cNvSpPr txBox="1"/>
      </xdr:nvSpPr>
      <xdr:spPr>
        <a:xfrm>
          <a:off x="1752111" y="9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166510</xdr:rowOff>
    </xdr:from>
    <xdr:to>
      <xdr:col>1</xdr:col>
      <xdr:colOff>485775</xdr:colOff>
      <xdr:row>58</xdr:row>
      <xdr:rowOff>96660</xdr:rowOff>
    </xdr:to>
    <xdr:sp macro="" textlink="">
      <xdr:nvSpPr>
        <xdr:cNvPr id="127" name="フローチャート : 判断 126"/>
        <xdr:cNvSpPr/>
      </xdr:nvSpPr>
      <xdr:spPr>
        <a:xfrm>
          <a:off x="1079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113187</xdr:rowOff>
    </xdr:from>
    <xdr:ext cx="534377" cy="259045"/>
    <xdr:sp macro="" textlink="">
      <xdr:nvSpPr>
        <xdr:cNvPr id="128" name="テキスト ボックス 127"/>
        <xdr:cNvSpPr txBox="1"/>
      </xdr:nvSpPr>
      <xdr:spPr>
        <a:xfrm>
          <a:off x="863111" y="97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35331</xdr:rowOff>
    </xdr:from>
    <xdr:to>
      <xdr:col>6</xdr:col>
      <xdr:colOff>561975</xdr:colOff>
      <xdr:row>58</xdr:row>
      <xdr:rowOff>136931</xdr:rowOff>
    </xdr:to>
    <xdr:sp macro="" textlink="">
      <xdr:nvSpPr>
        <xdr:cNvPr id="134" name="円/楕円 133"/>
        <xdr:cNvSpPr/>
      </xdr:nvSpPr>
      <xdr:spPr>
        <a:xfrm>
          <a:off x="4584700" y="99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121708</xdr:rowOff>
    </xdr:from>
    <xdr:ext cx="534377" cy="259045"/>
    <xdr:sp macro="" textlink="">
      <xdr:nvSpPr>
        <xdr:cNvPr id="135" name="総務費該当値テキスト"/>
        <xdr:cNvSpPr txBox="1"/>
      </xdr:nvSpPr>
      <xdr:spPr>
        <a:xfrm>
          <a:off x="4686300" y="98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148946</xdr:rowOff>
    </xdr:from>
    <xdr:to>
      <xdr:col>5</xdr:col>
      <xdr:colOff>409575</xdr:colOff>
      <xdr:row>58</xdr:row>
      <xdr:rowOff>79096</xdr:rowOff>
    </xdr:to>
    <xdr:sp macro="" textlink="">
      <xdr:nvSpPr>
        <xdr:cNvPr id="136" name="円/楕円 135"/>
        <xdr:cNvSpPr/>
      </xdr:nvSpPr>
      <xdr:spPr>
        <a:xfrm>
          <a:off x="3746500" y="99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70223</xdr:rowOff>
    </xdr:from>
    <xdr:ext cx="534377" cy="259045"/>
    <xdr:sp macro="" textlink="">
      <xdr:nvSpPr>
        <xdr:cNvPr id="137" name="テキスト ボックス 136"/>
        <xdr:cNvSpPr txBox="1"/>
      </xdr:nvSpPr>
      <xdr:spPr>
        <a:xfrm>
          <a:off x="3517411" y="100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10605</xdr:rowOff>
    </xdr:from>
    <xdr:to>
      <xdr:col>4</xdr:col>
      <xdr:colOff>206375</xdr:colOff>
      <xdr:row>57</xdr:row>
      <xdr:rowOff>112205</xdr:rowOff>
    </xdr:to>
    <xdr:sp macro="" textlink="">
      <xdr:nvSpPr>
        <xdr:cNvPr id="138" name="円/楕円 137"/>
        <xdr:cNvSpPr/>
      </xdr:nvSpPr>
      <xdr:spPr>
        <a:xfrm>
          <a:off x="2857500" y="978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128732</xdr:rowOff>
    </xdr:from>
    <xdr:ext cx="534377" cy="259045"/>
    <xdr:sp macro="" textlink="">
      <xdr:nvSpPr>
        <xdr:cNvPr id="139" name="テキスト ボックス 138"/>
        <xdr:cNvSpPr txBox="1"/>
      </xdr:nvSpPr>
      <xdr:spPr>
        <a:xfrm>
          <a:off x="2641111" y="955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84480</xdr:rowOff>
    </xdr:from>
    <xdr:to>
      <xdr:col>3</xdr:col>
      <xdr:colOff>3175</xdr:colOff>
      <xdr:row>55</xdr:row>
      <xdr:rowOff>14630</xdr:rowOff>
    </xdr:to>
    <xdr:sp macro="" textlink="">
      <xdr:nvSpPr>
        <xdr:cNvPr id="140" name="円/楕円 139"/>
        <xdr:cNvSpPr/>
      </xdr:nvSpPr>
      <xdr:spPr>
        <a:xfrm>
          <a:off x="1968500" y="93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31157</xdr:rowOff>
    </xdr:from>
    <xdr:ext cx="534377" cy="259045"/>
    <xdr:sp macro="" textlink="">
      <xdr:nvSpPr>
        <xdr:cNvPr id="141" name="テキスト ボックス 140"/>
        <xdr:cNvSpPr txBox="1"/>
      </xdr:nvSpPr>
      <xdr:spPr>
        <a:xfrm>
          <a:off x="1752111" y="911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126047</xdr:rowOff>
    </xdr:from>
    <xdr:to>
      <xdr:col>1</xdr:col>
      <xdr:colOff>485775</xdr:colOff>
      <xdr:row>59</xdr:row>
      <xdr:rowOff>56197</xdr:rowOff>
    </xdr:to>
    <xdr:sp macro="" textlink="">
      <xdr:nvSpPr>
        <xdr:cNvPr id="142" name="円/楕円 141"/>
        <xdr:cNvSpPr/>
      </xdr:nvSpPr>
      <xdr:spPr>
        <a:xfrm>
          <a:off x="1079500" y="1007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47324</xdr:rowOff>
    </xdr:from>
    <xdr:ext cx="534377" cy="259045"/>
    <xdr:sp macro="" textlink="">
      <xdr:nvSpPr>
        <xdr:cNvPr id="143" name="テキスト ボックス 142"/>
        <xdr:cNvSpPr txBox="1"/>
      </xdr:nvSpPr>
      <xdr:spPr>
        <a:xfrm>
          <a:off x="863111" y="101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4" name="直線コネクタ 163"/>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5"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6" name="直線コネクタ 165"/>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7"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68" name="直線コネクタ 167"/>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127446</xdr:rowOff>
    </xdr:from>
    <xdr:to>
      <xdr:col>6</xdr:col>
      <xdr:colOff>511175</xdr:colOff>
      <xdr:row>77</xdr:row>
      <xdr:rowOff>129344</xdr:rowOff>
    </xdr:to>
    <xdr:cxnSp macro="">
      <xdr:nvCxnSpPr>
        <xdr:cNvPr id="169" name="直線コネクタ 168"/>
        <xdr:cNvCxnSpPr/>
      </xdr:nvCxnSpPr>
      <xdr:spPr>
        <a:xfrm flipV="1">
          <a:off x="3797300" y="13329096"/>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20269</xdr:rowOff>
    </xdr:from>
    <xdr:ext cx="534377" cy="259045"/>
    <xdr:sp macro="" textlink="">
      <xdr:nvSpPr>
        <xdr:cNvPr id="170" name="民生費平均値テキスト"/>
        <xdr:cNvSpPr txBox="1"/>
      </xdr:nvSpPr>
      <xdr:spPr>
        <a:xfrm>
          <a:off x="4686300" y="12879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1" name="フローチャート : 判断 170"/>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129344</xdr:rowOff>
    </xdr:from>
    <xdr:to>
      <xdr:col>5</xdr:col>
      <xdr:colOff>358775</xdr:colOff>
      <xdr:row>78</xdr:row>
      <xdr:rowOff>32716</xdr:rowOff>
    </xdr:to>
    <xdr:cxnSp macro="">
      <xdr:nvCxnSpPr>
        <xdr:cNvPr id="172" name="直線コネクタ 171"/>
        <xdr:cNvCxnSpPr/>
      </xdr:nvCxnSpPr>
      <xdr:spPr>
        <a:xfrm flipV="1">
          <a:off x="2908300" y="13330994"/>
          <a:ext cx="889000" cy="7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3" name="フローチャート : 判断 172"/>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99791</xdr:rowOff>
    </xdr:from>
    <xdr:ext cx="534377" cy="259045"/>
    <xdr:sp macro="" textlink="">
      <xdr:nvSpPr>
        <xdr:cNvPr id="174" name="テキスト ボックス 173"/>
        <xdr:cNvSpPr txBox="1"/>
      </xdr:nvSpPr>
      <xdr:spPr>
        <a:xfrm>
          <a:off x="3517411" y="129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32716</xdr:rowOff>
    </xdr:from>
    <xdr:to>
      <xdr:col>4</xdr:col>
      <xdr:colOff>155575</xdr:colOff>
      <xdr:row>78</xdr:row>
      <xdr:rowOff>102095</xdr:rowOff>
    </xdr:to>
    <xdr:cxnSp macro="">
      <xdr:nvCxnSpPr>
        <xdr:cNvPr id="175" name="直線コネクタ 174"/>
        <xdr:cNvCxnSpPr/>
      </xdr:nvCxnSpPr>
      <xdr:spPr>
        <a:xfrm flipV="1">
          <a:off x="2019300" y="13405816"/>
          <a:ext cx="889000" cy="6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106457</xdr:rowOff>
    </xdr:from>
    <xdr:to>
      <xdr:col>4</xdr:col>
      <xdr:colOff>206375</xdr:colOff>
      <xdr:row>78</xdr:row>
      <xdr:rowOff>36607</xdr:rowOff>
    </xdr:to>
    <xdr:sp macro="" textlink="">
      <xdr:nvSpPr>
        <xdr:cNvPr id="176" name="フローチャート : 判断 175"/>
        <xdr:cNvSpPr/>
      </xdr:nvSpPr>
      <xdr:spPr>
        <a:xfrm>
          <a:off x="2857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53134</xdr:rowOff>
    </xdr:from>
    <xdr:ext cx="534377" cy="259045"/>
    <xdr:sp macro="" textlink="">
      <xdr:nvSpPr>
        <xdr:cNvPr id="177" name="テキスト ボックス 176"/>
        <xdr:cNvSpPr txBox="1"/>
      </xdr:nvSpPr>
      <xdr:spPr>
        <a:xfrm>
          <a:off x="2641111" y="130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35230</xdr:rowOff>
    </xdr:from>
    <xdr:to>
      <xdr:col>2</xdr:col>
      <xdr:colOff>638175</xdr:colOff>
      <xdr:row>78</xdr:row>
      <xdr:rowOff>102095</xdr:rowOff>
    </xdr:to>
    <xdr:cxnSp macro="">
      <xdr:nvCxnSpPr>
        <xdr:cNvPr id="178" name="直線コネクタ 177"/>
        <xdr:cNvCxnSpPr/>
      </xdr:nvCxnSpPr>
      <xdr:spPr>
        <a:xfrm>
          <a:off x="1130300" y="13408330"/>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75847</xdr:rowOff>
    </xdr:from>
    <xdr:to>
      <xdr:col>3</xdr:col>
      <xdr:colOff>3175</xdr:colOff>
      <xdr:row>79</xdr:row>
      <xdr:rowOff>5997</xdr:rowOff>
    </xdr:to>
    <xdr:sp macro="" textlink="">
      <xdr:nvSpPr>
        <xdr:cNvPr id="179" name="フローチャート : 判断 178"/>
        <xdr:cNvSpPr/>
      </xdr:nvSpPr>
      <xdr:spPr>
        <a:xfrm>
          <a:off x="1968500" y="1344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168574</xdr:rowOff>
    </xdr:from>
    <xdr:ext cx="534377" cy="259045"/>
    <xdr:sp macro="" textlink="">
      <xdr:nvSpPr>
        <xdr:cNvPr id="180" name="テキスト ボックス 179"/>
        <xdr:cNvSpPr txBox="1"/>
      </xdr:nvSpPr>
      <xdr:spPr>
        <a:xfrm>
          <a:off x="1752111" y="135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42266</xdr:rowOff>
    </xdr:from>
    <xdr:to>
      <xdr:col>1</xdr:col>
      <xdr:colOff>485775</xdr:colOff>
      <xdr:row>78</xdr:row>
      <xdr:rowOff>143866</xdr:rowOff>
    </xdr:to>
    <xdr:sp macro="" textlink="">
      <xdr:nvSpPr>
        <xdr:cNvPr id="181" name="フローチャート : 判断 180"/>
        <xdr:cNvSpPr/>
      </xdr:nvSpPr>
      <xdr:spPr>
        <a:xfrm>
          <a:off x="1079500" y="1341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134993</xdr:rowOff>
    </xdr:from>
    <xdr:ext cx="534377" cy="259045"/>
    <xdr:sp macro="" textlink="">
      <xdr:nvSpPr>
        <xdr:cNvPr id="182" name="テキスト ボックス 181"/>
        <xdr:cNvSpPr txBox="1"/>
      </xdr:nvSpPr>
      <xdr:spPr>
        <a:xfrm>
          <a:off x="863111" y="135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76646</xdr:rowOff>
    </xdr:from>
    <xdr:to>
      <xdr:col>6</xdr:col>
      <xdr:colOff>561975</xdr:colOff>
      <xdr:row>78</xdr:row>
      <xdr:rowOff>6796</xdr:rowOff>
    </xdr:to>
    <xdr:sp macro="" textlink="">
      <xdr:nvSpPr>
        <xdr:cNvPr id="188" name="円/楕円 187"/>
        <xdr:cNvSpPr/>
      </xdr:nvSpPr>
      <xdr:spPr>
        <a:xfrm>
          <a:off x="4584700" y="132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163023</xdr:rowOff>
    </xdr:from>
    <xdr:ext cx="534377" cy="259045"/>
    <xdr:sp macro="" textlink="">
      <xdr:nvSpPr>
        <xdr:cNvPr id="189" name="民生費該当値テキスト"/>
        <xdr:cNvSpPr txBox="1"/>
      </xdr:nvSpPr>
      <xdr:spPr>
        <a:xfrm>
          <a:off x="4686300" y="1319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78544</xdr:rowOff>
    </xdr:from>
    <xdr:to>
      <xdr:col>5</xdr:col>
      <xdr:colOff>409575</xdr:colOff>
      <xdr:row>78</xdr:row>
      <xdr:rowOff>8694</xdr:rowOff>
    </xdr:to>
    <xdr:sp macro="" textlink="">
      <xdr:nvSpPr>
        <xdr:cNvPr id="190" name="円/楕円 189"/>
        <xdr:cNvSpPr/>
      </xdr:nvSpPr>
      <xdr:spPr>
        <a:xfrm>
          <a:off x="3746500" y="132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171271</xdr:rowOff>
    </xdr:from>
    <xdr:ext cx="534377" cy="259045"/>
    <xdr:sp macro="" textlink="">
      <xdr:nvSpPr>
        <xdr:cNvPr id="191" name="テキスト ボックス 190"/>
        <xdr:cNvSpPr txBox="1"/>
      </xdr:nvSpPr>
      <xdr:spPr>
        <a:xfrm>
          <a:off x="3517411" y="133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153366</xdr:rowOff>
    </xdr:from>
    <xdr:to>
      <xdr:col>4</xdr:col>
      <xdr:colOff>206375</xdr:colOff>
      <xdr:row>78</xdr:row>
      <xdr:rowOff>83516</xdr:rowOff>
    </xdr:to>
    <xdr:sp macro="" textlink="">
      <xdr:nvSpPr>
        <xdr:cNvPr id="192" name="円/楕円 191"/>
        <xdr:cNvSpPr/>
      </xdr:nvSpPr>
      <xdr:spPr>
        <a:xfrm>
          <a:off x="2857500" y="133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74643</xdr:rowOff>
    </xdr:from>
    <xdr:ext cx="534377" cy="259045"/>
    <xdr:sp macro="" textlink="">
      <xdr:nvSpPr>
        <xdr:cNvPr id="193" name="テキスト ボックス 192"/>
        <xdr:cNvSpPr txBox="1"/>
      </xdr:nvSpPr>
      <xdr:spPr>
        <a:xfrm>
          <a:off x="2641111" y="1344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51295</xdr:rowOff>
    </xdr:from>
    <xdr:to>
      <xdr:col>3</xdr:col>
      <xdr:colOff>3175</xdr:colOff>
      <xdr:row>78</xdr:row>
      <xdr:rowOff>152895</xdr:rowOff>
    </xdr:to>
    <xdr:sp macro="" textlink="">
      <xdr:nvSpPr>
        <xdr:cNvPr id="194" name="円/楕円 193"/>
        <xdr:cNvSpPr/>
      </xdr:nvSpPr>
      <xdr:spPr>
        <a:xfrm>
          <a:off x="1968500" y="134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169422</xdr:rowOff>
    </xdr:from>
    <xdr:ext cx="534377" cy="259045"/>
    <xdr:sp macro="" textlink="">
      <xdr:nvSpPr>
        <xdr:cNvPr id="195" name="テキスト ボックス 194"/>
        <xdr:cNvSpPr txBox="1"/>
      </xdr:nvSpPr>
      <xdr:spPr>
        <a:xfrm>
          <a:off x="1752111" y="131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155880</xdr:rowOff>
    </xdr:from>
    <xdr:to>
      <xdr:col>1</xdr:col>
      <xdr:colOff>485775</xdr:colOff>
      <xdr:row>78</xdr:row>
      <xdr:rowOff>86030</xdr:rowOff>
    </xdr:to>
    <xdr:sp macro="" textlink="">
      <xdr:nvSpPr>
        <xdr:cNvPr id="196" name="円/楕円 195"/>
        <xdr:cNvSpPr/>
      </xdr:nvSpPr>
      <xdr:spPr>
        <a:xfrm>
          <a:off x="1079500" y="133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102557</xdr:rowOff>
    </xdr:from>
    <xdr:ext cx="534377" cy="259045"/>
    <xdr:sp macro="" textlink="">
      <xdr:nvSpPr>
        <xdr:cNvPr id="197" name="テキスト ボックス 196"/>
        <xdr:cNvSpPr txBox="1"/>
      </xdr:nvSpPr>
      <xdr:spPr>
        <a:xfrm>
          <a:off x="863111" y="131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0" name="直線コネクタ 219"/>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1"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2" name="直線コネクタ 221"/>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3"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4" name="直線コネクタ 223"/>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150216</xdr:rowOff>
    </xdr:from>
    <xdr:to>
      <xdr:col>6</xdr:col>
      <xdr:colOff>511175</xdr:colOff>
      <xdr:row>98</xdr:row>
      <xdr:rowOff>161074</xdr:rowOff>
    </xdr:to>
    <xdr:cxnSp macro="">
      <xdr:nvCxnSpPr>
        <xdr:cNvPr id="225" name="直線コネクタ 224"/>
        <xdr:cNvCxnSpPr/>
      </xdr:nvCxnSpPr>
      <xdr:spPr>
        <a:xfrm flipV="1">
          <a:off x="3797300" y="16952316"/>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138867</xdr:rowOff>
    </xdr:from>
    <xdr:ext cx="534377" cy="259045"/>
    <xdr:sp macro="" textlink="">
      <xdr:nvSpPr>
        <xdr:cNvPr id="226" name="衛生費平均値テキスト"/>
        <xdr:cNvSpPr txBox="1"/>
      </xdr:nvSpPr>
      <xdr:spPr>
        <a:xfrm>
          <a:off x="4686300" y="16426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7" name="フローチャート : 判断 226"/>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161074</xdr:rowOff>
    </xdr:from>
    <xdr:to>
      <xdr:col>5</xdr:col>
      <xdr:colOff>358775</xdr:colOff>
      <xdr:row>99</xdr:row>
      <xdr:rowOff>4026</xdr:rowOff>
    </xdr:to>
    <xdr:cxnSp macro="">
      <xdr:nvCxnSpPr>
        <xdr:cNvPr id="228" name="直線コネクタ 227"/>
        <xdr:cNvCxnSpPr/>
      </xdr:nvCxnSpPr>
      <xdr:spPr>
        <a:xfrm flipV="1">
          <a:off x="2908300" y="16963174"/>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29" name="フローチャート : 判断 228"/>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72534</xdr:rowOff>
    </xdr:from>
    <xdr:ext cx="534377" cy="259045"/>
    <xdr:sp macro="" textlink="">
      <xdr:nvSpPr>
        <xdr:cNvPr id="230" name="テキスト ボックス 229"/>
        <xdr:cNvSpPr txBox="1"/>
      </xdr:nvSpPr>
      <xdr:spPr>
        <a:xfrm>
          <a:off x="35174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167056</xdr:rowOff>
    </xdr:from>
    <xdr:to>
      <xdr:col>4</xdr:col>
      <xdr:colOff>155575</xdr:colOff>
      <xdr:row>99</xdr:row>
      <xdr:rowOff>4026</xdr:rowOff>
    </xdr:to>
    <xdr:cxnSp macro="">
      <xdr:nvCxnSpPr>
        <xdr:cNvPr id="231" name="直線コネクタ 230"/>
        <xdr:cNvCxnSpPr/>
      </xdr:nvCxnSpPr>
      <xdr:spPr>
        <a:xfrm>
          <a:off x="2019300" y="16969156"/>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41427</xdr:rowOff>
    </xdr:from>
    <xdr:to>
      <xdr:col>4</xdr:col>
      <xdr:colOff>206375</xdr:colOff>
      <xdr:row>97</xdr:row>
      <xdr:rowOff>143027</xdr:rowOff>
    </xdr:to>
    <xdr:sp macro="" textlink="">
      <xdr:nvSpPr>
        <xdr:cNvPr id="232" name="フローチャート : 判断 231"/>
        <xdr:cNvSpPr/>
      </xdr:nvSpPr>
      <xdr:spPr>
        <a:xfrm>
          <a:off x="2857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159554</xdr:rowOff>
    </xdr:from>
    <xdr:ext cx="534377" cy="259045"/>
    <xdr:sp macro="" textlink="">
      <xdr:nvSpPr>
        <xdr:cNvPr id="233" name="テキスト ボックス 232"/>
        <xdr:cNvSpPr txBox="1"/>
      </xdr:nvSpPr>
      <xdr:spPr>
        <a:xfrm>
          <a:off x="2641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121717</xdr:rowOff>
    </xdr:from>
    <xdr:to>
      <xdr:col>2</xdr:col>
      <xdr:colOff>638175</xdr:colOff>
      <xdr:row>98</xdr:row>
      <xdr:rowOff>167056</xdr:rowOff>
    </xdr:to>
    <xdr:cxnSp macro="">
      <xdr:nvCxnSpPr>
        <xdr:cNvPr id="234" name="直線コネクタ 233"/>
        <xdr:cNvCxnSpPr/>
      </xdr:nvCxnSpPr>
      <xdr:spPr>
        <a:xfrm>
          <a:off x="1130300" y="16923817"/>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32474</xdr:rowOff>
    </xdr:from>
    <xdr:to>
      <xdr:col>3</xdr:col>
      <xdr:colOff>3175</xdr:colOff>
      <xdr:row>97</xdr:row>
      <xdr:rowOff>134074</xdr:rowOff>
    </xdr:to>
    <xdr:sp macro="" textlink="">
      <xdr:nvSpPr>
        <xdr:cNvPr id="235" name="フローチャート : 判断 234"/>
        <xdr:cNvSpPr/>
      </xdr:nvSpPr>
      <xdr:spPr>
        <a:xfrm>
          <a:off x="1968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150601</xdr:rowOff>
    </xdr:from>
    <xdr:ext cx="534377" cy="259045"/>
    <xdr:sp macro="" textlink="">
      <xdr:nvSpPr>
        <xdr:cNvPr id="236" name="テキスト ボックス 235"/>
        <xdr:cNvSpPr txBox="1"/>
      </xdr:nvSpPr>
      <xdr:spPr>
        <a:xfrm>
          <a:off x="1752111" y="164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56325</xdr:rowOff>
    </xdr:from>
    <xdr:to>
      <xdr:col>1</xdr:col>
      <xdr:colOff>485775</xdr:colOff>
      <xdr:row>97</xdr:row>
      <xdr:rowOff>157925</xdr:rowOff>
    </xdr:to>
    <xdr:sp macro="" textlink="">
      <xdr:nvSpPr>
        <xdr:cNvPr id="237" name="フローチャート : 判断 236"/>
        <xdr:cNvSpPr/>
      </xdr:nvSpPr>
      <xdr:spPr>
        <a:xfrm>
          <a:off x="1079500" y="166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3002</xdr:rowOff>
    </xdr:from>
    <xdr:ext cx="534377" cy="259045"/>
    <xdr:sp macro="" textlink="">
      <xdr:nvSpPr>
        <xdr:cNvPr id="238" name="テキスト ボックス 237"/>
        <xdr:cNvSpPr txBox="1"/>
      </xdr:nvSpPr>
      <xdr:spPr>
        <a:xfrm>
          <a:off x="863111" y="164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99416</xdr:rowOff>
    </xdr:from>
    <xdr:to>
      <xdr:col>6</xdr:col>
      <xdr:colOff>561975</xdr:colOff>
      <xdr:row>99</xdr:row>
      <xdr:rowOff>29566</xdr:rowOff>
    </xdr:to>
    <xdr:sp macro="" textlink="">
      <xdr:nvSpPr>
        <xdr:cNvPr id="244" name="円/楕円 243"/>
        <xdr:cNvSpPr/>
      </xdr:nvSpPr>
      <xdr:spPr>
        <a:xfrm>
          <a:off x="4584700" y="1690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14343</xdr:rowOff>
    </xdr:from>
    <xdr:ext cx="534377" cy="259045"/>
    <xdr:sp macro="" textlink="">
      <xdr:nvSpPr>
        <xdr:cNvPr id="245" name="衛生費該当値テキスト"/>
        <xdr:cNvSpPr txBox="1"/>
      </xdr:nvSpPr>
      <xdr:spPr>
        <a:xfrm>
          <a:off x="4686300" y="168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110274</xdr:rowOff>
    </xdr:from>
    <xdr:to>
      <xdr:col>5</xdr:col>
      <xdr:colOff>409575</xdr:colOff>
      <xdr:row>99</xdr:row>
      <xdr:rowOff>40424</xdr:rowOff>
    </xdr:to>
    <xdr:sp macro="" textlink="">
      <xdr:nvSpPr>
        <xdr:cNvPr id="246" name="円/楕円 245"/>
        <xdr:cNvSpPr/>
      </xdr:nvSpPr>
      <xdr:spPr>
        <a:xfrm>
          <a:off x="3746500" y="1691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99</xdr:row>
      <xdr:rowOff>31551</xdr:rowOff>
    </xdr:from>
    <xdr:ext cx="534377" cy="259045"/>
    <xdr:sp macro="" textlink="">
      <xdr:nvSpPr>
        <xdr:cNvPr id="247" name="テキスト ボックス 246"/>
        <xdr:cNvSpPr txBox="1"/>
      </xdr:nvSpPr>
      <xdr:spPr>
        <a:xfrm>
          <a:off x="3517411" y="1700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124676</xdr:rowOff>
    </xdr:from>
    <xdr:to>
      <xdr:col>4</xdr:col>
      <xdr:colOff>206375</xdr:colOff>
      <xdr:row>99</xdr:row>
      <xdr:rowOff>54826</xdr:rowOff>
    </xdr:to>
    <xdr:sp macro="" textlink="">
      <xdr:nvSpPr>
        <xdr:cNvPr id="248" name="円/楕円 247"/>
        <xdr:cNvSpPr/>
      </xdr:nvSpPr>
      <xdr:spPr>
        <a:xfrm>
          <a:off x="2857500" y="169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45953</xdr:rowOff>
    </xdr:from>
    <xdr:ext cx="534377" cy="259045"/>
    <xdr:sp macro="" textlink="">
      <xdr:nvSpPr>
        <xdr:cNvPr id="249" name="テキスト ボックス 248"/>
        <xdr:cNvSpPr txBox="1"/>
      </xdr:nvSpPr>
      <xdr:spPr>
        <a:xfrm>
          <a:off x="2641111" y="170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116256</xdr:rowOff>
    </xdr:from>
    <xdr:to>
      <xdr:col>3</xdr:col>
      <xdr:colOff>3175</xdr:colOff>
      <xdr:row>99</xdr:row>
      <xdr:rowOff>46406</xdr:rowOff>
    </xdr:to>
    <xdr:sp macro="" textlink="">
      <xdr:nvSpPr>
        <xdr:cNvPr id="250" name="円/楕円 249"/>
        <xdr:cNvSpPr/>
      </xdr:nvSpPr>
      <xdr:spPr>
        <a:xfrm>
          <a:off x="1968500" y="169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37533</xdr:rowOff>
    </xdr:from>
    <xdr:ext cx="534377" cy="259045"/>
    <xdr:sp macro="" textlink="">
      <xdr:nvSpPr>
        <xdr:cNvPr id="251" name="テキスト ボックス 250"/>
        <xdr:cNvSpPr txBox="1"/>
      </xdr:nvSpPr>
      <xdr:spPr>
        <a:xfrm>
          <a:off x="1752111" y="1701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70917</xdr:rowOff>
    </xdr:from>
    <xdr:to>
      <xdr:col>1</xdr:col>
      <xdr:colOff>485775</xdr:colOff>
      <xdr:row>99</xdr:row>
      <xdr:rowOff>1067</xdr:rowOff>
    </xdr:to>
    <xdr:sp macro="" textlink="">
      <xdr:nvSpPr>
        <xdr:cNvPr id="252" name="円/楕円 251"/>
        <xdr:cNvSpPr/>
      </xdr:nvSpPr>
      <xdr:spPr>
        <a:xfrm>
          <a:off x="1079500" y="168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163644</xdr:rowOff>
    </xdr:from>
    <xdr:ext cx="534377" cy="259045"/>
    <xdr:sp macro="" textlink="">
      <xdr:nvSpPr>
        <xdr:cNvPr id="253" name="テキスト ボックス 252"/>
        <xdr:cNvSpPr txBox="1"/>
      </xdr:nvSpPr>
      <xdr:spPr>
        <a:xfrm>
          <a:off x="863111" y="16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2" name="直線コネクタ 26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3" name="テキスト ボックス 26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4" name="直線コネクタ 26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5" name="テキスト ボックス 26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6" name="直線コネクタ 26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7" name="テキスト ボックス 26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8" name="直線コネクタ 26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69" name="テキスト ボックス 26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0" name="直線コネクタ 26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1" name="テキスト ボックス 27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2" name="直線コネクタ 27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3" name="テキスト ボックス 27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7" name="直線コネクタ 276"/>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78" name="労働費最小値テキスト"/>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79" name="直線コネクタ 278"/>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0" name="労働費最大値テキスト"/>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1" name="直線コネクタ 280"/>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33727</xdr:rowOff>
    </xdr:from>
    <xdr:to>
      <xdr:col>15</xdr:col>
      <xdr:colOff>180975</xdr:colOff>
      <xdr:row>37</xdr:row>
      <xdr:rowOff>160274</xdr:rowOff>
    </xdr:to>
    <xdr:cxnSp macro="">
      <xdr:nvCxnSpPr>
        <xdr:cNvPr id="282" name="直線コネクタ 281"/>
        <xdr:cNvCxnSpPr/>
      </xdr:nvCxnSpPr>
      <xdr:spPr>
        <a:xfrm>
          <a:off x="9639300" y="6377377"/>
          <a:ext cx="838200" cy="1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33563</xdr:rowOff>
    </xdr:from>
    <xdr:ext cx="469744" cy="259045"/>
    <xdr:sp macro="" textlink="">
      <xdr:nvSpPr>
        <xdr:cNvPr id="283" name="労働費平均値テキスト"/>
        <xdr:cNvSpPr txBox="1"/>
      </xdr:nvSpPr>
      <xdr:spPr>
        <a:xfrm>
          <a:off x="10528300" y="62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4" name="フローチャート : 判断 283"/>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165826</xdr:rowOff>
    </xdr:from>
    <xdr:to>
      <xdr:col>14</xdr:col>
      <xdr:colOff>28575</xdr:colOff>
      <xdr:row>37</xdr:row>
      <xdr:rowOff>33727</xdr:rowOff>
    </xdr:to>
    <xdr:cxnSp macro="">
      <xdr:nvCxnSpPr>
        <xdr:cNvPr id="285" name="直線コネクタ 284"/>
        <xdr:cNvCxnSpPr/>
      </xdr:nvCxnSpPr>
      <xdr:spPr>
        <a:xfrm>
          <a:off x="8750300" y="6338026"/>
          <a:ext cx="8890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120578</xdr:rowOff>
    </xdr:from>
    <xdr:to>
      <xdr:col>14</xdr:col>
      <xdr:colOff>79375</xdr:colOff>
      <xdr:row>36</xdr:row>
      <xdr:rowOff>50728</xdr:rowOff>
    </xdr:to>
    <xdr:sp macro="" textlink="">
      <xdr:nvSpPr>
        <xdr:cNvPr id="286" name="フローチャート : 判断 285"/>
        <xdr:cNvSpPr/>
      </xdr:nvSpPr>
      <xdr:spPr>
        <a:xfrm>
          <a:off x="9588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67255</xdr:rowOff>
    </xdr:from>
    <xdr:ext cx="469744" cy="259045"/>
    <xdr:sp macro="" textlink="">
      <xdr:nvSpPr>
        <xdr:cNvPr id="287" name="テキスト ボックス 286"/>
        <xdr:cNvSpPr txBox="1"/>
      </xdr:nvSpPr>
      <xdr:spPr>
        <a:xfrm>
          <a:off x="9391727"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9398</xdr:rowOff>
    </xdr:from>
    <xdr:to>
      <xdr:col>12</xdr:col>
      <xdr:colOff>511175</xdr:colOff>
      <xdr:row>36</xdr:row>
      <xdr:rowOff>165826</xdr:rowOff>
    </xdr:to>
    <xdr:cxnSp macro="">
      <xdr:nvCxnSpPr>
        <xdr:cNvPr id="288" name="直線コネクタ 287"/>
        <xdr:cNvCxnSpPr/>
      </xdr:nvCxnSpPr>
      <xdr:spPr>
        <a:xfrm>
          <a:off x="7861300" y="6010148"/>
          <a:ext cx="889000" cy="3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76653</xdr:rowOff>
    </xdr:from>
    <xdr:to>
      <xdr:col>12</xdr:col>
      <xdr:colOff>561975</xdr:colOff>
      <xdr:row>37</xdr:row>
      <xdr:rowOff>6803</xdr:rowOff>
    </xdr:to>
    <xdr:sp macro="" textlink="">
      <xdr:nvSpPr>
        <xdr:cNvPr id="289" name="フローチャート : 判断 288"/>
        <xdr:cNvSpPr/>
      </xdr:nvSpPr>
      <xdr:spPr>
        <a:xfrm>
          <a:off x="8699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23330</xdr:rowOff>
    </xdr:from>
    <xdr:ext cx="469744" cy="259045"/>
    <xdr:sp macro="" textlink="">
      <xdr:nvSpPr>
        <xdr:cNvPr id="290" name="テキスト ボックス 289"/>
        <xdr:cNvSpPr txBox="1"/>
      </xdr:nvSpPr>
      <xdr:spPr>
        <a:xfrm>
          <a:off x="8515427" y="602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41075</xdr:rowOff>
    </xdr:from>
    <xdr:to>
      <xdr:col>11</xdr:col>
      <xdr:colOff>307975</xdr:colOff>
      <xdr:row>35</xdr:row>
      <xdr:rowOff>9398</xdr:rowOff>
    </xdr:to>
    <xdr:cxnSp macro="">
      <xdr:nvCxnSpPr>
        <xdr:cNvPr id="291" name="直線コネクタ 290"/>
        <xdr:cNvCxnSpPr/>
      </xdr:nvCxnSpPr>
      <xdr:spPr>
        <a:xfrm>
          <a:off x="6972300" y="5870375"/>
          <a:ext cx="889000" cy="13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46119</xdr:rowOff>
    </xdr:from>
    <xdr:to>
      <xdr:col>11</xdr:col>
      <xdr:colOff>358775</xdr:colOff>
      <xdr:row>34</xdr:row>
      <xdr:rowOff>147719</xdr:rowOff>
    </xdr:to>
    <xdr:sp macro="" textlink="">
      <xdr:nvSpPr>
        <xdr:cNvPr id="292" name="フローチャート : 判断 291"/>
        <xdr:cNvSpPr/>
      </xdr:nvSpPr>
      <xdr:spPr>
        <a:xfrm>
          <a:off x="7810500" y="58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164246</xdr:rowOff>
    </xdr:from>
    <xdr:ext cx="469744" cy="259045"/>
    <xdr:sp macro="" textlink="">
      <xdr:nvSpPr>
        <xdr:cNvPr id="293" name="テキスト ボックス 292"/>
        <xdr:cNvSpPr txBox="1"/>
      </xdr:nvSpPr>
      <xdr:spPr>
        <a:xfrm>
          <a:off x="7626427" y="565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151602</xdr:rowOff>
    </xdr:from>
    <xdr:to>
      <xdr:col>10</xdr:col>
      <xdr:colOff>155575</xdr:colOff>
      <xdr:row>34</xdr:row>
      <xdr:rowOff>81752</xdr:rowOff>
    </xdr:to>
    <xdr:sp macro="" textlink="">
      <xdr:nvSpPr>
        <xdr:cNvPr id="294" name="フローチャート : 判断 293"/>
        <xdr:cNvSpPr/>
      </xdr:nvSpPr>
      <xdr:spPr>
        <a:xfrm>
          <a:off x="6921500" y="580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98279</xdr:rowOff>
    </xdr:from>
    <xdr:ext cx="469744" cy="259045"/>
    <xdr:sp macro="" textlink="">
      <xdr:nvSpPr>
        <xdr:cNvPr id="295" name="テキスト ボックス 294"/>
        <xdr:cNvSpPr txBox="1"/>
      </xdr:nvSpPr>
      <xdr:spPr>
        <a:xfrm>
          <a:off x="6737427" y="558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109474</xdr:rowOff>
    </xdr:from>
    <xdr:to>
      <xdr:col>15</xdr:col>
      <xdr:colOff>231775</xdr:colOff>
      <xdr:row>38</xdr:row>
      <xdr:rowOff>39624</xdr:rowOff>
    </xdr:to>
    <xdr:sp macro="" textlink="">
      <xdr:nvSpPr>
        <xdr:cNvPr id="301" name="円/楕円 300"/>
        <xdr:cNvSpPr/>
      </xdr:nvSpPr>
      <xdr:spPr>
        <a:xfrm>
          <a:off x="104267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24401</xdr:rowOff>
    </xdr:from>
    <xdr:ext cx="469744" cy="259045"/>
    <xdr:sp macro="" textlink="">
      <xdr:nvSpPr>
        <xdr:cNvPr id="302" name="労働費該当値テキスト"/>
        <xdr:cNvSpPr txBox="1"/>
      </xdr:nvSpPr>
      <xdr:spPr>
        <a:xfrm>
          <a:off x="10528300" y="63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154377</xdr:rowOff>
    </xdr:from>
    <xdr:to>
      <xdr:col>14</xdr:col>
      <xdr:colOff>79375</xdr:colOff>
      <xdr:row>37</xdr:row>
      <xdr:rowOff>84527</xdr:rowOff>
    </xdr:to>
    <xdr:sp macro="" textlink="">
      <xdr:nvSpPr>
        <xdr:cNvPr id="303" name="円/楕円 302"/>
        <xdr:cNvSpPr/>
      </xdr:nvSpPr>
      <xdr:spPr>
        <a:xfrm>
          <a:off x="9588500" y="63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75654</xdr:rowOff>
    </xdr:from>
    <xdr:ext cx="469744" cy="259045"/>
    <xdr:sp macro="" textlink="">
      <xdr:nvSpPr>
        <xdr:cNvPr id="304" name="テキスト ボックス 303"/>
        <xdr:cNvSpPr txBox="1"/>
      </xdr:nvSpPr>
      <xdr:spPr>
        <a:xfrm>
          <a:off x="9391727" y="641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115026</xdr:rowOff>
    </xdr:from>
    <xdr:to>
      <xdr:col>12</xdr:col>
      <xdr:colOff>561975</xdr:colOff>
      <xdr:row>37</xdr:row>
      <xdr:rowOff>45176</xdr:rowOff>
    </xdr:to>
    <xdr:sp macro="" textlink="">
      <xdr:nvSpPr>
        <xdr:cNvPr id="305" name="円/楕円 304"/>
        <xdr:cNvSpPr/>
      </xdr:nvSpPr>
      <xdr:spPr>
        <a:xfrm>
          <a:off x="8699500" y="62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36303</xdr:rowOff>
    </xdr:from>
    <xdr:ext cx="469744" cy="259045"/>
    <xdr:sp macro="" textlink="">
      <xdr:nvSpPr>
        <xdr:cNvPr id="306" name="テキスト ボックス 305"/>
        <xdr:cNvSpPr txBox="1"/>
      </xdr:nvSpPr>
      <xdr:spPr>
        <a:xfrm>
          <a:off x="8515427" y="63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130048</xdr:rowOff>
    </xdr:from>
    <xdr:to>
      <xdr:col>11</xdr:col>
      <xdr:colOff>358775</xdr:colOff>
      <xdr:row>35</xdr:row>
      <xdr:rowOff>60198</xdr:rowOff>
    </xdr:to>
    <xdr:sp macro="" textlink="">
      <xdr:nvSpPr>
        <xdr:cNvPr id="307" name="円/楕円 306"/>
        <xdr:cNvSpPr/>
      </xdr:nvSpPr>
      <xdr:spPr>
        <a:xfrm>
          <a:off x="7810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51325</xdr:rowOff>
    </xdr:from>
    <xdr:ext cx="469744" cy="259045"/>
    <xdr:sp macro="" textlink="">
      <xdr:nvSpPr>
        <xdr:cNvPr id="308" name="テキスト ボックス 307"/>
        <xdr:cNvSpPr txBox="1"/>
      </xdr:nvSpPr>
      <xdr:spPr>
        <a:xfrm>
          <a:off x="7626427" y="605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161725</xdr:rowOff>
    </xdr:from>
    <xdr:to>
      <xdr:col>10</xdr:col>
      <xdr:colOff>155575</xdr:colOff>
      <xdr:row>34</xdr:row>
      <xdr:rowOff>91875</xdr:rowOff>
    </xdr:to>
    <xdr:sp macro="" textlink="">
      <xdr:nvSpPr>
        <xdr:cNvPr id="309" name="円/楕円 308"/>
        <xdr:cNvSpPr/>
      </xdr:nvSpPr>
      <xdr:spPr>
        <a:xfrm>
          <a:off x="6921500" y="58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83002</xdr:rowOff>
    </xdr:from>
    <xdr:ext cx="469744" cy="259045"/>
    <xdr:sp macro="" textlink="">
      <xdr:nvSpPr>
        <xdr:cNvPr id="310" name="テキスト ボックス 309"/>
        <xdr:cNvSpPr txBox="1"/>
      </xdr:nvSpPr>
      <xdr:spPr>
        <a:xfrm>
          <a:off x="6737427" y="591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0" name="直線コネクタ 31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1" name="テキスト ボックス 32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2" name="直線コネクタ 32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3" name="テキスト ボックス 32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5" name="テキスト ボックス 32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6" name="直線コネクタ 32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7" name="テキスト ボックス 32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8" name="直線コネクタ 32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9" name="テキスト ボックス 32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3" name="直線コネクタ 332"/>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4"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5" name="直線コネクタ 334"/>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6"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7" name="直線コネクタ 336"/>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46927</xdr:rowOff>
    </xdr:from>
    <xdr:to>
      <xdr:col>15</xdr:col>
      <xdr:colOff>180975</xdr:colOff>
      <xdr:row>55</xdr:row>
      <xdr:rowOff>66891</xdr:rowOff>
    </xdr:to>
    <xdr:cxnSp macro="">
      <xdr:nvCxnSpPr>
        <xdr:cNvPr id="338" name="直線コネクタ 337"/>
        <xdr:cNvCxnSpPr/>
      </xdr:nvCxnSpPr>
      <xdr:spPr>
        <a:xfrm>
          <a:off x="9639300" y="9476677"/>
          <a:ext cx="8382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100690</xdr:rowOff>
    </xdr:from>
    <xdr:ext cx="534377" cy="259045"/>
    <xdr:sp macro="" textlink="">
      <xdr:nvSpPr>
        <xdr:cNvPr id="339" name="農林水産業費平均値テキスト"/>
        <xdr:cNvSpPr txBox="1"/>
      </xdr:nvSpPr>
      <xdr:spPr>
        <a:xfrm>
          <a:off x="10528300" y="9187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0" name="フローチャート : 判断 339"/>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5474</xdr:rowOff>
    </xdr:from>
    <xdr:to>
      <xdr:col>14</xdr:col>
      <xdr:colOff>28575</xdr:colOff>
      <xdr:row>55</xdr:row>
      <xdr:rowOff>46927</xdr:rowOff>
    </xdr:to>
    <xdr:cxnSp macro="">
      <xdr:nvCxnSpPr>
        <xdr:cNvPr id="341" name="直線コネクタ 340"/>
        <xdr:cNvCxnSpPr/>
      </xdr:nvCxnSpPr>
      <xdr:spPr>
        <a:xfrm>
          <a:off x="8750300" y="9435224"/>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2" name="フローチャート : 判断 341"/>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56075</xdr:rowOff>
    </xdr:from>
    <xdr:ext cx="534377" cy="259045"/>
    <xdr:sp macro="" textlink="">
      <xdr:nvSpPr>
        <xdr:cNvPr id="343" name="テキスト ボックス 342"/>
        <xdr:cNvSpPr txBox="1"/>
      </xdr:nvSpPr>
      <xdr:spPr>
        <a:xfrm>
          <a:off x="9359411" y="91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3187</xdr:rowOff>
    </xdr:from>
    <xdr:to>
      <xdr:col>12</xdr:col>
      <xdr:colOff>511175</xdr:colOff>
      <xdr:row>55</xdr:row>
      <xdr:rowOff>5474</xdr:rowOff>
    </xdr:to>
    <xdr:cxnSp macro="">
      <xdr:nvCxnSpPr>
        <xdr:cNvPr id="344" name="直線コネクタ 343"/>
        <xdr:cNvCxnSpPr/>
      </xdr:nvCxnSpPr>
      <xdr:spPr>
        <a:xfrm>
          <a:off x="7861300" y="9261487"/>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156946</xdr:rowOff>
    </xdr:from>
    <xdr:to>
      <xdr:col>12</xdr:col>
      <xdr:colOff>561975</xdr:colOff>
      <xdr:row>54</xdr:row>
      <xdr:rowOff>87096</xdr:rowOff>
    </xdr:to>
    <xdr:sp macro="" textlink="">
      <xdr:nvSpPr>
        <xdr:cNvPr id="345" name="フローチャート : 判断 344"/>
        <xdr:cNvSpPr/>
      </xdr:nvSpPr>
      <xdr:spPr>
        <a:xfrm>
          <a:off x="8699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103623</xdr:rowOff>
    </xdr:from>
    <xdr:ext cx="534377" cy="259045"/>
    <xdr:sp macro="" textlink="">
      <xdr:nvSpPr>
        <xdr:cNvPr id="346" name="テキスト ボックス 345"/>
        <xdr:cNvSpPr txBox="1"/>
      </xdr:nvSpPr>
      <xdr:spPr>
        <a:xfrm>
          <a:off x="8483111" y="90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3187</xdr:rowOff>
    </xdr:from>
    <xdr:to>
      <xdr:col>11</xdr:col>
      <xdr:colOff>307975</xdr:colOff>
      <xdr:row>55</xdr:row>
      <xdr:rowOff>46127</xdr:rowOff>
    </xdr:to>
    <xdr:cxnSp macro="">
      <xdr:nvCxnSpPr>
        <xdr:cNvPr id="347" name="直線コネクタ 346"/>
        <xdr:cNvCxnSpPr/>
      </xdr:nvCxnSpPr>
      <xdr:spPr>
        <a:xfrm flipV="1">
          <a:off x="6972300" y="9261487"/>
          <a:ext cx="889000" cy="2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169443</xdr:rowOff>
    </xdr:from>
    <xdr:to>
      <xdr:col>11</xdr:col>
      <xdr:colOff>358775</xdr:colOff>
      <xdr:row>54</xdr:row>
      <xdr:rowOff>99593</xdr:rowOff>
    </xdr:to>
    <xdr:sp macro="" textlink="">
      <xdr:nvSpPr>
        <xdr:cNvPr id="348" name="フローチャート : 判断 347"/>
        <xdr:cNvSpPr/>
      </xdr:nvSpPr>
      <xdr:spPr>
        <a:xfrm>
          <a:off x="7810500" y="925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90720</xdr:rowOff>
    </xdr:from>
    <xdr:ext cx="534377" cy="259045"/>
    <xdr:sp macro="" textlink="">
      <xdr:nvSpPr>
        <xdr:cNvPr id="349" name="テキスト ボックス 348"/>
        <xdr:cNvSpPr txBox="1"/>
      </xdr:nvSpPr>
      <xdr:spPr>
        <a:xfrm>
          <a:off x="7594111" y="93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102426</xdr:rowOff>
    </xdr:from>
    <xdr:to>
      <xdr:col>10</xdr:col>
      <xdr:colOff>155575</xdr:colOff>
      <xdr:row>56</xdr:row>
      <xdr:rowOff>32576</xdr:rowOff>
    </xdr:to>
    <xdr:sp macro="" textlink="">
      <xdr:nvSpPr>
        <xdr:cNvPr id="350" name="フローチャート : 判断 349"/>
        <xdr:cNvSpPr/>
      </xdr:nvSpPr>
      <xdr:spPr>
        <a:xfrm>
          <a:off x="6921500" y="953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23703</xdr:rowOff>
    </xdr:from>
    <xdr:ext cx="534377" cy="259045"/>
    <xdr:sp macro="" textlink="">
      <xdr:nvSpPr>
        <xdr:cNvPr id="351" name="テキスト ボックス 350"/>
        <xdr:cNvSpPr txBox="1"/>
      </xdr:nvSpPr>
      <xdr:spPr>
        <a:xfrm>
          <a:off x="6705111" y="962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16091</xdr:rowOff>
    </xdr:from>
    <xdr:to>
      <xdr:col>15</xdr:col>
      <xdr:colOff>231775</xdr:colOff>
      <xdr:row>55</xdr:row>
      <xdr:rowOff>117691</xdr:rowOff>
    </xdr:to>
    <xdr:sp macro="" textlink="">
      <xdr:nvSpPr>
        <xdr:cNvPr id="357" name="円/楕円 356"/>
        <xdr:cNvSpPr/>
      </xdr:nvSpPr>
      <xdr:spPr>
        <a:xfrm>
          <a:off x="10426700" y="944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165968</xdr:rowOff>
    </xdr:from>
    <xdr:ext cx="534377" cy="259045"/>
    <xdr:sp macro="" textlink="">
      <xdr:nvSpPr>
        <xdr:cNvPr id="358" name="農林水産業費該当値テキスト"/>
        <xdr:cNvSpPr txBox="1"/>
      </xdr:nvSpPr>
      <xdr:spPr>
        <a:xfrm>
          <a:off x="10528300" y="94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37,411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167577</xdr:rowOff>
    </xdr:from>
    <xdr:to>
      <xdr:col>14</xdr:col>
      <xdr:colOff>79375</xdr:colOff>
      <xdr:row>55</xdr:row>
      <xdr:rowOff>97727</xdr:rowOff>
    </xdr:to>
    <xdr:sp macro="" textlink="">
      <xdr:nvSpPr>
        <xdr:cNvPr id="359" name="円/楕円 358"/>
        <xdr:cNvSpPr/>
      </xdr:nvSpPr>
      <xdr:spPr>
        <a:xfrm>
          <a:off x="9588500" y="942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88854</xdr:rowOff>
    </xdr:from>
    <xdr:ext cx="534377" cy="259045"/>
    <xdr:sp macro="" textlink="">
      <xdr:nvSpPr>
        <xdr:cNvPr id="360" name="テキスト ボックス 359"/>
        <xdr:cNvSpPr txBox="1"/>
      </xdr:nvSpPr>
      <xdr:spPr>
        <a:xfrm>
          <a:off x="9359411" y="951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126124</xdr:rowOff>
    </xdr:from>
    <xdr:to>
      <xdr:col>12</xdr:col>
      <xdr:colOff>561975</xdr:colOff>
      <xdr:row>55</xdr:row>
      <xdr:rowOff>56274</xdr:rowOff>
    </xdr:to>
    <xdr:sp macro="" textlink="">
      <xdr:nvSpPr>
        <xdr:cNvPr id="361" name="円/楕円 360"/>
        <xdr:cNvSpPr/>
      </xdr:nvSpPr>
      <xdr:spPr>
        <a:xfrm>
          <a:off x="8699500" y="93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47401</xdr:rowOff>
    </xdr:from>
    <xdr:ext cx="534377" cy="259045"/>
    <xdr:sp macro="" textlink="">
      <xdr:nvSpPr>
        <xdr:cNvPr id="362" name="テキスト ボックス 361"/>
        <xdr:cNvSpPr txBox="1"/>
      </xdr:nvSpPr>
      <xdr:spPr>
        <a:xfrm>
          <a:off x="8483111" y="947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123837</xdr:rowOff>
    </xdr:from>
    <xdr:to>
      <xdr:col>11</xdr:col>
      <xdr:colOff>358775</xdr:colOff>
      <xdr:row>54</xdr:row>
      <xdr:rowOff>53987</xdr:rowOff>
    </xdr:to>
    <xdr:sp macro="" textlink="">
      <xdr:nvSpPr>
        <xdr:cNvPr id="363" name="円/楕円 362"/>
        <xdr:cNvSpPr/>
      </xdr:nvSpPr>
      <xdr:spPr>
        <a:xfrm>
          <a:off x="7810500" y="92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70514</xdr:rowOff>
    </xdr:from>
    <xdr:ext cx="534377" cy="259045"/>
    <xdr:sp macro="" textlink="">
      <xdr:nvSpPr>
        <xdr:cNvPr id="364" name="テキスト ボックス 363"/>
        <xdr:cNvSpPr txBox="1"/>
      </xdr:nvSpPr>
      <xdr:spPr>
        <a:xfrm>
          <a:off x="7594111" y="898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166777</xdr:rowOff>
    </xdr:from>
    <xdr:to>
      <xdr:col>10</xdr:col>
      <xdr:colOff>155575</xdr:colOff>
      <xdr:row>55</xdr:row>
      <xdr:rowOff>96927</xdr:rowOff>
    </xdr:to>
    <xdr:sp macro="" textlink="">
      <xdr:nvSpPr>
        <xdr:cNvPr id="365" name="円/楕円 364"/>
        <xdr:cNvSpPr/>
      </xdr:nvSpPr>
      <xdr:spPr>
        <a:xfrm>
          <a:off x="6921500" y="94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113454</xdr:rowOff>
    </xdr:from>
    <xdr:ext cx="534377" cy="259045"/>
    <xdr:sp macro="" textlink="">
      <xdr:nvSpPr>
        <xdr:cNvPr id="366" name="テキスト ボックス 365"/>
        <xdr:cNvSpPr txBox="1"/>
      </xdr:nvSpPr>
      <xdr:spPr>
        <a:xfrm>
          <a:off x="6705111" y="920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6" name="テキスト ボックス 37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6" name="テキスト ボックス 38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0" name="直線コネクタ 389"/>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1" name="商工費最小値テキスト"/>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2" name="直線コネクタ 391"/>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3" name="商工費最大値テキスト"/>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4" name="直線コネクタ 393"/>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26837</xdr:rowOff>
    </xdr:from>
    <xdr:to>
      <xdr:col>15</xdr:col>
      <xdr:colOff>180975</xdr:colOff>
      <xdr:row>76</xdr:row>
      <xdr:rowOff>114782</xdr:rowOff>
    </xdr:to>
    <xdr:cxnSp macro="">
      <xdr:nvCxnSpPr>
        <xdr:cNvPr id="395" name="直線コネクタ 394"/>
        <xdr:cNvCxnSpPr/>
      </xdr:nvCxnSpPr>
      <xdr:spPr>
        <a:xfrm flipV="1">
          <a:off x="9639300" y="13057037"/>
          <a:ext cx="838200" cy="8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29726</xdr:rowOff>
    </xdr:from>
    <xdr:ext cx="534377" cy="259045"/>
    <xdr:sp macro="" textlink="">
      <xdr:nvSpPr>
        <xdr:cNvPr id="396" name="商工費平均値テキスト"/>
        <xdr:cNvSpPr txBox="1"/>
      </xdr:nvSpPr>
      <xdr:spPr>
        <a:xfrm>
          <a:off x="10528300" y="12717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7" name="フローチャート : 判断 396"/>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99222</xdr:rowOff>
    </xdr:from>
    <xdr:to>
      <xdr:col>14</xdr:col>
      <xdr:colOff>28575</xdr:colOff>
      <xdr:row>76</xdr:row>
      <xdr:rowOff>114782</xdr:rowOff>
    </xdr:to>
    <xdr:cxnSp macro="">
      <xdr:nvCxnSpPr>
        <xdr:cNvPr id="398" name="直線コネクタ 397"/>
        <xdr:cNvCxnSpPr/>
      </xdr:nvCxnSpPr>
      <xdr:spPr>
        <a:xfrm>
          <a:off x="8750300" y="13129422"/>
          <a:ext cx="8890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399" name="フローチャート : 判断 398"/>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42435</xdr:rowOff>
    </xdr:from>
    <xdr:ext cx="534377" cy="259045"/>
    <xdr:sp macro="" textlink="">
      <xdr:nvSpPr>
        <xdr:cNvPr id="400" name="テキスト ボックス 399"/>
        <xdr:cNvSpPr txBox="1"/>
      </xdr:nvSpPr>
      <xdr:spPr>
        <a:xfrm>
          <a:off x="93594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68687</xdr:rowOff>
    </xdr:from>
    <xdr:to>
      <xdr:col>12</xdr:col>
      <xdr:colOff>511175</xdr:colOff>
      <xdr:row>76</xdr:row>
      <xdr:rowOff>99222</xdr:rowOff>
    </xdr:to>
    <xdr:cxnSp macro="">
      <xdr:nvCxnSpPr>
        <xdr:cNvPr id="401" name="直線コネクタ 400"/>
        <xdr:cNvCxnSpPr/>
      </xdr:nvCxnSpPr>
      <xdr:spPr>
        <a:xfrm>
          <a:off x="7861300" y="13098887"/>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146377</xdr:rowOff>
    </xdr:from>
    <xdr:to>
      <xdr:col>12</xdr:col>
      <xdr:colOff>561975</xdr:colOff>
      <xdr:row>76</xdr:row>
      <xdr:rowOff>76527</xdr:rowOff>
    </xdr:to>
    <xdr:sp macro="" textlink="">
      <xdr:nvSpPr>
        <xdr:cNvPr id="402" name="フローチャート : 判断 401"/>
        <xdr:cNvSpPr/>
      </xdr:nvSpPr>
      <xdr:spPr>
        <a:xfrm>
          <a:off x="8699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93053</xdr:rowOff>
    </xdr:from>
    <xdr:ext cx="534377" cy="259045"/>
    <xdr:sp macro="" textlink="">
      <xdr:nvSpPr>
        <xdr:cNvPr id="403" name="テキスト ボックス 402"/>
        <xdr:cNvSpPr txBox="1"/>
      </xdr:nvSpPr>
      <xdr:spPr>
        <a:xfrm>
          <a:off x="8483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40863</xdr:rowOff>
    </xdr:from>
    <xdr:to>
      <xdr:col>11</xdr:col>
      <xdr:colOff>307975</xdr:colOff>
      <xdr:row>76</xdr:row>
      <xdr:rowOff>68687</xdr:rowOff>
    </xdr:to>
    <xdr:cxnSp macro="">
      <xdr:nvCxnSpPr>
        <xdr:cNvPr id="404" name="直線コネクタ 403"/>
        <xdr:cNvCxnSpPr/>
      </xdr:nvCxnSpPr>
      <xdr:spPr>
        <a:xfrm>
          <a:off x="6972300" y="13071063"/>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122113</xdr:rowOff>
    </xdr:from>
    <xdr:to>
      <xdr:col>11</xdr:col>
      <xdr:colOff>358775</xdr:colOff>
      <xdr:row>76</xdr:row>
      <xdr:rowOff>52263</xdr:rowOff>
    </xdr:to>
    <xdr:sp macro="" textlink="">
      <xdr:nvSpPr>
        <xdr:cNvPr id="405" name="フローチャート : 判断 404"/>
        <xdr:cNvSpPr/>
      </xdr:nvSpPr>
      <xdr:spPr>
        <a:xfrm>
          <a:off x="7810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68790</xdr:rowOff>
    </xdr:from>
    <xdr:ext cx="534377" cy="259045"/>
    <xdr:sp macro="" textlink="">
      <xdr:nvSpPr>
        <xdr:cNvPr id="406" name="テキスト ボックス 405"/>
        <xdr:cNvSpPr txBox="1"/>
      </xdr:nvSpPr>
      <xdr:spPr>
        <a:xfrm>
          <a:off x="7594111" y="127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120463</xdr:rowOff>
    </xdr:from>
    <xdr:to>
      <xdr:col>10</xdr:col>
      <xdr:colOff>155575</xdr:colOff>
      <xdr:row>76</xdr:row>
      <xdr:rowOff>50614</xdr:rowOff>
    </xdr:to>
    <xdr:sp macro="" textlink="">
      <xdr:nvSpPr>
        <xdr:cNvPr id="407" name="フローチャート : 判断 406"/>
        <xdr:cNvSpPr/>
      </xdr:nvSpPr>
      <xdr:spPr>
        <a:xfrm>
          <a:off x="6921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67140</xdr:rowOff>
    </xdr:from>
    <xdr:ext cx="534377" cy="259045"/>
    <xdr:sp macro="" textlink="">
      <xdr:nvSpPr>
        <xdr:cNvPr id="408" name="テキスト ボックス 407"/>
        <xdr:cNvSpPr txBox="1"/>
      </xdr:nvSpPr>
      <xdr:spPr>
        <a:xfrm>
          <a:off x="6705111" y="1275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147487</xdr:rowOff>
    </xdr:from>
    <xdr:to>
      <xdr:col>15</xdr:col>
      <xdr:colOff>231775</xdr:colOff>
      <xdr:row>76</xdr:row>
      <xdr:rowOff>77637</xdr:rowOff>
    </xdr:to>
    <xdr:sp macro="" textlink="">
      <xdr:nvSpPr>
        <xdr:cNvPr id="414" name="円/楕円 413"/>
        <xdr:cNvSpPr/>
      </xdr:nvSpPr>
      <xdr:spPr>
        <a:xfrm>
          <a:off x="10426700" y="130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125914</xdr:rowOff>
    </xdr:from>
    <xdr:ext cx="534377" cy="259045"/>
    <xdr:sp macro="" textlink="">
      <xdr:nvSpPr>
        <xdr:cNvPr id="415" name="商工費該当値テキスト"/>
        <xdr:cNvSpPr txBox="1"/>
      </xdr:nvSpPr>
      <xdr:spPr>
        <a:xfrm>
          <a:off x="10528300" y="129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35,912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63982</xdr:rowOff>
    </xdr:from>
    <xdr:to>
      <xdr:col>14</xdr:col>
      <xdr:colOff>79375</xdr:colOff>
      <xdr:row>76</xdr:row>
      <xdr:rowOff>165582</xdr:rowOff>
    </xdr:to>
    <xdr:sp macro="" textlink="">
      <xdr:nvSpPr>
        <xdr:cNvPr id="416" name="円/楕円 415"/>
        <xdr:cNvSpPr/>
      </xdr:nvSpPr>
      <xdr:spPr>
        <a:xfrm>
          <a:off x="9588500" y="130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156709</xdr:rowOff>
    </xdr:from>
    <xdr:ext cx="534377" cy="259045"/>
    <xdr:sp macro="" textlink="">
      <xdr:nvSpPr>
        <xdr:cNvPr id="417" name="テキスト ボックス 416"/>
        <xdr:cNvSpPr txBox="1"/>
      </xdr:nvSpPr>
      <xdr:spPr>
        <a:xfrm>
          <a:off x="9359411" y="131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48422</xdr:rowOff>
    </xdr:from>
    <xdr:to>
      <xdr:col>12</xdr:col>
      <xdr:colOff>561975</xdr:colOff>
      <xdr:row>76</xdr:row>
      <xdr:rowOff>150022</xdr:rowOff>
    </xdr:to>
    <xdr:sp macro="" textlink="">
      <xdr:nvSpPr>
        <xdr:cNvPr id="418" name="円/楕円 417"/>
        <xdr:cNvSpPr/>
      </xdr:nvSpPr>
      <xdr:spPr>
        <a:xfrm>
          <a:off x="8699500" y="130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141149</xdr:rowOff>
    </xdr:from>
    <xdr:ext cx="534377" cy="259045"/>
    <xdr:sp macro="" textlink="">
      <xdr:nvSpPr>
        <xdr:cNvPr id="419" name="テキスト ボックス 418"/>
        <xdr:cNvSpPr txBox="1"/>
      </xdr:nvSpPr>
      <xdr:spPr>
        <a:xfrm>
          <a:off x="8483111" y="1317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17887</xdr:rowOff>
    </xdr:from>
    <xdr:to>
      <xdr:col>11</xdr:col>
      <xdr:colOff>358775</xdr:colOff>
      <xdr:row>76</xdr:row>
      <xdr:rowOff>119487</xdr:rowOff>
    </xdr:to>
    <xdr:sp macro="" textlink="">
      <xdr:nvSpPr>
        <xdr:cNvPr id="420" name="円/楕円 419"/>
        <xdr:cNvSpPr/>
      </xdr:nvSpPr>
      <xdr:spPr>
        <a:xfrm>
          <a:off x="7810500" y="130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110614</xdr:rowOff>
    </xdr:from>
    <xdr:ext cx="534377" cy="259045"/>
    <xdr:sp macro="" textlink="">
      <xdr:nvSpPr>
        <xdr:cNvPr id="421" name="テキスト ボックス 420"/>
        <xdr:cNvSpPr txBox="1"/>
      </xdr:nvSpPr>
      <xdr:spPr>
        <a:xfrm>
          <a:off x="7594111" y="131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33,349</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161513</xdr:rowOff>
    </xdr:from>
    <xdr:to>
      <xdr:col>10</xdr:col>
      <xdr:colOff>155575</xdr:colOff>
      <xdr:row>76</xdr:row>
      <xdr:rowOff>91663</xdr:rowOff>
    </xdr:to>
    <xdr:sp macro="" textlink="">
      <xdr:nvSpPr>
        <xdr:cNvPr id="422" name="円/楕円 421"/>
        <xdr:cNvSpPr/>
      </xdr:nvSpPr>
      <xdr:spPr>
        <a:xfrm>
          <a:off x="6921500" y="130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82790</xdr:rowOff>
    </xdr:from>
    <xdr:ext cx="534377" cy="259045"/>
    <xdr:sp macro="" textlink="">
      <xdr:nvSpPr>
        <xdr:cNvPr id="423" name="テキスト ボックス 422"/>
        <xdr:cNvSpPr txBox="1"/>
      </xdr:nvSpPr>
      <xdr:spPr>
        <a:xfrm>
          <a:off x="6705111" y="1311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2" name="テキスト ボックス 43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4" name="テキスト ボックス 43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0" name="テキスト ボックス 43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48" name="直線コネクタ 447"/>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49"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0" name="直線コネクタ 449"/>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1"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2" name="直線コネクタ 451"/>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101002</xdr:rowOff>
    </xdr:from>
    <xdr:to>
      <xdr:col>15</xdr:col>
      <xdr:colOff>180975</xdr:colOff>
      <xdr:row>97</xdr:row>
      <xdr:rowOff>18183</xdr:rowOff>
    </xdr:to>
    <xdr:cxnSp macro="">
      <xdr:nvCxnSpPr>
        <xdr:cNvPr id="453" name="直線コネクタ 452"/>
        <xdr:cNvCxnSpPr/>
      </xdr:nvCxnSpPr>
      <xdr:spPr>
        <a:xfrm flipV="1">
          <a:off x="9639300" y="16560202"/>
          <a:ext cx="838200" cy="8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80439</xdr:rowOff>
    </xdr:from>
    <xdr:ext cx="534377" cy="259045"/>
    <xdr:sp macro="" textlink="">
      <xdr:nvSpPr>
        <xdr:cNvPr id="454" name="土木費平均値テキスト"/>
        <xdr:cNvSpPr txBox="1"/>
      </xdr:nvSpPr>
      <xdr:spPr>
        <a:xfrm>
          <a:off x="10528300" y="165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5" name="フローチャート : 判断 454"/>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162756</xdr:rowOff>
    </xdr:from>
    <xdr:to>
      <xdr:col>14</xdr:col>
      <xdr:colOff>28575</xdr:colOff>
      <xdr:row>97</xdr:row>
      <xdr:rowOff>18183</xdr:rowOff>
    </xdr:to>
    <xdr:cxnSp macro="">
      <xdr:nvCxnSpPr>
        <xdr:cNvPr id="456" name="直線コネクタ 455"/>
        <xdr:cNvCxnSpPr/>
      </xdr:nvCxnSpPr>
      <xdr:spPr>
        <a:xfrm>
          <a:off x="8750300" y="16621956"/>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7" name="フローチャート : 判断 456"/>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67767</xdr:rowOff>
    </xdr:from>
    <xdr:ext cx="534377" cy="259045"/>
    <xdr:sp macro="" textlink="">
      <xdr:nvSpPr>
        <xdr:cNvPr id="458" name="テキスト ボックス 457"/>
        <xdr:cNvSpPr txBox="1"/>
      </xdr:nvSpPr>
      <xdr:spPr>
        <a:xfrm>
          <a:off x="93594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151750</xdr:rowOff>
    </xdr:from>
    <xdr:to>
      <xdr:col>12</xdr:col>
      <xdr:colOff>511175</xdr:colOff>
      <xdr:row>96</xdr:row>
      <xdr:rowOff>162756</xdr:rowOff>
    </xdr:to>
    <xdr:cxnSp macro="">
      <xdr:nvCxnSpPr>
        <xdr:cNvPr id="459" name="直線コネクタ 458"/>
        <xdr:cNvCxnSpPr/>
      </xdr:nvCxnSpPr>
      <xdr:spPr>
        <a:xfrm>
          <a:off x="7861300" y="16610950"/>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16842</xdr:rowOff>
    </xdr:from>
    <xdr:to>
      <xdr:col>12</xdr:col>
      <xdr:colOff>561975</xdr:colOff>
      <xdr:row>97</xdr:row>
      <xdr:rowOff>118442</xdr:rowOff>
    </xdr:to>
    <xdr:sp macro="" textlink="">
      <xdr:nvSpPr>
        <xdr:cNvPr id="460" name="フローチャート : 判断 459"/>
        <xdr:cNvSpPr/>
      </xdr:nvSpPr>
      <xdr:spPr>
        <a:xfrm>
          <a:off x="8699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109569</xdr:rowOff>
    </xdr:from>
    <xdr:ext cx="534377" cy="259045"/>
    <xdr:sp macro="" textlink="">
      <xdr:nvSpPr>
        <xdr:cNvPr id="461" name="テキスト ボックス 460"/>
        <xdr:cNvSpPr txBox="1"/>
      </xdr:nvSpPr>
      <xdr:spPr>
        <a:xfrm>
          <a:off x="8483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151750</xdr:rowOff>
    </xdr:from>
    <xdr:to>
      <xdr:col>11</xdr:col>
      <xdr:colOff>307975</xdr:colOff>
      <xdr:row>97</xdr:row>
      <xdr:rowOff>116856</xdr:rowOff>
    </xdr:to>
    <xdr:cxnSp macro="">
      <xdr:nvCxnSpPr>
        <xdr:cNvPr id="462" name="直線コネクタ 461"/>
        <xdr:cNvCxnSpPr/>
      </xdr:nvCxnSpPr>
      <xdr:spPr>
        <a:xfrm flipV="1">
          <a:off x="6972300" y="16610950"/>
          <a:ext cx="889000" cy="13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18180</xdr:rowOff>
    </xdr:from>
    <xdr:to>
      <xdr:col>11</xdr:col>
      <xdr:colOff>358775</xdr:colOff>
      <xdr:row>97</xdr:row>
      <xdr:rowOff>119780</xdr:rowOff>
    </xdr:to>
    <xdr:sp macro="" textlink="">
      <xdr:nvSpPr>
        <xdr:cNvPr id="463" name="フローチャート : 判断 462"/>
        <xdr:cNvSpPr/>
      </xdr:nvSpPr>
      <xdr:spPr>
        <a:xfrm>
          <a:off x="7810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110907</xdr:rowOff>
    </xdr:from>
    <xdr:ext cx="534377" cy="259045"/>
    <xdr:sp macro="" textlink="">
      <xdr:nvSpPr>
        <xdr:cNvPr id="464" name="テキスト ボックス 463"/>
        <xdr:cNvSpPr txBox="1"/>
      </xdr:nvSpPr>
      <xdr:spPr>
        <a:xfrm>
          <a:off x="7594111" y="167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121182</xdr:rowOff>
    </xdr:from>
    <xdr:to>
      <xdr:col>10</xdr:col>
      <xdr:colOff>155575</xdr:colOff>
      <xdr:row>98</xdr:row>
      <xdr:rowOff>51332</xdr:rowOff>
    </xdr:to>
    <xdr:sp macro="" textlink="">
      <xdr:nvSpPr>
        <xdr:cNvPr id="465" name="フローチャート : 判断 464"/>
        <xdr:cNvSpPr/>
      </xdr:nvSpPr>
      <xdr:spPr>
        <a:xfrm>
          <a:off x="6921500" y="167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42459</xdr:rowOff>
    </xdr:from>
    <xdr:ext cx="534377" cy="259045"/>
    <xdr:sp macro="" textlink="">
      <xdr:nvSpPr>
        <xdr:cNvPr id="466" name="テキスト ボックス 465"/>
        <xdr:cNvSpPr txBox="1"/>
      </xdr:nvSpPr>
      <xdr:spPr>
        <a:xfrm>
          <a:off x="6705111" y="168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50202</xdr:rowOff>
    </xdr:from>
    <xdr:to>
      <xdr:col>15</xdr:col>
      <xdr:colOff>231775</xdr:colOff>
      <xdr:row>96</xdr:row>
      <xdr:rowOff>151802</xdr:rowOff>
    </xdr:to>
    <xdr:sp macro="" textlink="">
      <xdr:nvSpPr>
        <xdr:cNvPr id="472" name="円/楕円 471"/>
        <xdr:cNvSpPr/>
      </xdr:nvSpPr>
      <xdr:spPr>
        <a:xfrm>
          <a:off x="10426700" y="165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73079</xdr:rowOff>
    </xdr:from>
    <xdr:ext cx="534377" cy="259045"/>
    <xdr:sp macro="" textlink="">
      <xdr:nvSpPr>
        <xdr:cNvPr id="473" name="土木費該当値テキスト"/>
        <xdr:cNvSpPr txBox="1"/>
      </xdr:nvSpPr>
      <xdr:spPr>
        <a:xfrm>
          <a:off x="10528300" y="1636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71,370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138833</xdr:rowOff>
    </xdr:from>
    <xdr:to>
      <xdr:col>14</xdr:col>
      <xdr:colOff>79375</xdr:colOff>
      <xdr:row>97</xdr:row>
      <xdr:rowOff>68983</xdr:rowOff>
    </xdr:to>
    <xdr:sp macro="" textlink="">
      <xdr:nvSpPr>
        <xdr:cNvPr id="474" name="円/楕円 473"/>
        <xdr:cNvSpPr/>
      </xdr:nvSpPr>
      <xdr:spPr>
        <a:xfrm>
          <a:off x="9588500" y="165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85510</xdr:rowOff>
    </xdr:from>
    <xdr:ext cx="534377" cy="259045"/>
    <xdr:sp macro="" textlink="">
      <xdr:nvSpPr>
        <xdr:cNvPr id="475" name="テキスト ボックス 474"/>
        <xdr:cNvSpPr txBox="1"/>
      </xdr:nvSpPr>
      <xdr:spPr>
        <a:xfrm>
          <a:off x="9359411" y="1637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65,942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111956</xdr:rowOff>
    </xdr:from>
    <xdr:to>
      <xdr:col>12</xdr:col>
      <xdr:colOff>561975</xdr:colOff>
      <xdr:row>97</xdr:row>
      <xdr:rowOff>42106</xdr:rowOff>
    </xdr:to>
    <xdr:sp macro="" textlink="">
      <xdr:nvSpPr>
        <xdr:cNvPr id="476" name="円/楕円 475"/>
        <xdr:cNvSpPr/>
      </xdr:nvSpPr>
      <xdr:spPr>
        <a:xfrm>
          <a:off x="8699500" y="165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58633</xdr:rowOff>
    </xdr:from>
    <xdr:ext cx="534377" cy="259045"/>
    <xdr:sp macro="" textlink="">
      <xdr:nvSpPr>
        <xdr:cNvPr id="477" name="テキスト ボックス 476"/>
        <xdr:cNvSpPr txBox="1"/>
      </xdr:nvSpPr>
      <xdr:spPr>
        <a:xfrm>
          <a:off x="8483111" y="1634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100950</xdr:rowOff>
    </xdr:from>
    <xdr:to>
      <xdr:col>11</xdr:col>
      <xdr:colOff>358775</xdr:colOff>
      <xdr:row>97</xdr:row>
      <xdr:rowOff>31100</xdr:rowOff>
    </xdr:to>
    <xdr:sp macro="" textlink="">
      <xdr:nvSpPr>
        <xdr:cNvPr id="478" name="円/楕円 477"/>
        <xdr:cNvSpPr/>
      </xdr:nvSpPr>
      <xdr:spPr>
        <a:xfrm>
          <a:off x="7810500" y="1656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47627</xdr:rowOff>
    </xdr:from>
    <xdr:ext cx="534377" cy="259045"/>
    <xdr:sp macro="" textlink="">
      <xdr:nvSpPr>
        <xdr:cNvPr id="479" name="テキスト ボックス 478"/>
        <xdr:cNvSpPr txBox="1"/>
      </xdr:nvSpPr>
      <xdr:spPr>
        <a:xfrm>
          <a:off x="7594111" y="1633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66056</xdr:rowOff>
    </xdr:from>
    <xdr:to>
      <xdr:col>10</xdr:col>
      <xdr:colOff>155575</xdr:colOff>
      <xdr:row>97</xdr:row>
      <xdr:rowOff>167656</xdr:rowOff>
    </xdr:to>
    <xdr:sp macro="" textlink="">
      <xdr:nvSpPr>
        <xdr:cNvPr id="480" name="円/楕円 479"/>
        <xdr:cNvSpPr/>
      </xdr:nvSpPr>
      <xdr:spPr>
        <a:xfrm>
          <a:off x="6921500" y="166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12733</xdr:rowOff>
    </xdr:from>
    <xdr:ext cx="534377" cy="259045"/>
    <xdr:sp macro="" textlink="">
      <xdr:nvSpPr>
        <xdr:cNvPr id="481" name="テキスト ボックス 480"/>
        <xdr:cNvSpPr txBox="1"/>
      </xdr:nvSpPr>
      <xdr:spPr>
        <a:xfrm>
          <a:off x="6705111" y="164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0" name="テキスト ボックス 48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126964</xdr:rowOff>
    </xdr:from>
    <xdr:to>
      <xdr:col>23</xdr:col>
      <xdr:colOff>516889</xdr:colOff>
      <xdr:row>38</xdr:row>
      <xdr:rowOff>143292</xdr:rowOff>
    </xdr:to>
    <xdr:cxnSp macro="">
      <xdr:nvCxnSpPr>
        <xdr:cNvPr id="506" name="直線コネクタ 505"/>
        <xdr:cNvCxnSpPr/>
      </xdr:nvCxnSpPr>
      <xdr:spPr>
        <a:xfrm flipV="1">
          <a:off x="16317595" y="5099014"/>
          <a:ext cx="1269"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147119</xdr:rowOff>
    </xdr:from>
    <xdr:ext cx="534377" cy="259045"/>
    <xdr:sp macro="" textlink="">
      <xdr:nvSpPr>
        <xdr:cNvPr id="507" name="警察費最小値テキスト"/>
        <xdr:cNvSpPr txBox="1"/>
      </xdr:nvSpPr>
      <xdr:spPr>
        <a:xfrm>
          <a:off x="16370300" y="66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38</xdr:row>
      <xdr:rowOff>143292</xdr:rowOff>
    </xdr:from>
    <xdr:to>
      <xdr:col>23</xdr:col>
      <xdr:colOff>606425</xdr:colOff>
      <xdr:row>38</xdr:row>
      <xdr:rowOff>143292</xdr:rowOff>
    </xdr:to>
    <xdr:cxnSp macro="">
      <xdr:nvCxnSpPr>
        <xdr:cNvPr id="508" name="直線コネクタ 507"/>
        <xdr:cNvCxnSpPr/>
      </xdr:nvCxnSpPr>
      <xdr:spPr>
        <a:xfrm>
          <a:off x="16230600" y="66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73641</xdr:rowOff>
    </xdr:from>
    <xdr:ext cx="534377" cy="259045"/>
    <xdr:sp macro="" textlink="">
      <xdr:nvSpPr>
        <xdr:cNvPr id="509" name="警察費最大値テキスト"/>
        <xdr:cNvSpPr txBox="1"/>
      </xdr:nvSpPr>
      <xdr:spPr>
        <a:xfrm>
          <a:off x="16370300" y="48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29</xdr:row>
      <xdr:rowOff>126964</xdr:rowOff>
    </xdr:from>
    <xdr:to>
      <xdr:col>23</xdr:col>
      <xdr:colOff>606425</xdr:colOff>
      <xdr:row>29</xdr:row>
      <xdr:rowOff>126964</xdr:rowOff>
    </xdr:to>
    <xdr:cxnSp macro="">
      <xdr:nvCxnSpPr>
        <xdr:cNvPr id="510" name="直線コネクタ 509"/>
        <xdr:cNvCxnSpPr/>
      </xdr:nvCxnSpPr>
      <xdr:spPr>
        <a:xfrm>
          <a:off x="16230600" y="50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28176</xdr:rowOff>
    </xdr:from>
    <xdr:to>
      <xdr:col>23</xdr:col>
      <xdr:colOff>517525</xdr:colOff>
      <xdr:row>38</xdr:row>
      <xdr:rowOff>77488</xdr:rowOff>
    </xdr:to>
    <xdr:cxnSp macro="">
      <xdr:nvCxnSpPr>
        <xdr:cNvPr id="511" name="直線コネクタ 510"/>
        <xdr:cNvCxnSpPr/>
      </xdr:nvCxnSpPr>
      <xdr:spPr>
        <a:xfrm flipV="1">
          <a:off x="15481300" y="6543276"/>
          <a:ext cx="8382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129738</xdr:rowOff>
    </xdr:from>
    <xdr:ext cx="534377" cy="259045"/>
    <xdr:sp macro="" textlink="">
      <xdr:nvSpPr>
        <xdr:cNvPr id="512" name="警察費平均値テキスト"/>
        <xdr:cNvSpPr txBox="1"/>
      </xdr:nvSpPr>
      <xdr:spPr>
        <a:xfrm>
          <a:off x="16370300" y="595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106861</xdr:rowOff>
    </xdr:from>
    <xdr:to>
      <xdr:col>23</xdr:col>
      <xdr:colOff>568325</xdr:colOff>
      <xdr:row>36</xdr:row>
      <xdr:rowOff>37011</xdr:rowOff>
    </xdr:to>
    <xdr:sp macro="" textlink="">
      <xdr:nvSpPr>
        <xdr:cNvPr id="513" name="フローチャート : 判断 512"/>
        <xdr:cNvSpPr/>
      </xdr:nvSpPr>
      <xdr:spPr>
        <a:xfrm>
          <a:off x="16268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160764</xdr:rowOff>
    </xdr:from>
    <xdr:to>
      <xdr:col>22</xdr:col>
      <xdr:colOff>365125</xdr:colOff>
      <xdr:row>38</xdr:row>
      <xdr:rowOff>77488</xdr:rowOff>
    </xdr:to>
    <xdr:cxnSp macro="">
      <xdr:nvCxnSpPr>
        <xdr:cNvPr id="514" name="直線コネクタ 513"/>
        <xdr:cNvCxnSpPr/>
      </xdr:nvCxnSpPr>
      <xdr:spPr>
        <a:xfrm>
          <a:off x="14592300" y="6161514"/>
          <a:ext cx="8890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125313</xdr:rowOff>
    </xdr:from>
    <xdr:to>
      <xdr:col>22</xdr:col>
      <xdr:colOff>415925</xdr:colOff>
      <xdr:row>36</xdr:row>
      <xdr:rowOff>55463</xdr:rowOff>
    </xdr:to>
    <xdr:sp macro="" textlink="">
      <xdr:nvSpPr>
        <xdr:cNvPr id="515" name="フローチャート : 判断 514"/>
        <xdr:cNvSpPr/>
      </xdr:nvSpPr>
      <xdr:spPr>
        <a:xfrm>
          <a:off x="15430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71990</xdr:rowOff>
    </xdr:from>
    <xdr:ext cx="534377" cy="259045"/>
    <xdr:sp macro="" textlink="">
      <xdr:nvSpPr>
        <xdr:cNvPr id="516" name="テキスト ボックス 515"/>
        <xdr:cNvSpPr txBox="1"/>
      </xdr:nvSpPr>
      <xdr:spPr>
        <a:xfrm>
          <a:off x="15201411" y="59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160764</xdr:rowOff>
    </xdr:from>
    <xdr:to>
      <xdr:col>21</xdr:col>
      <xdr:colOff>161925</xdr:colOff>
      <xdr:row>38</xdr:row>
      <xdr:rowOff>147701</xdr:rowOff>
    </xdr:to>
    <xdr:cxnSp macro="">
      <xdr:nvCxnSpPr>
        <xdr:cNvPr id="517" name="直線コネクタ 516"/>
        <xdr:cNvCxnSpPr/>
      </xdr:nvCxnSpPr>
      <xdr:spPr>
        <a:xfrm flipV="1">
          <a:off x="13703300" y="6161514"/>
          <a:ext cx="889000" cy="50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48895</xdr:rowOff>
    </xdr:from>
    <xdr:to>
      <xdr:col>21</xdr:col>
      <xdr:colOff>212725</xdr:colOff>
      <xdr:row>36</xdr:row>
      <xdr:rowOff>150495</xdr:rowOff>
    </xdr:to>
    <xdr:sp macro="" textlink="">
      <xdr:nvSpPr>
        <xdr:cNvPr id="518" name="フローチャート : 判断 517"/>
        <xdr:cNvSpPr/>
      </xdr:nvSpPr>
      <xdr:spPr>
        <a:xfrm>
          <a:off x="14541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141622</xdr:rowOff>
    </xdr:from>
    <xdr:ext cx="534377" cy="259045"/>
    <xdr:sp macro="" textlink="">
      <xdr:nvSpPr>
        <xdr:cNvPr id="519" name="テキスト ボックス 518"/>
        <xdr:cNvSpPr txBox="1"/>
      </xdr:nvSpPr>
      <xdr:spPr>
        <a:xfrm>
          <a:off x="14325111" y="63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96756</xdr:rowOff>
    </xdr:from>
    <xdr:to>
      <xdr:col>19</xdr:col>
      <xdr:colOff>644525</xdr:colOff>
      <xdr:row>38</xdr:row>
      <xdr:rowOff>147701</xdr:rowOff>
    </xdr:to>
    <xdr:cxnSp macro="">
      <xdr:nvCxnSpPr>
        <xdr:cNvPr id="520" name="直線コネクタ 519"/>
        <xdr:cNvCxnSpPr/>
      </xdr:nvCxnSpPr>
      <xdr:spPr>
        <a:xfrm>
          <a:off x="12814300" y="6268956"/>
          <a:ext cx="889000" cy="39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93309</xdr:rowOff>
    </xdr:from>
    <xdr:to>
      <xdr:col>20</xdr:col>
      <xdr:colOff>9525</xdr:colOff>
      <xdr:row>38</xdr:row>
      <xdr:rowOff>23459</xdr:rowOff>
    </xdr:to>
    <xdr:sp macro="" textlink="">
      <xdr:nvSpPr>
        <xdr:cNvPr id="521" name="フローチャート : 判断 520"/>
        <xdr:cNvSpPr/>
      </xdr:nvSpPr>
      <xdr:spPr>
        <a:xfrm>
          <a:off x="13652500" y="643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39986</xdr:rowOff>
    </xdr:from>
    <xdr:ext cx="534377" cy="259045"/>
    <xdr:sp macro="" textlink="">
      <xdr:nvSpPr>
        <xdr:cNvPr id="522" name="テキスト ボックス 521"/>
        <xdr:cNvSpPr txBox="1"/>
      </xdr:nvSpPr>
      <xdr:spPr>
        <a:xfrm>
          <a:off x="13436111" y="62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130375</xdr:rowOff>
    </xdr:from>
    <xdr:to>
      <xdr:col>18</xdr:col>
      <xdr:colOff>492125</xdr:colOff>
      <xdr:row>37</xdr:row>
      <xdr:rowOff>60525</xdr:rowOff>
    </xdr:to>
    <xdr:sp macro="" textlink="">
      <xdr:nvSpPr>
        <xdr:cNvPr id="523" name="フローチャート : 判断 522"/>
        <xdr:cNvSpPr/>
      </xdr:nvSpPr>
      <xdr:spPr>
        <a:xfrm>
          <a:off x="12763500" y="630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51652</xdr:rowOff>
    </xdr:from>
    <xdr:ext cx="534377" cy="259045"/>
    <xdr:sp macro="" textlink="">
      <xdr:nvSpPr>
        <xdr:cNvPr id="524" name="テキスト ボックス 523"/>
        <xdr:cNvSpPr txBox="1"/>
      </xdr:nvSpPr>
      <xdr:spPr>
        <a:xfrm>
          <a:off x="12547111" y="639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148826</xdr:rowOff>
    </xdr:from>
    <xdr:to>
      <xdr:col>23</xdr:col>
      <xdr:colOff>568325</xdr:colOff>
      <xdr:row>38</xdr:row>
      <xdr:rowOff>78976</xdr:rowOff>
    </xdr:to>
    <xdr:sp macro="" textlink="">
      <xdr:nvSpPr>
        <xdr:cNvPr id="530" name="円/楕円 529"/>
        <xdr:cNvSpPr/>
      </xdr:nvSpPr>
      <xdr:spPr>
        <a:xfrm>
          <a:off x="16268700" y="64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63753</xdr:rowOff>
    </xdr:from>
    <xdr:ext cx="534377" cy="259045"/>
    <xdr:sp macro="" textlink="">
      <xdr:nvSpPr>
        <xdr:cNvPr id="531" name="警察費該当値テキスト"/>
        <xdr:cNvSpPr txBox="1"/>
      </xdr:nvSpPr>
      <xdr:spPr>
        <a:xfrm>
          <a:off x="16370300" y="64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26688</xdr:rowOff>
    </xdr:from>
    <xdr:to>
      <xdr:col>22</xdr:col>
      <xdr:colOff>415925</xdr:colOff>
      <xdr:row>38</xdr:row>
      <xdr:rowOff>128288</xdr:rowOff>
    </xdr:to>
    <xdr:sp macro="" textlink="">
      <xdr:nvSpPr>
        <xdr:cNvPr id="532" name="円/楕円 531"/>
        <xdr:cNvSpPr/>
      </xdr:nvSpPr>
      <xdr:spPr>
        <a:xfrm>
          <a:off x="15430500" y="65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38</xdr:row>
      <xdr:rowOff>119415</xdr:rowOff>
    </xdr:from>
    <xdr:ext cx="534377" cy="259045"/>
    <xdr:sp macro="" textlink="">
      <xdr:nvSpPr>
        <xdr:cNvPr id="533" name="テキスト ボックス 532"/>
        <xdr:cNvSpPr txBox="1"/>
      </xdr:nvSpPr>
      <xdr:spPr>
        <a:xfrm>
          <a:off x="15201411" y="663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109964</xdr:rowOff>
    </xdr:from>
    <xdr:to>
      <xdr:col>21</xdr:col>
      <xdr:colOff>212725</xdr:colOff>
      <xdr:row>36</xdr:row>
      <xdr:rowOff>40114</xdr:rowOff>
    </xdr:to>
    <xdr:sp macro="" textlink="">
      <xdr:nvSpPr>
        <xdr:cNvPr id="534" name="円/楕円 533"/>
        <xdr:cNvSpPr/>
      </xdr:nvSpPr>
      <xdr:spPr>
        <a:xfrm>
          <a:off x="14541500" y="61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56641</xdr:rowOff>
    </xdr:from>
    <xdr:ext cx="534377" cy="259045"/>
    <xdr:sp macro="" textlink="">
      <xdr:nvSpPr>
        <xdr:cNvPr id="535" name="テキスト ボックス 534"/>
        <xdr:cNvSpPr txBox="1"/>
      </xdr:nvSpPr>
      <xdr:spPr>
        <a:xfrm>
          <a:off x="14325111" y="588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96901</xdr:rowOff>
    </xdr:from>
    <xdr:to>
      <xdr:col>20</xdr:col>
      <xdr:colOff>9525</xdr:colOff>
      <xdr:row>39</xdr:row>
      <xdr:rowOff>27051</xdr:rowOff>
    </xdr:to>
    <xdr:sp macro="" textlink="">
      <xdr:nvSpPr>
        <xdr:cNvPr id="536" name="円/楕円 535"/>
        <xdr:cNvSpPr/>
      </xdr:nvSpPr>
      <xdr:spPr>
        <a:xfrm>
          <a:off x="13652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18178</xdr:rowOff>
    </xdr:from>
    <xdr:ext cx="534377" cy="259045"/>
    <xdr:sp macro="" textlink="">
      <xdr:nvSpPr>
        <xdr:cNvPr id="537" name="テキスト ボックス 536"/>
        <xdr:cNvSpPr txBox="1"/>
      </xdr:nvSpPr>
      <xdr:spPr>
        <a:xfrm>
          <a:off x="13436111" y="67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45956</xdr:rowOff>
    </xdr:from>
    <xdr:to>
      <xdr:col>18</xdr:col>
      <xdr:colOff>492125</xdr:colOff>
      <xdr:row>36</xdr:row>
      <xdr:rowOff>147556</xdr:rowOff>
    </xdr:to>
    <xdr:sp macro="" textlink="">
      <xdr:nvSpPr>
        <xdr:cNvPr id="538" name="円/楕円 537"/>
        <xdr:cNvSpPr/>
      </xdr:nvSpPr>
      <xdr:spPr>
        <a:xfrm>
          <a:off x="12763500" y="62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164083</xdr:rowOff>
    </xdr:from>
    <xdr:ext cx="534377" cy="259045"/>
    <xdr:sp macro="" textlink="">
      <xdr:nvSpPr>
        <xdr:cNvPr id="539" name="テキスト ボックス 538"/>
        <xdr:cNvSpPr txBox="1"/>
      </xdr:nvSpPr>
      <xdr:spPr>
        <a:xfrm>
          <a:off x="12547111" y="599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62" name="直線コネクタ 561"/>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63" name="教育費最小値テキスト"/>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64" name="直線コネクタ 563"/>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65" name="教育費最大値テキスト"/>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6" name="直線コネクタ 565"/>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77139</xdr:rowOff>
    </xdr:from>
    <xdr:to>
      <xdr:col>23</xdr:col>
      <xdr:colOff>517525</xdr:colOff>
      <xdr:row>56</xdr:row>
      <xdr:rowOff>104039</xdr:rowOff>
    </xdr:to>
    <xdr:cxnSp macro="">
      <xdr:nvCxnSpPr>
        <xdr:cNvPr id="567" name="直線コネクタ 566"/>
        <xdr:cNvCxnSpPr/>
      </xdr:nvCxnSpPr>
      <xdr:spPr>
        <a:xfrm flipV="1">
          <a:off x="15481300" y="9678339"/>
          <a:ext cx="838200" cy="2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14774</xdr:rowOff>
    </xdr:from>
    <xdr:ext cx="599010" cy="259045"/>
    <xdr:sp macro="" textlink="">
      <xdr:nvSpPr>
        <xdr:cNvPr id="568" name="教育費平均値テキスト"/>
        <xdr:cNvSpPr txBox="1"/>
      </xdr:nvSpPr>
      <xdr:spPr>
        <a:xfrm>
          <a:off x="16370300" y="9273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69" name="フローチャート : 判断 568"/>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104039</xdr:rowOff>
    </xdr:from>
    <xdr:to>
      <xdr:col>22</xdr:col>
      <xdr:colOff>365125</xdr:colOff>
      <xdr:row>56</xdr:row>
      <xdr:rowOff>161379</xdr:rowOff>
    </xdr:to>
    <xdr:cxnSp macro="">
      <xdr:nvCxnSpPr>
        <xdr:cNvPr id="570" name="直線コネクタ 569"/>
        <xdr:cNvCxnSpPr/>
      </xdr:nvCxnSpPr>
      <xdr:spPr>
        <a:xfrm flipV="1">
          <a:off x="14592300" y="9705239"/>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16587</xdr:rowOff>
    </xdr:from>
    <xdr:to>
      <xdr:col>22</xdr:col>
      <xdr:colOff>415925</xdr:colOff>
      <xdr:row>55</xdr:row>
      <xdr:rowOff>118187</xdr:rowOff>
    </xdr:to>
    <xdr:sp macro="" textlink="">
      <xdr:nvSpPr>
        <xdr:cNvPr id="571" name="フローチャート : 判断 570"/>
        <xdr:cNvSpPr/>
      </xdr:nvSpPr>
      <xdr:spPr>
        <a:xfrm>
          <a:off x="15430500" y="94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53</xdr:row>
      <xdr:rowOff>134714</xdr:rowOff>
    </xdr:from>
    <xdr:ext cx="599010" cy="259045"/>
    <xdr:sp macro="" textlink="">
      <xdr:nvSpPr>
        <xdr:cNvPr id="572" name="テキスト ボックス 571"/>
        <xdr:cNvSpPr txBox="1"/>
      </xdr:nvSpPr>
      <xdr:spPr>
        <a:xfrm>
          <a:off x="15169094" y="922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161379</xdr:rowOff>
    </xdr:from>
    <xdr:to>
      <xdr:col>21</xdr:col>
      <xdr:colOff>161925</xdr:colOff>
      <xdr:row>57</xdr:row>
      <xdr:rowOff>99695</xdr:rowOff>
    </xdr:to>
    <xdr:cxnSp macro="">
      <xdr:nvCxnSpPr>
        <xdr:cNvPr id="573" name="直線コネクタ 572"/>
        <xdr:cNvCxnSpPr/>
      </xdr:nvCxnSpPr>
      <xdr:spPr>
        <a:xfrm flipV="1">
          <a:off x="13703300" y="9762579"/>
          <a:ext cx="889000" cy="10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50114</xdr:rowOff>
    </xdr:from>
    <xdr:to>
      <xdr:col>21</xdr:col>
      <xdr:colOff>212725</xdr:colOff>
      <xdr:row>56</xdr:row>
      <xdr:rowOff>151714</xdr:rowOff>
    </xdr:to>
    <xdr:sp macro="" textlink="">
      <xdr:nvSpPr>
        <xdr:cNvPr id="574" name="フローチャート : 判断 573"/>
        <xdr:cNvSpPr/>
      </xdr:nvSpPr>
      <xdr:spPr>
        <a:xfrm>
          <a:off x="14541500" y="96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168241</xdr:rowOff>
    </xdr:from>
    <xdr:ext cx="599010" cy="259045"/>
    <xdr:sp macro="" textlink="">
      <xdr:nvSpPr>
        <xdr:cNvPr id="575" name="テキスト ボックス 574"/>
        <xdr:cNvSpPr txBox="1"/>
      </xdr:nvSpPr>
      <xdr:spPr>
        <a:xfrm>
          <a:off x="14292794" y="942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70548</xdr:rowOff>
    </xdr:from>
    <xdr:to>
      <xdr:col>19</xdr:col>
      <xdr:colOff>644525</xdr:colOff>
      <xdr:row>57</xdr:row>
      <xdr:rowOff>99695</xdr:rowOff>
    </xdr:to>
    <xdr:cxnSp macro="">
      <xdr:nvCxnSpPr>
        <xdr:cNvPr id="576" name="直線コネクタ 575"/>
        <xdr:cNvCxnSpPr/>
      </xdr:nvCxnSpPr>
      <xdr:spPr>
        <a:xfrm>
          <a:off x="12814300" y="9671748"/>
          <a:ext cx="889000" cy="20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134277</xdr:rowOff>
    </xdr:from>
    <xdr:to>
      <xdr:col>20</xdr:col>
      <xdr:colOff>9525</xdr:colOff>
      <xdr:row>58</xdr:row>
      <xdr:rowOff>64427</xdr:rowOff>
    </xdr:to>
    <xdr:sp macro="" textlink="">
      <xdr:nvSpPr>
        <xdr:cNvPr id="577" name="フローチャート : 判断 576"/>
        <xdr:cNvSpPr/>
      </xdr:nvSpPr>
      <xdr:spPr>
        <a:xfrm>
          <a:off x="13652500" y="99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55554</xdr:rowOff>
    </xdr:from>
    <xdr:ext cx="534377" cy="259045"/>
    <xdr:sp macro="" textlink="">
      <xdr:nvSpPr>
        <xdr:cNvPr id="578" name="テキスト ボックス 577"/>
        <xdr:cNvSpPr txBox="1"/>
      </xdr:nvSpPr>
      <xdr:spPr>
        <a:xfrm>
          <a:off x="13436111" y="99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73165</xdr:rowOff>
    </xdr:from>
    <xdr:to>
      <xdr:col>18</xdr:col>
      <xdr:colOff>492125</xdr:colOff>
      <xdr:row>58</xdr:row>
      <xdr:rowOff>3315</xdr:rowOff>
    </xdr:to>
    <xdr:sp macro="" textlink="">
      <xdr:nvSpPr>
        <xdr:cNvPr id="579" name="フローチャート : 判断 578"/>
        <xdr:cNvSpPr/>
      </xdr:nvSpPr>
      <xdr:spPr>
        <a:xfrm>
          <a:off x="12763500" y="984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165892</xdr:rowOff>
    </xdr:from>
    <xdr:ext cx="534377" cy="259045"/>
    <xdr:sp macro="" textlink="">
      <xdr:nvSpPr>
        <xdr:cNvPr id="580" name="テキスト ボックス 579"/>
        <xdr:cNvSpPr txBox="1"/>
      </xdr:nvSpPr>
      <xdr:spPr>
        <a:xfrm>
          <a:off x="12547111" y="99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26339</xdr:rowOff>
    </xdr:from>
    <xdr:to>
      <xdr:col>23</xdr:col>
      <xdr:colOff>568325</xdr:colOff>
      <xdr:row>56</xdr:row>
      <xdr:rowOff>127939</xdr:rowOff>
    </xdr:to>
    <xdr:sp macro="" textlink="">
      <xdr:nvSpPr>
        <xdr:cNvPr id="586" name="円/楕円 585"/>
        <xdr:cNvSpPr/>
      </xdr:nvSpPr>
      <xdr:spPr>
        <a:xfrm>
          <a:off x="16268700" y="96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4766</xdr:rowOff>
    </xdr:from>
    <xdr:ext cx="599010" cy="259045"/>
    <xdr:sp macro="" textlink="">
      <xdr:nvSpPr>
        <xdr:cNvPr id="587" name="教育費該当値テキスト"/>
        <xdr:cNvSpPr txBox="1"/>
      </xdr:nvSpPr>
      <xdr:spPr>
        <a:xfrm>
          <a:off x="16370300" y="96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102,642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53239</xdr:rowOff>
    </xdr:from>
    <xdr:to>
      <xdr:col>22</xdr:col>
      <xdr:colOff>415925</xdr:colOff>
      <xdr:row>56</xdr:row>
      <xdr:rowOff>154839</xdr:rowOff>
    </xdr:to>
    <xdr:sp macro="" textlink="">
      <xdr:nvSpPr>
        <xdr:cNvPr id="588" name="円/楕円 587"/>
        <xdr:cNvSpPr/>
      </xdr:nvSpPr>
      <xdr:spPr>
        <a:xfrm>
          <a:off x="15430500" y="96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56</xdr:row>
      <xdr:rowOff>145966</xdr:rowOff>
    </xdr:from>
    <xdr:ext cx="599010" cy="259045"/>
    <xdr:sp macro="" textlink="">
      <xdr:nvSpPr>
        <xdr:cNvPr id="589" name="テキスト ボックス 588"/>
        <xdr:cNvSpPr txBox="1"/>
      </xdr:nvSpPr>
      <xdr:spPr>
        <a:xfrm>
          <a:off x="15169094" y="974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101,936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110579</xdr:rowOff>
    </xdr:from>
    <xdr:to>
      <xdr:col>21</xdr:col>
      <xdr:colOff>212725</xdr:colOff>
      <xdr:row>57</xdr:row>
      <xdr:rowOff>40729</xdr:rowOff>
    </xdr:to>
    <xdr:sp macro="" textlink="">
      <xdr:nvSpPr>
        <xdr:cNvPr id="590" name="円/楕円 589"/>
        <xdr:cNvSpPr/>
      </xdr:nvSpPr>
      <xdr:spPr>
        <a:xfrm>
          <a:off x="14541500" y="971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31856</xdr:rowOff>
    </xdr:from>
    <xdr:ext cx="599010" cy="259045"/>
    <xdr:sp macro="" textlink="">
      <xdr:nvSpPr>
        <xdr:cNvPr id="591" name="テキスト ボックス 590"/>
        <xdr:cNvSpPr txBox="1"/>
      </xdr:nvSpPr>
      <xdr:spPr>
        <a:xfrm>
          <a:off x="14292794" y="980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100,431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48895</xdr:rowOff>
    </xdr:from>
    <xdr:to>
      <xdr:col>20</xdr:col>
      <xdr:colOff>9525</xdr:colOff>
      <xdr:row>57</xdr:row>
      <xdr:rowOff>150495</xdr:rowOff>
    </xdr:to>
    <xdr:sp macro="" textlink="">
      <xdr:nvSpPr>
        <xdr:cNvPr id="592" name="円/楕円 591"/>
        <xdr:cNvSpPr/>
      </xdr:nvSpPr>
      <xdr:spPr>
        <a:xfrm>
          <a:off x="13652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167022</xdr:rowOff>
    </xdr:from>
    <xdr:ext cx="534377" cy="259045"/>
    <xdr:sp macro="" textlink="">
      <xdr:nvSpPr>
        <xdr:cNvPr id="593" name="テキスト ボックス 592"/>
        <xdr:cNvSpPr txBox="1"/>
      </xdr:nvSpPr>
      <xdr:spPr>
        <a:xfrm>
          <a:off x="13436111" y="95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97,550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19748</xdr:rowOff>
    </xdr:from>
    <xdr:to>
      <xdr:col>18</xdr:col>
      <xdr:colOff>492125</xdr:colOff>
      <xdr:row>56</xdr:row>
      <xdr:rowOff>121348</xdr:rowOff>
    </xdr:to>
    <xdr:sp macro="" textlink="">
      <xdr:nvSpPr>
        <xdr:cNvPr id="594" name="円/楕円 593"/>
        <xdr:cNvSpPr/>
      </xdr:nvSpPr>
      <xdr:spPr>
        <a:xfrm>
          <a:off x="12763500" y="96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137875</xdr:rowOff>
    </xdr:from>
    <xdr:ext cx="599010" cy="259045"/>
    <xdr:sp macro="" textlink="">
      <xdr:nvSpPr>
        <xdr:cNvPr id="595" name="テキスト ボックス 594"/>
        <xdr:cNvSpPr txBox="1"/>
      </xdr:nvSpPr>
      <xdr:spPr>
        <a:xfrm>
          <a:off x="12514794" y="939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7" name="正方形/長方形 59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8" name="正方形/長方形 59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9" name="正方形/長方形 59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0" name="正方形/長方形 59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7" name="直線コネクタ 616"/>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18" name="災害復旧費最小値テキスト"/>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19" name="直線コネクタ 618"/>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0" name="災害復旧費最大値テキスト"/>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1" name="直線コネクタ 620"/>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169723</xdr:rowOff>
    </xdr:from>
    <xdr:to>
      <xdr:col>23</xdr:col>
      <xdr:colOff>517525</xdr:colOff>
      <xdr:row>79</xdr:row>
      <xdr:rowOff>22371</xdr:rowOff>
    </xdr:to>
    <xdr:cxnSp macro="">
      <xdr:nvCxnSpPr>
        <xdr:cNvPr id="622" name="直線コネクタ 621"/>
        <xdr:cNvCxnSpPr/>
      </xdr:nvCxnSpPr>
      <xdr:spPr>
        <a:xfrm flipV="1">
          <a:off x="15481300" y="13542823"/>
          <a:ext cx="8382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2658</xdr:rowOff>
    </xdr:from>
    <xdr:ext cx="469744" cy="259045"/>
    <xdr:sp macro="" textlink="">
      <xdr:nvSpPr>
        <xdr:cNvPr id="623" name="災害復旧費平均値テキスト"/>
        <xdr:cNvSpPr txBox="1"/>
      </xdr:nvSpPr>
      <xdr:spPr>
        <a:xfrm>
          <a:off x="16370300" y="1320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4" name="フローチャート : 判断 623"/>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145720</xdr:rowOff>
    </xdr:from>
    <xdr:to>
      <xdr:col>22</xdr:col>
      <xdr:colOff>365125</xdr:colOff>
      <xdr:row>79</xdr:row>
      <xdr:rowOff>22371</xdr:rowOff>
    </xdr:to>
    <xdr:cxnSp macro="">
      <xdr:nvCxnSpPr>
        <xdr:cNvPr id="625" name="直線コネクタ 624"/>
        <xdr:cNvCxnSpPr/>
      </xdr:nvCxnSpPr>
      <xdr:spPr>
        <a:xfrm>
          <a:off x="14592300" y="13518820"/>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6" name="フローチャート : 判断 625"/>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7" name="テキスト ボックス 626"/>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154006</xdr:rowOff>
    </xdr:from>
    <xdr:to>
      <xdr:col>21</xdr:col>
      <xdr:colOff>161925</xdr:colOff>
      <xdr:row>78</xdr:row>
      <xdr:rowOff>145720</xdr:rowOff>
    </xdr:to>
    <xdr:cxnSp macro="">
      <xdr:nvCxnSpPr>
        <xdr:cNvPr id="628" name="直線コネクタ 627"/>
        <xdr:cNvCxnSpPr/>
      </xdr:nvCxnSpPr>
      <xdr:spPr>
        <a:xfrm>
          <a:off x="13703300" y="13355656"/>
          <a:ext cx="889000" cy="1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20149</xdr:rowOff>
    </xdr:from>
    <xdr:to>
      <xdr:col>21</xdr:col>
      <xdr:colOff>212725</xdr:colOff>
      <xdr:row>78</xdr:row>
      <xdr:rowOff>121749</xdr:rowOff>
    </xdr:to>
    <xdr:sp macro="" textlink="">
      <xdr:nvSpPr>
        <xdr:cNvPr id="629" name="フローチャート : 判断 628"/>
        <xdr:cNvSpPr/>
      </xdr:nvSpPr>
      <xdr:spPr>
        <a:xfrm>
          <a:off x="14541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138276</xdr:rowOff>
    </xdr:from>
    <xdr:ext cx="469744" cy="259045"/>
    <xdr:sp macro="" textlink="">
      <xdr:nvSpPr>
        <xdr:cNvPr id="630" name="テキスト ボックス 629"/>
        <xdr:cNvSpPr txBox="1"/>
      </xdr:nvSpPr>
      <xdr:spPr>
        <a:xfrm>
          <a:off x="143574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154006</xdr:rowOff>
    </xdr:from>
    <xdr:to>
      <xdr:col>19</xdr:col>
      <xdr:colOff>644525</xdr:colOff>
      <xdr:row>78</xdr:row>
      <xdr:rowOff>65196</xdr:rowOff>
    </xdr:to>
    <xdr:cxnSp macro="">
      <xdr:nvCxnSpPr>
        <xdr:cNvPr id="631" name="直線コネクタ 630"/>
        <xdr:cNvCxnSpPr/>
      </xdr:nvCxnSpPr>
      <xdr:spPr>
        <a:xfrm flipV="1">
          <a:off x="12814300" y="13355656"/>
          <a:ext cx="889000" cy="8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93987</xdr:rowOff>
    </xdr:from>
    <xdr:to>
      <xdr:col>20</xdr:col>
      <xdr:colOff>9525</xdr:colOff>
      <xdr:row>78</xdr:row>
      <xdr:rowOff>24137</xdr:rowOff>
    </xdr:to>
    <xdr:sp macro="" textlink="">
      <xdr:nvSpPr>
        <xdr:cNvPr id="632" name="フローチャート : 判断 631"/>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40664</xdr:rowOff>
    </xdr:from>
    <xdr:ext cx="534377" cy="259045"/>
    <xdr:sp macro="" textlink="">
      <xdr:nvSpPr>
        <xdr:cNvPr id="633" name="テキスト ボックス 632"/>
        <xdr:cNvSpPr txBox="1"/>
      </xdr:nvSpPr>
      <xdr:spPr>
        <a:xfrm>
          <a:off x="13436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71489</xdr:rowOff>
    </xdr:from>
    <xdr:to>
      <xdr:col>18</xdr:col>
      <xdr:colOff>492125</xdr:colOff>
      <xdr:row>79</xdr:row>
      <xdr:rowOff>1639</xdr:rowOff>
    </xdr:to>
    <xdr:sp macro="" textlink="">
      <xdr:nvSpPr>
        <xdr:cNvPr id="634" name="フローチャート : 判断 633"/>
        <xdr:cNvSpPr/>
      </xdr:nvSpPr>
      <xdr:spPr>
        <a:xfrm>
          <a:off x="12763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164216</xdr:rowOff>
    </xdr:from>
    <xdr:ext cx="469744" cy="259045"/>
    <xdr:sp macro="" textlink="">
      <xdr:nvSpPr>
        <xdr:cNvPr id="635" name="テキスト ボックス 634"/>
        <xdr:cNvSpPr txBox="1"/>
      </xdr:nvSpPr>
      <xdr:spPr>
        <a:xfrm>
          <a:off x="12579427" y="135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118923</xdr:rowOff>
    </xdr:from>
    <xdr:to>
      <xdr:col>23</xdr:col>
      <xdr:colOff>568325</xdr:colOff>
      <xdr:row>79</xdr:row>
      <xdr:rowOff>49073</xdr:rowOff>
    </xdr:to>
    <xdr:sp macro="" textlink="">
      <xdr:nvSpPr>
        <xdr:cNvPr id="641" name="円/楕円 640"/>
        <xdr:cNvSpPr/>
      </xdr:nvSpPr>
      <xdr:spPr>
        <a:xfrm>
          <a:off x="16268700" y="134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33850</xdr:rowOff>
    </xdr:from>
    <xdr:ext cx="469744" cy="259045"/>
    <xdr:sp macro="" textlink="">
      <xdr:nvSpPr>
        <xdr:cNvPr id="642" name="災害復旧費該当値テキスト"/>
        <xdr:cNvSpPr txBox="1"/>
      </xdr:nvSpPr>
      <xdr:spPr>
        <a:xfrm>
          <a:off x="16370300" y="134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143021</xdr:rowOff>
    </xdr:from>
    <xdr:to>
      <xdr:col>22</xdr:col>
      <xdr:colOff>415925</xdr:colOff>
      <xdr:row>79</xdr:row>
      <xdr:rowOff>73171</xdr:rowOff>
    </xdr:to>
    <xdr:sp macro="" textlink="">
      <xdr:nvSpPr>
        <xdr:cNvPr id="643" name="円/楕円 642"/>
        <xdr:cNvSpPr/>
      </xdr:nvSpPr>
      <xdr:spPr>
        <a:xfrm>
          <a:off x="15430500" y="135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64298</xdr:rowOff>
    </xdr:from>
    <xdr:ext cx="469744" cy="259045"/>
    <xdr:sp macro="" textlink="">
      <xdr:nvSpPr>
        <xdr:cNvPr id="644" name="テキスト ボックス 643"/>
        <xdr:cNvSpPr txBox="1"/>
      </xdr:nvSpPr>
      <xdr:spPr>
        <a:xfrm>
          <a:off x="15233727" y="1360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94920</xdr:rowOff>
    </xdr:from>
    <xdr:to>
      <xdr:col>21</xdr:col>
      <xdr:colOff>212725</xdr:colOff>
      <xdr:row>79</xdr:row>
      <xdr:rowOff>25070</xdr:rowOff>
    </xdr:to>
    <xdr:sp macro="" textlink="">
      <xdr:nvSpPr>
        <xdr:cNvPr id="645" name="円/楕円 644"/>
        <xdr:cNvSpPr/>
      </xdr:nvSpPr>
      <xdr:spPr>
        <a:xfrm>
          <a:off x="14541500" y="134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16197</xdr:rowOff>
    </xdr:from>
    <xdr:ext cx="469744" cy="259045"/>
    <xdr:sp macro="" textlink="">
      <xdr:nvSpPr>
        <xdr:cNvPr id="646" name="テキスト ボックス 645"/>
        <xdr:cNvSpPr txBox="1"/>
      </xdr:nvSpPr>
      <xdr:spPr>
        <a:xfrm>
          <a:off x="14357427" y="135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103206</xdr:rowOff>
    </xdr:from>
    <xdr:to>
      <xdr:col>20</xdr:col>
      <xdr:colOff>9525</xdr:colOff>
      <xdr:row>78</xdr:row>
      <xdr:rowOff>33356</xdr:rowOff>
    </xdr:to>
    <xdr:sp macro="" textlink="">
      <xdr:nvSpPr>
        <xdr:cNvPr id="647" name="円/楕円 646"/>
        <xdr:cNvSpPr/>
      </xdr:nvSpPr>
      <xdr:spPr>
        <a:xfrm>
          <a:off x="13652500" y="133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24483</xdr:rowOff>
    </xdr:from>
    <xdr:ext cx="534377" cy="259045"/>
    <xdr:sp macro="" textlink="">
      <xdr:nvSpPr>
        <xdr:cNvPr id="648" name="テキスト ボックス 647"/>
        <xdr:cNvSpPr txBox="1"/>
      </xdr:nvSpPr>
      <xdr:spPr>
        <a:xfrm>
          <a:off x="13436111" y="133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14396</xdr:rowOff>
    </xdr:from>
    <xdr:to>
      <xdr:col>18</xdr:col>
      <xdr:colOff>492125</xdr:colOff>
      <xdr:row>78</xdr:row>
      <xdr:rowOff>115996</xdr:rowOff>
    </xdr:to>
    <xdr:sp macro="" textlink="">
      <xdr:nvSpPr>
        <xdr:cNvPr id="649" name="円/楕円 648"/>
        <xdr:cNvSpPr/>
      </xdr:nvSpPr>
      <xdr:spPr>
        <a:xfrm>
          <a:off x="12763500" y="13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132523</xdr:rowOff>
    </xdr:from>
    <xdr:ext cx="469744" cy="259045"/>
    <xdr:sp macro="" textlink="">
      <xdr:nvSpPr>
        <xdr:cNvPr id="650" name="テキスト ボックス 649"/>
        <xdr:cNvSpPr txBox="1"/>
      </xdr:nvSpPr>
      <xdr:spPr>
        <a:xfrm>
          <a:off x="12579427" y="1316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2" name="正方形/長方形 65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3" name="正方形/長方形 65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4" name="正方形/長方形 65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5" name="正方形/長方形 65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9" name="テキスト ボックス 65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1" name="テキスト ボックス 66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93523</xdr:rowOff>
    </xdr:from>
    <xdr:to>
      <xdr:col>23</xdr:col>
      <xdr:colOff>516889</xdr:colOff>
      <xdr:row>97</xdr:row>
      <xdr:rowOff>141689</xdr:rowOff>
    </xdr:to>
    <xdr:cxnSp macro="">
      <xdr:nvCxnSpPr>
        <xdr:cNvPr id="671" name="直線コネクタ 670"/>
        <xdr:cNvCxnSpPr/>
      </xdr:nvCxnSpPr>
      <xdr:spPr>
        <a:xfrm flipV="1">
          <a:off x="16317595" y="15524023"/>
          <a:ext cx="1269" cy="124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145516</xdr:rowOff>
    </xdr:from>
    <xdr:ext cx="534377" cy="259045"/>
    <xdr:sp macro="" textlink="">
      <xdr:nvSpPr>
        <xdr:cNvPr id="672" name="公債費最小値テキスト"/>
        <xdr:cNvSpPr txBox="1"/>
      </xdr:nvSpPr>
      <xdr:spPr>
        <a:xfrm>
          <a:off x="16370300"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97</xdr:row>
      <xdr:rowOff>141689</xdr:rowOff>
    </xdr:from>
    <xdr:to>
      <xdr:col>23</xdr:col>
      <xdr:colOff>606425</xdr:colOff>
      <xdr:row>97</xdr:row>
      <xdr:rowOff>141689</xdr:rowOff>
    </xdr:to>
    <xdr:cxnSp macro="">
      <xdr:nvCxnSpPr>
        <xdr:cNvPr id="673" name="直線コネクタ 672"/>
        <xdr:cNvCxnSpPr/>
      </xdr:nvCxnSpPr>
      <xdr:spPr>
        <a:xfrm>
          <a:off x="16230600" y="1677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40200</xdr:rowOff>
    </xdr:from>
    <xdr:ext cx="599010" cy="259045"/>
    <xdr:sp macro="" textlink="">
      <xdr:nvSpPr>
        <xdr:cNvPr id="674" name="公債費最大値テキスト"/>
        <xdr:cNvSpPr txBox="1"/>
      </xdr:nvSpPr>
      <xdr:spPr>
        <a:xfrm>
          <a:off x="16370300" y="152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90</xdr:row>
      <xdr:rowOff>93523</xdr:rowOff>
    </xdr:from>
    <xdr:to>
      <xdr:col>23</xdr:col>
      <xdr:colOff>606425</xdr:colOff>
      <xdr:row>90</xdr:row>
      <xdr:rowOff>93523</xdr:rowOff>
    </xdr:to>
    <xdr:cxnSp macro="">
      <xdr:nvCxnSpPr>
        <xdr:cNvPr id="675" name="直線コネクタ 674"/>
        <xdr:cNvCxnSpPr/>
      </xdr:nvCxnSpPr>
      <xdr:spPr>
        <a:xfrm>
          <a:off x="16230600" y="1552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5673</xdr:rowOff>
    </xdr:from>
    <xdr:to>
      <xdr:col>23</xdr:col>
      <xdr:colOff>517525</xdr:colOff>
      <xdr:row>94</xdr:row>
      <xdr:rowOff>8872</xdr:rowOff>
    </xdr:to>
    <xdr:cxnSp macro="">
      <xdr:nvCxnSpPr>
        <xdr:cNvPr id="676" name="直線コネクタ 675"/>
        <xdr:cNvCxnSpPr/>
      </xdr:nvCxnSpPr>
      <xdr:spPr>
        <a:xfrm>
          <a:off x="15481300" y="16121973"/>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38374</xdr:rowOff>
    </xdr:from>
    <xdr:ext cx="534377" cy="259045"/>
    <xdr:sp macro="" textlink="">
      <xdr:nvSpPr>
        <xdr:cNvPr id="677" name="公債費平均値テキスト"/>
        <xdr:cNvSpPr txBox="1"/>
      </xdr:nvSpPr>
      <xdr:spPr>
        <a:xfrm>
          <a:off x="16370300" y="15811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15497</xdr:rowOff>
    </xdr:from>
    <xdr:to>
      <xdr:col>23</xdr:col>
      <xdr:colOff>568325</xdr:colOff>
      <xdr:row>93</xdr:row>
      <xdr:rowOff>117097</xdr:rowOff>
    </xdr:to>
    <xdr:sp macro="" textlink="">
      <xdr:nvSpPr>
        <xdr:cNvPr id="678" name="フローチャート : 判断 677"/>
        <xdr:cNvSpPr/>
      </xdr:nvSpPr>
      <xdr:spPr>
        <a:xfrm>
          <a:off x="162687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3935</xdr:rowOff>
    </xdr:from>
    <xdr:to>
      <xdr:col>22</xdr:col>
      <xdr:colOff>365125</xdr:colOff>
      <xdr:row>94</xdr:row>
      <xdr:rowOff>5673</xdr:rowOff>
    </xdr:to>
    <xdr:cxnSp macro="">
      <xdr:nvCxnSpPr>
        <xdr:cNvPr id="679" name="直線コネクタ 678"/>
        <xdr:cNvCxnSpPr/>
      </xdr:nvCxnSpPr>
      <xdr:spPr>
        <a:xfrm>
          <a:off x="14592300" y="16120235"/>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159172</xdr:rowOff>
    </xdr:from>
    <xdr:to>
      <xdr:col>22</xdr:col>
      <xdr:colOff>415925</xdr:colOff>
      <xdr:row>92</xdr:row>
      <xdr:rowOff>89322</xdr:rowOff>
    </xdr:to>
    <xdr:sp macro="" textlink="">
      <xdr:nvSpPr>
        <xdr:cNvPr id="680" name="フローチャート : 判断 679"/>
        <xdr:cNvSpPr/>
      </xdr:nvSpPr>
      <xdr:spPr>
        <a:xfrm>
          <a:off x="15430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90</xdr:row>
      <xdr:rowOff>105849</xdr:rowOff>
    </xdr:from>
    <xdr:ext cx="534377" cy="259045"/>
    <xdr:sp macro="" textlink="">
      <xdr:nvSpPr>
        <xdr:cNvPr id="681" name="テキスト ボックス 680"/>
        <xdr:cNvSpPr txBox="1"/>
      </xdr:nvSpPr>
      <xdr:spPr>
        <a:xfrm>
          <a:off x="152014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133711</xdr:rowOff>
    </xdr:from>
    <xdr:to>
      <xdr:col>21</xdr:col>
      <xdr:colOff>161925</xdr:colOff>
      <xdr:row>94</xdr:row>
      <xdr:rowOff>3935</xdr:rowOff>
    </xdr:to>
    <xdr:cxnSp macro="">
      <xdr:nvCxnSpPr>
        <xdr:cNvPr id="682" name="直線コネクタ 681"/>
        <xdr:cNvCxnSpPr/>
      </xdr:nvCxnSpPr>
      <xdr:spPr>
        <a:xfrm>
          <a:off x="13703300" y="16078561"/>
          <a:ext cx="889000" cy="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168339</xdr:rowOff>
    </xdr:from>
    <xdr:to>
      <xdr:col>21</xdr:col>
      <xdr:colOff>212725</xdr:colOff>
      <xdr:row>93</xdr:row>
      <xdr:rowOff>98489</xdr:rowOff>
    </xdr:to>
    <xdr:sp macro="" textlink="">
      <xdr:nvSpPr>
        <xdr:cNvPr id="683" name="フローチャート : 判断 682"/>
        <xdr:cNvSpPr/>
      </xdr:nvSpPr>
      <xdr:spPr>
        <a:xfrm>
          <a:off x="14541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115016</xdr:rowOff>
    </xdr:from>
    <xdr:ext cx="534377" cy="259045"/>
    <xdr:sp macro="" textlink="">
      <xdr:nvSpPr>
        <xdr:cNvPr id="684" name="テキスト ボックス 683"/>
        <xdr:cNvSpPr txBox="1"/>
      </xdr:nvSpPr>
      <xdr:spPr>
        <a:xfrm>
          <a:off x="14325111" y="157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111627</xdr:rowOff>
    </xdr:from>
    <xdr:to>
      <xdr:col>19</xdr:col>
      <xdr:colOff>644525</xdr:colOff>
      <xdr:row>93</xdr:row>
      <xdr:rowOff>133711</xdr:rowOff>
    </xdr:to>
    <xdr:cxnSp macro="">
      <xdr:nvCxnSpPr>
        <xdr:cNvPr id="685" name="直線コネクタ 684"/>
        <xdr:cNvCxnSpPr/>
      </xdr:nvCxnSpPr>
      <xdr:spPr>
        <a:xfrm>
          <a:off x="12814300" y="16056477"/>
          <a:ext cx="889000" cy="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13074</xdr:rowOff>
    </xdr:from>
    <xdr:to>
      <xdr:col>20</xdr:col>
      <xdr:colOff>9525</xdr:colOff>
      <xdr:row>93</xdr:row>
      <xdr:rowOff>114674</xdr:rowOff>
    </xdr:to>
    <xdr:sp macro="" textlink="">
      <xdr:nvSpPr>
        <xdr:cNvPr id="686" name="フローチャート : 判断 685"/>
        <xdr:cNvSpPr/>
      </xdr:nvSpPr>
      <xdr:spPr>
        <a:xfrm>
          <a:off x="13652500" y="1595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131201</xdr:rowOff>
    </xdr:from>
    <xdr:ext cx="534377" cy="259045"/>
    <xdr:sp macro="" textlink="">
      <xdr:nvSpPr>
        <xdr:cNvPr id="687" name="テキスト ボックス 686"/>
        <xdr:cNvSpPr txBox="1"/>
      </xdr:nvSpPr>
      <xdr:spPr>
        <a:xfrm>
          <a:off x="13436111" y="157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70109</xdr:rowOff>
    </xdr:from>
    <xdr:to>
      <xdr:col>18</xdr:col>
      <xdr:colOff>492125</xdr:colOff>
      <xdr:row>93</xdr:row>
      <xdr:rowOff>259</xdr:rowOff>
    </xdr:to>
    <xdr:sp macro="" textlink="">
      <xdr:nvSpPr>
        <xdr:cNvPr id="688" name="フローチャート : 判断 687"/>
        <xdr:cNvSpPr/>
      </xdr:nvSpPr>
      <xdr:spPr>
        <a:xfrm>
          <a:off x="12763500" y="158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16786</xdr:rowOff>
    </xdr:from>
    <xdr:ext cx="534377" cy="259045"/>
    <xdr:sp macro="" textlink="">
      <xdr:nvSpPr>
        <xdr:cNvPr id="689" name="テキスト ボックス 688"/>
        <xdr:cNvSpPr txBox="1"/>
      </xdr:nvSpPr>
      <xdr:spPr>
        <a:xfrm>
          <a:off x="12547111" y="156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129522</xdr:rowOff>
    </xdr:from>
    <xdr:to>
      <xdr:col>23</xdr:col>
      <xdr:colOff>568325</xdr:colOff>
      <xdr:row>94</xdr:row>
      <xdr:rowOff>59672</xdr:rowOff>
    </xdr:to>
    <xdr:sp macro="" textlink="">
      <xdr:nvSpPr>
        <xdr:cNvPr id="695" name="円/楕円 694"/>
        <xdr:cNvSpPr/>
      </xdr:nvSpPr>
      <xdr:spPr>
        <a:xfrm>
          <a:off x="16268700" y="160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107949</xdr:rowOff>
    </xdr:from>
    <xdr:ext cx="534377" cy="259045"/>
    <xdr:sp macro="" textlink="">
      <xdr:nvSpPr>
        <xdr:cNvPr id="696" name="公債費該当値テキスト"/>
        <xdr:cNvSpPr txBox="1"/>
      </xdr:nvSpPr>
      <xdr:spPr>
        <a:xfrm>
          <a:off x="16370300" y="1605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75,723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126323</xdr:rowOff>
    </xdr:from>
    <xdr:to>
      <xdr:col>22</xdr:col>
      <xdr:colOff>415925</xdr:colOff>
      <xdr:row>94</xdr:row>
      <xdr:rowOff>56473</xdr:rowOff>
    </xdr:to>
    <xdr:sp macro="" textlink="">
      <xdr:nvSpPr>
        <xdr:cNvPr id="697" name="円/楕円 696"/>
        <xdr:cNvSpPr/>
      </xdr:nvSpPr>
      <xdr:spPr>
        <a:xfrm>
          <a:off x="15430500" y="160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47600</xdr:rowOff>
    </xdr:from>
    <xdr:ext cx="534377" cy="259045"/>
    <xdr:sp macro="" textlink="">
      <xdr:nvSpPr>
        <xdr:cNvPr id="698" name="テキスト ボックス 697"/>
        <xdr:cNvSpPr txBox="1"/>
      </xdr:nvSpPr>
      <xdr:spPr>
        <a:xfrm>
          <a:off x="15201411" y="161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124585</xdr:rowOff>
    </xdr:from>
    <xdr:to>
      <xdr:col>21</xdr:col>
      <xdr:colOff>212725</xdr:colOff>
      <xdr:row>94</xdr:row>
      <xdr:rowOff>54735</xdr:rowOff>
    </xdr:to>
    <xdr:sp macro="" textlink="">
      <xdr:nvSpPr>
        <xdr:cNvPr id="699" name="円/楕円 698"/>
        <xdr:cNvSpPr/>
      </xdr:nvSpPr>
      <xdr:spPr>
        <a:xfrm>
          <a:off x="14541500" y="160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45862</xdr:rowOff>
    </xdr:from>
    <xdr:ext cx="534377" cy="259045"/>
    <xdr:sp macro="" textlink="">
      <xdr:nvSpPr>
        <xdr:cNvPr id="700" name="テキスト ボックス 699"/>
        <xdr:cNvSpPr txBox="1"/>
      </xdr:nvSpPr>
      <xdr:spPr>
        <a:xfrm>
          <a:off x="14325111" y="1616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75,939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82911</xdr:rowOff>
    </xdr:from>
    <xdr:to>
      <xdr:col>20</xdr:col>
      <xdr:colOff>9525</xdr:colOff>
      <xdr:row>94</xdr:row>
      <xdr:rowOff>13061</xdr:rowOff>
    </xdr:to>
    <xdr:sp macro="" textlink="">
      <xdr:nvSpPr>
        <xdr:cNvPr id="701" name="円/楕円 700"/>
        <xdr:cNvSpPr/>
      </xdr:nvSpPr>
      <xdr:spPr>
        <a:xfrm>
          <a:off x="13652500" y="160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4188</xdr:rowOff>
    </xdr:from>
    <xdr:ext cx="534377" cy="259045"/>
    <xdr:sp macro="" textlink="">
      <xdr:nvSpPr>
        <xdr:cNvPr id="702" name="テキスト ボックス 701"/>
        <xdr:cNvSpPr txBox="1"/>
      </xdr:nvSpPr>
      <xdr:spPr>
        <a:xfrm>
          <a:off x="13436111" y="1612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60827</xdr:rowOff>
    </xdr:from>
    <xdr:to>
      <xdr:col>18</xdr:col>
      <xdr:colOff>492125</xdr:colOff>
      <xdr:row>93</xdr:row>
      <xdr:rowOff>162427</xdr:rowOff>
    </xdr:to>
    <xdr:sp macro="" textlink="">
      <xdr:nvSpPr>
        <xdr:cNvPr id="703" name="円/楕円 702"/>
        <xdr:cNvSpPr/>
      </xdr:nvSpPr>
      <xdr:spPr>
        <a:xfrm>
          <a:off x="12763500" y="160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153554</xdr:rowOff>
    </xdr:from>
    <xdr:ext cx="534377" cy="259045"/>
    <xdr:sp macro="" textlink="">
      <xdr:nvSpPr>
        <xdr:cNvPr id="704" name="テキスト ボックス 703"/>
        <xdr:cNvSpPr txBox="1"/>
      </xdr:nvSpPr>
      <xdr:spPr>
        <a:xfrm>
          <a:off x="12547111" y="160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6" name="正方形/長方形 70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7" name="正方形/長方形 70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8" name="正方形/長方形 70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9" name="正方形/長方形 70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6" name="テキスト ボックス 71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18" name="テキスト ボックス 71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0" name="テキスト ボックス 71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2" name="テキスト ボックス 72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4" name="テキスト ボックス 72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28" name="直線コネクタ 727"/>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1"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2" name="直線コネクタ 731"/>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34" name="諸支出金平均値テキスト"/>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5" name="フローチャート : 判断 734"/>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37" name="フローチャート : 判断 736"/>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38" name="テキスト ボックス 737"/>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93980</xdr:rowOff>
    </xdr:from>
    <xdr:to>
      <xdr:col>29</xdr:col>
      <xdr:colOff>517525</xdr:colOff>
      <xdr:row>39</xdr:row>
      <xdr:rowOff>98878</xdr:rowOff>
    </xdr:to>
    <xdr:cxnSp macro="">
      <xdr:nvCxnSpPr>
        <xdr:cNvPr id="739" name="直線コネクタ 738"/>
        <xdr:cNvCxnSpPr/>
      </xdr:nvCxnSpPr>
      <xdr:spPr>
        <a:xfrm>
          <a:off x="19545300" y="6780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150949</xdr:rowOff>
    </xdr:from>
    <xdr:to>
      <xdr:col>29</xdr:col>
      <xdr:colOff>568325</xdr:colOff>
      <xdr:row>39</xdr:row>
      <xdr:rowOff>81099</xdr:rowOff>
    </xdr:to>
    <xdr:sp macro="" textlink="">
      <xdr:nvSpPr>
        <xdr:cNvPr id="740" name="フローチャート : 判断 739"/>
        <xdr:cNvSpPr/>
      </xdr:nvSpPr>
      <xdr:spPr>
        <a:xfrm>
          <a:off x="20383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97626</xdr:rowOff>
    </xdr:from>
    <xdr:ext cx="313932" cy="259045"/>
    <xdr:sp macro="" textlink="">
      <xdr:nvSpPr>
        <xdr:cNvPr id="741" name="テキスト ボックス 740"/>
        <xdr:cNvSpPr txBox="1"/>
      </xdr:nvSpPr>
      <xdr:spPr>
        <a:xfrm>
          <a:off x="20277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93980</xdr:rowOff>
    </xdr:from>
    <xdr:to>
      <xdr:col>28</xdr:col>
      <xdr:colOff>314325</xdr:colOff>
      <xdr:row>39</xdr:row>
      <xdr:rowOff>98878</xdr:rowOff>
    </xdr:to>
    <xdr:cxnSp macro="">
      <xdr:nvCxnSpPr>
        <xdr:cNvPr id="742" name="直線コネクタ 741"/>
        <xdr:cNvCxnSpPr/>
      </xdr:nvCxnSpPr>
      <xdr:spPr>
        <a:xfrm flipV="1">
          <a:off x="18656300" y="6780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46446</xdr:rowOff>
    </xdr:from>
    <xdr:to>
      <xdr:col>28</xdr:col>
      <xdr:colOff>365125</xdr:colOff>
      <xdr:row>39</xdr:row>
      <xdr:rowOff>148046</xdr:rowOff>
    </xdr:to>
    <xdr:sp macro="" textlink="">
      <xdr:nvSpPr>
        <xdr:cNvPr id="743" name="フローチャート : 判断 742"/>
        <xdr:cNvSpPr/>
      </xdr:nvSpPr>
      <xdr:spPr>
        <a:xfrm>
          <a:off x="19494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139173</xdr:rowOff>
    </xdr:from>
    <xdr:ext cx="249299" cy="259045"/>
    <xdr:sp macro="" textlink="">
      <xdr:nvSpPr>
        <xdr:cNvPr id="744" name="テキスト ボックス 743"/>
        <xdr:cNvSpPr txBox="1"/>
      </xdr:nvSpPr>
      <xdr:spPr>
        <a:xfrm>
          <a:off x="19420649"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160746</xdr:rowOff>
    </xdr:from>
    <xdr:to>
      <xdr:col>27</xdr:col>
      <xdr:colOff>161925</xdr:colOff>
      <xdr:row>38</xdr:row>
      <xdr:rowOff>90896</xdr:rowOff>
    </xdr:to>
    <xdr:sp macro="" textlink="">
      <xdr:nvSpPr>
        <xdr:cNvPr id="745" name="フローチャート : 判断 744"/>
        <xdr:cNvSpPr/>
      </xdr:nvSpPr>
      <xdr:spPr>
        <a:xfrm>
          <a:off x="18605500" y="650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107423</xdr:rowOff>
    </xdr:from>
    <xdr:ext cx="378565" cy="259045"/>
    <xdr:sp macro="" textlink="">
      <xdr:nvSpPr>
        <xdr:cNvPr id="746" name="テキスト ボックス 745"/>
        <xdr:cNvSpPr txBox="1"/>
      </xdr:nvSpPr>
      <xdr:spPr>
        <a:xfrm>
          <a:off x="18467017" y="6279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2" name="円/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4" name="円/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55" name="テキスト ボックス 754"/>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6" name="円/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7" name="テキスト ボックス 75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43180</xdr:rowOff>
    </xdr:from>
    <xdr:to>
      <xdr:col>28</xdr:col>
      <xdr:colOff>365125</xdr:colOff>
      <xdr:row>39</xdr:row>
      <xdr:rowOff>144780</xdr:rowOff>
    </xdr:to>
    <xdr:sp macro="" textlink="">
      <xdr:nvSpPr>
        <xdr:cNvPr id="758" name="円/楕円 757"/>
        <xdr:cNvSpPr/>
      </xdr:nvSpPr>
      <xdr:spPr>
        <a:xfrm>
          <a:off x="19494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161307</xdr:rowOff>
    </xdr:from>
    <xdr:ext cx="249299" cy="259045"/>
    <xdr:sp macro="" textlink="">
      <xdr:nvSpPr>
        <xdr:cNvPr id="759" name="テキスト ボックス 758"/>
        <xdr:cNvSpPr txBox="1"/>
      </xdr:nvSpPr>
      <xdr:spPr>
        <a:xfrm>
          <a:off x="19420649" y="650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0" name="円/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1" name="テキスト ボックス 76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3" name="正方形/長方形 76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4" name="正方形/長方形 76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5" name="正方形/長方形 76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6" name="正方形/長方形 76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1" name="テキスト ボックス 77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3" name="テキスト ボックス 77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5" name="直線コネクタ 77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0" name="直線コネクタ 77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2" name="フローチャート : 判断 78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3" name="直線コネクタ 78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4" name="フローチャート : 判断 78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5" name="テキスト ボックス 784"/>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6" name="直線コネクタ 78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7" name="フローチャート : 判断 78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8" name="テキスト ボックス 78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9" name="直線コネクタ 78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0" name="フローチャート : 判断 78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1" name="テキスト ボックス 79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2" name="フローチャート : 判断 79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3" name="テキスト ボックス 79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円/楕円 79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1" name="円/楕円 80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2" name="テキスト ボックス 801"/>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3" name="円/楕円 80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4" name="テキスト ボックス 80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5" name="円/楕円 80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6" name="テキスト ボックス 80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円/楕円 80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8" name="テキスト ボックス 80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9" name="正方形/長方形 8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0" name="正方形/長方形 8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1" name="テキスト ボックス 8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増加した主な費目は、商工費、土木費、災害復旧費となった。商工費は、熊本地震に伴う観光関連産業の復興対策事業の増加などにより５，３８６円の増となった。また、土木費は国の補正予算の受入れに伴い実施した道路施設補修事業などの、防災・減災対策に係る事業費の増加などにより２，７２４円の増となった。災害復旧費は、熊本地震に係る災害復旧事業の増加などにより１，２６５円の増となった。一方で総務費については、芸術文化短期大学の改修や屋内スポーツ施設の整備のための基金積立が前年度を下回ったことなどから１，５１８円の減となった。</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u="none">
              <a:solidFill>
                <a:schemeClr val="dk1"/>
              </a:solidFill>
              <a:effectLst/>
              <a:latin typeface="+mn-lt"/>
              <a:ea typeface="+mn-ea"/>
              <a:cs typeface="+mn-cs"/>
            </a:rPr>
            <a:t>   </a:t>
          </a:r>
          <a:r>
            <a:rPr lang="ja-JP" altLang="ja-JP" sz="1200" u="none">
              <a:solidFill>
                <a:schemeClr val="dk1"/>
              </a:solidFill>
              <a:effectLst/>
              <a:latin typeface="+mn-lt"/>
              <a:ea typeface="+mn-ea"/>
              <a:cs typeface="+mn-cs"/>
            </a:rPr>
            <a:t>実質収支比率の分子となる一般会計等の実質収支は、平成</a:t>
          </a:r>
          <a:r>
            <a:rPr lang="en-US" altLang="ja-JP" sz="1200" u="none">
              <a:solidFill>
                <a:schemeClr val="dk1"/>
              </a:solidFill>
              <a:effectLst/>
              <a:latin typeface="+mn-lt"/>
              <a:ea typeface="+mn-ea"/>
              <a:cs typeface="+mn-cs"/>
            </a:rPr>
            <a:t>18</a:t>
          </a:r>
          <a:r>
            <a:rPr lang="ja-JP" altLang="ja-JP" sz="1200" u="none">
              <a:solidFill>
                <a:schemeClr val="dk1"/>
              </a:solidFill>
              <a:effectLst/>
              <a:latin typeface="+mn-lt"/>
              <a:ea typeface="+mn-ea"/>
              <a:cs typeface="+mn-cs"/>
            </a:rPr>
            <a:t>年度以降</a:t>
          </a:r>
          <a:r>
            <a:rPr lang="en-US" altLang="ja-JP" sz="1200" u="none">
              <a:solidFill>
                <a:schemeClr val="dk1"/>
              </a:solidFill>
              <a:effectLst/>
              <a:latin typeface="+mn-lt"/>
              <a:ea typeface="+mn-ea"/>
              <a:cs typeface="+mn-cs"/>
            </a:rPr>
            <a:t>2,500</a:t>
          </a:r>
          <a:r>
            <a:rPr lang="ja-JP" altLang="ja-JP" sz="1200" u="none">
              <a:solidFill>
                <a:schemeClr val="dk1"/>
              </a:solidFill>
              <a:effectLst/>
              <a:latin typeface="+mn-lt"/>
              <a:ea typeface="+mn-ea"/>
              <a:cs typeface="+mn-cs"/>
            </a:rPr>
            <a:t>百万円超で推移してきており、</a:t>
          </a:r>
          <a:r>
            <a:rPr lang="en-US" altLang="ja-JP" sz="1200" u="none">
              <a:solidFill>
                <a:schemeClr val="dk1"/>
              </a:solidFill>
              <a:effectLst/>
              <a:latin typeface="+mn-lt"/>
              <a:ea typeface="+mn-ea"/>
              <a:cs typeface="+mn-cs"/>
            </a:rPr>
            <a:t>28</a:t>
          </a:r>
          <a:r>
            <a:rPr lang="ja-JP" altLang="ja-JP" sz="1200" u="none">
              <a:solidFill>
                <a:schemeClr val="dk1"/>
              </a:solidFill>
              <a:effectLst/>
              <a:latin typeface="+mn-lt"/>
              <a:ea typeface="+mn-ea"/>
              <a:cs typeface="+mn-cs"/>
            </a:rPr>
            <a:t>年度決算においては、</a:t>
          </a:r>
          <a:r>
            <a:rPr lang="en-US" altLang="ja-JP" sz="1200" u="none">
              <a:solidFill>
                <a:schemeClr val="dk1"/>
              </a:solidFill>
              <a:effectLst/>
              <a:latin typeface="+mn-lt"/>
              <a:ea typeface="+mn-ea"/>
              <a:cs typeface="+mn-cs"/>
            </a:rPr>
            <a:t>2,769</a:t>
          </a:r>
          <a:r>
            <a:rPr lang="ja-JP" altLang="ja-JP" sz="1200" u="none">
              <a:solidFill>
                <a:schemeClr val="dk1"/>
              </a:solidFill>
              <a:effectLst/>
              <a:latin typeface="+mn-lt"/>
              <a:ea typeface="+mn-ea"/>
              <a:cs typeface="+mn-cs"/>
            </a:rPr>
            <a:t>百万円であった。比率については、これまで</a:t>
          </a:r>
          <a:r>
            <a:rPr lang="en-US" altLang="ja-JP" sz="1200" u="none">
              <a:solidFill>
                <a:schemeClr val="dk1"/>
              </a:solidFill>
              <a:effectLst/>
              <a:latin typeface="+mn-lt"/>
              <a:ea typeface="+mn-ea"/>
              <a:cs typeface="+mn-cs"/>
            </a:rPr>
            <a:t>0.8</a:t>
          </a:r>
          <a:r>
            <a:rPr lang="ja-JP" altLang="ja-JP" sz="1200" u="none">
              <a:solidFill>
                <a:schemeClr val="dk1"/>
              </a:solidFill>
              <a:effectLst/>
              <a:latin typeface="+mn-lt"/>
              <a:ea typeface="+mn-ea"/>
              <a:cs typeface="+mn-cs"/>
            </a:rPr>
            <a:t>ポイント前後で推移しており、</a:t>
          </a:r>
          <a:r>
            <a:rPr lang="en-US" altLang="ja-JP" sz="1200" u="none">
              <a:solidFill>
                <a:schemeClr val="dk1"/>
              </a:solidFill>
              <a:effectLst/>
              <a:latin typeface="+mn-lt"/>
              <a:ea typeface="+mn-ea"/>
              <a:cs typeface="+mn-cs"/>
            </a:rPr>
            <a:t>28</a:t>
          </a:r>
          <a:r>
            <a:rPr lang="ja-JP" altLang="ja-JP" sz="1200" u="none">
              <a:solidFill>
                <a:schemeClr val="dk1"/>
              </a:solidFill>
              <a:effectLst/>
              <a:latin typeface="+mn-lt"/>
              <a:ea typeface="+mn-ea"/>
              <a:cs typeface="+mn-cs"/>
            </a:rPr>
            <a:t>年度については、分母である標準財政規模が</a:t>
          </a:r>
          <a:r>
            <a:rPr lang="en-US" altLang="ja-JP" sz="1200" u="none">
              <a:solidFill>
                <a:schemeClr val="dk1"/>
              </a:solidFill>
              <a:effectLst/>
              <a:latin typeface="+mn-lt"/>
              <a:ea typeface="+mn-ea"/>
              <a:cs typeface="+mn-cs"/>
            </a:rPr>
            <a:t>27</a:t>
          </a:r>
          <a:r>
            <a:rPr lang="ja-JP" altLang="ja-JP" sz="1200" u="none">
              <a:solidFill>
                <a:schemeClr val="dk1"/>
              </a:solidFill>
              <a:effectLst/>
              <a:latin typeface="+mn-lt"/>
              <a:ea typeface="+mn-ea"/>
              <a:cs typeface="+mn-cs"/>
            </a:rPr>
            <a:t>年度よりも減額し、分子である実質収支も減額したため、前年度よりも</a:t>
          </a:r>
          <a:r>
            <a:rPr lang="en-US" altLang="ja-JP" sz="1200" u="none">
              <a:solidFill>
                <a:schemeClr val="dk1"/>
              </a:solidFill>
              <a:effectLst/>
              <a:latin typeface="+mn-lt"/>
              <a:ea typeface="+mn-ea"/>
              <a:cs typeface="+mn-cs"/>
            </a:rPr>
            <a:t>0.02</a:t>
          </a:r>
          <a:r>
            <a:rPr lang="ja-JP" altLang="ja-JP" sz="1200" u="none">
              <a:solidFill>
                <a:schemeClr val="dk1"/>
              </a:solidFill>
              <a:effectLst/>
              <a:latin typeface="+mn-lt"/>
              <a:ea typeface="+mn-ea"/>
              <a:cs typeface="+mn-cs"/>
            </a:rPr>
            <a:t>ポイント減少している。 </a:t>
          </a:r>
        </a:p>
        <a:p>
          <a:r>
            <a:rPr lang="ja-JP" altLang="ja-JP" sz="1200" u="none">
              <a:solidFill>
                <a:schemeClr val="dk1"/>
              </a:solidFill>
              <a:effectLst/>
              <a:latin typeface="+mn-lt"/>
              <a:ea typeface="+mn-ea"/>
              <a:cs typeface="+mn-cs"/>
            </a:rPr>
            <a:t>　財政調整基金残高については、</a:t>
          </a:r>
          <a:r>
            <a:rPr lang="en-US" altLang="ja-JP" sz="1200" u="none">
              <a:solidFill>
                <a:schemeClr val="dk1"/>
              </a:solidFill>
              <a:effectLst/>
              <a:latin typeface="+mn-lt"/>
              <a:ea typeface="+mn-ea"/>
              <a:cs typeface="+mn-cs"/>
            </a:rPr>
            <a:t>24</a:t>
          </a:r>
          <a:r>
            <a:rPr lang="ja-JP" altLang="ja-JP" sz="1200" u="none">
              <a:solidFill>
                <a:schemeClr val="dk1"/>
              </a:solidFill>
              <a:effectLst/>
              <a:latin typeface="+mn-lt"/>
              <a:ea typeface="+mn-ea"/>
              <a:cs typeface="+mn-cs"/>
            </a:rPr>
            <a:t>年度からの大分県行財政高度化指針に基づき、持続可能な行財政基盤の確立に向け、安定的な財政運営に必要な残高の確保に取り組んだ結果、指針策定時の目標額</a:t>
          </a:r>
          <a:r>
            <a:rPr lang="en-US" altLang="ja-JP" sz="1200" u="none">
              <a:solidFill>
                <a:schemeClr val="dk1"/>
              </a:solidFill>
              <a:effectLst/>
              <a:latin typeface="+mn-lt"/>
              <a:ea typeface="+mn-ea"/>
              <a:cs typeface="+mn-cs"/>
            </a:rPr>
            <a:t>323</a:t>
          </a:r>
          <a:r>
            <a:rPr lang="ja-JP" altLang="ja-JP" sz="1200" u="none">
              <a:solidFill>
                <a:schemeClr val="dk1"/>
              </a:solidFill>
              <a:effectLst/>
              <a:latin typeface="+mn-lt"/>
              <a:ea typeface="+mn-ea"/>
              <a:cs typeface="+mn-cs"/>
            </a:rPr>
            <a:t>億円に対しては</a:t>
          </a:r>
          <a:r>
            <a:rPr lang="en-US" altLang="ja-JP" sz="1200" u="none">
              <a:solidFill>
                <a:schemeClr val="dk1"/>
              </a:solidFill>
              <a:effectLst/>
              <a:latin typeface="+mn-lt"/>
              <a:ea typeface="+mn-ea"/>
              <a:cs typeface="+mn-cs"/>
            </a:rPr>
            <a:t>94</a:t>
          </a:r>
          <a:r>
            <a:rPr lang="ja-JP" altLang="ja-JP" sz="1200" u="none">
              <a:solidFill>
                <a:schemeClr val="dk1"/>
              </a:solidFill>
              <a:effectLst/>
              <a:latin typeface="+mn-lt"/>
              <a:ea typeface="+mn-ea"/>
              <a:cs typeface="+mn-cs"/>
            </a:rPr>
            <a:t>億円上回る</a:t>
          </a:r>
          <a:r>
            <a:rPr lang="en-US" altLang="ja-JP" sz="1200" u="none">
              <a:solidFill>
                <a:schemeClr val="dk1"/>
              </a:solidFill>
              <a:effectLst/>
              <a:latin typeface="+mn-lt"/>
              <a:ea typeface="+mn-ea"/>
              <a:cs typeface="+mn-cs"/>
            </a:rPr>
            <a:t>417</a:t>
          </a:r>
          <a:r>
            <a:rPr lang="ja-JP" altLang="ja-JP" sz="1200" u="none">
              <a:solidFill>
                <a:schemeClr val="dk1"/>
              </a:solidFill>
              <a:effectLst/>
              <a:latin typeface="+mn-lt"/>
              <a:ea typeface="+mn-ea"/>
              <a:cs typeface="+mn-cs"/>
            </a:rPr>
            <a:t>億円を確保した。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大分県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一般会計等と公営企業会計の実質収支を連結した連結実質赤字比率は、財政健全化法施行からこれまで黒字である。 </a:t>
          </a:r>
        </a:p>
        <a:p>
          <a:r>
            <a:rPr lang="ja-JP" altLang="ja-JP" sz="1300" u="none">
              <a:solidFill>
                <a:schemeClr val="dk1"/>
              </a:solidFill>
              <a:effectLst/>
              <a:latin typeface="+mn-lt"/>
              <a:ea typeface="+mn-ea"/>
              <a:cs typeface="+mn-cs"/>
            </a:rPr>
            <a:t>　各事業会計も毎年常に一定程度の黒字を確保しており、資金不足等が発生する状況に至っていない。 </a:t>
          </a:r>
        </a:p>
        <a:p>
          <a:r>
            <a:rPr lang="ja-JP" altLang="ja-JP" sz="1300" u="none">
              <a:solidFill>
                <a:schemeClr val="dk1"/>
              </a:solidFill>
              <a:effectLst/>
              <a:latin typeface="+mn-lt"/>
              <a:ea typeface="+mn-ea"/>
              <a:cs typeface="+mn-cs"/>
            </a:rPr>
            <a:t>　電気事業会計については、保存工事などの未払金などにより流動負債が増加したため、黒字比率が減少した。 </a:t>
          </a:r>
        </a:p>
        <a:p>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病院事業会計については、</a:t>
          </a:r>
          <a:r>
            <a:rPr lang="ja-JP" altLang="ja-JP" sz="1300" u="none">
              <a:solidFill>
                <a:srgbClr val="FF0000"/>
              </a:solidFill>
              <a:effectLst/>
              <a:latin typeface="+mn-lt"/>
              <a:ea typeface="+mn-ea"/>
              <a:cs typeface="+mn-cs"/>
            </a:rPr>
            <a:t>第二期病院総合情報システム</a:t>
          </a:r>
          <a:r>
            <a:rPr lang="ja-JP" altLang="ja-JP" sz="1300" u="none">
              <a:solidFill>
                <a:schemeClr val="dk1"/>
              </a:solidFill>
              <a:effectLst/>
              <a:latin typeface="+mn-lt"/>
              <a:ea typeface="+mn-ea"/>
              <a:cs typeface="+mn-cs"/>
            </a:rPr>
            <a:t>などの未払金などにより流動負債が増加したため、黒字比率が減少した。</a:t>
          </a:r>
        </a:p>
        <a:p>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工業用水道事業会計については、大口定期預金</a:t>
          </a:r>
          <a:r>
            <a:rPr lang="ja-JP" altLang="en-US" sz="1300" u="none">
              <a:solidFill>
                <a:srgbClr val="FF0000"/>
              </a:solidFill>
              <a:effectLst/>
              <a:latin typeface="+mn-lt"/>
              <a:ea typeface="+mn-ea"/>
              <a:cs typeface="+mn-cs"/>
            </a:rPr>
            <a:t>（固定資産）</a:t>
          </a:r>
          <a:r>
            <a:rPr lang="ja-JP" altLang="ja-JP" sz="1300" u="none">
              <a:solidFill>
                <a:schemeClr val="dk1"/>
              </a:solidFill>
              <a:effectLst/>
              <a:latin typeface="+mn-lt"/>
              <a:ea typeface="+mn-ea"/>
              <a:cs typeface="+mn-cs"/>
            </a:rPr>
            <a:t>預け入れにより流動資産が減少したため、黒字比率が減少した。 </a:t>
          </a:r>
        </a:p>
        <a:p>
          <a:r>
            <a:rPr lang="ja-JP" altLang="ja-JP" sz="1300" u="none">
              <a:solidFill>
                <a:schemeClr val="dk1"/>
              </a:solidFill>
              <a:effectLst/>
              <a:latin typeface="+mn-lt"/>
              <a:ea typeface="+mn-ea"/>
              <a:cs typeface="+mn-cs"/>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実質公債費比率は、低金利により利払いが減少したことや県債の発行抑制に努めたことなどにより、前年度に比べ</a:t>
          </a:r>
          <a:r>
            <a:rPr lang="en-US" altLang="ja-JP" sz="1300">
              <a:solidFill>
                <a:schemeClr val="dk1"/>
              </a:solidFill>
              <a:effectLst/>
              <a:latin typeface="+mn-lt"/>
              <a:ea typeface="+mn-ea"/>
              <a:cs typeface="+mn-cs"/>
            </a:rPr>
            <a:t>1.4 </a:t>
          </a:r>
          <a:r>
            <a:rPr lang="ja-JP" altLang="ja-JP" sz="1300">
              <a:solidFill>
                <a:schemeClr val="dk1"/>
              </a:solidFill>
              <a:effectLst/>
              <a:latin typeface="+mn-lt"/>
              <a:ea typeface="+mn-ea"/>
              <a:cs typeface="+mn-cs"/>
            </a:rPr>
            <a:t>ポイント改善の</a:t>
          </a:r>
          <a:r>
            <a:rPr lang="en-US" altLang="ja-JP" sz="1300">
              <a:solidFill>
                <a:schemeClr val="dk1"/>
              </a:solidFill>
              <a:effectLst/>
              <a:latin typeface="+mn-lt"/>
              <a:ea typeface="+mn-ea"/>
              <a:cs typeface="+mn-cs"/>
            </a:rPr>
            <a:t>11.3 </a:t>
          </a:r>
          <a:r>
            <a:rPr lang="ja-JP" altLang="ja-JP" sz="1300">
              <a:solidFill>
                <a:schemeClr val="dk1"/>
              </a:solidFill>
              <a:effectLst/>
              <a:latin typeface="+mn-lt"/>
              <a:ea typeface="+mn-ea"/>
              <a:cs typeface="+mn-cs"/>
            </a:rPr>
            <a:t>％となった。 </a:t>
          </a:r>
        </a:p>
        <a:p>
          <a:r>
            <a:rPr lang="ja-JP" altLang="ja-JP" sz="1300">
              <a:solidFill>
                <a:schemeClr val="dk1"/>
              </a:solidFill>
              <a:effectLst/>
              <a:latin typeface="+mn-lt"/>
              <a:ea typeface="+mn-ea"/>
              <a:cs typeface="+mn-cs"/>
            </a:rPr>
            <a:t>　県債発行に際し、資金調達方法の多様化により借入コストや金利変動リスクの低減に努め、将来の公債費を抑制するとともに、臨時財政対策債を除く実質的な県債残高について、発行抑制や繰上償還により、引き続き減少に努める。</a:t>
          </a: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300" u="none">
              <a:solidFill>
                <a:schemeClr val="dk1"/>
              </a:solidFill>
              <a:effectLst/>
              <a:latin typeface="+mn-lt"/>
              <a:ea typeface="+mn-ea"/>
              <a:cs typeface="+mn-cs"/>
            </a:rPr>
            <a:t> </a:t>
          </a:r>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一般会計等が将来負担すべき負債等の割合を示す将来負担比率は、設立法人の負債額等負担見込額の増などにより将来負担額は増加し、また、地方交付税と臨時財政対策債を合わせた実質的な地方交付税の減により標準財政規模が減少したことなどから、前年度に比べ</a:t>
          </a:r>
          <a:r>
            <a:rPr lang="en-US" altLang="ja-JP" sz="1300" u="none">
              <a:solidFill>
                <a:schemeClr val="dk1"/>
              </a:solidFill>
              <a:effectLst/>
              <a:latin typeface="+mn-lt"/>
              <a:ea typeface="+mn-ea"/>
              <a:cs typeface="+mn-cs"/>
            </a:rPr>
            <a:t>2.3</a:t>
          </a:r>
          <a:r>
            <a:rPr lang="ja-JP" altLang="ja-JP" sz="1300" u="none">
              <a:solidFill>
                <a:schemeClr val="dk1"/>
              </a:solidFill>
              <a:effectLst/>
              <a:latin typeface="+mn-lt"/>
              <a:ea typeface="+mn-ea"/>
              <a:cs typeface="+mn-cs"/>
            </a:rPr>
            <a:t>ポイント上昇し、</a:t>
          </a:r>
          <a:r>
            <a:rPr lang="en-US" altLang="ja-JP" sz="1300" u="none">
              <a:solidFill>
                <a:schemeClr val="dk1"/>
              </a:solidFill>
              <a:effectLst/>
              <a:latin typeface="+mn-lt"/>
              <a:ea typeface="+mn-ea"/>
              <a:cs typeface="+mn-cs"/>
            </a:rPr>
            <a:t>159.3</a:t>
          </a:r>
          <a:r>
            <a:rPr lang="ja-JP" altLang="ja-JP" sz="1300" u="none">
              <a:solidFill>
                <a:schemeClr val="dk1"/>
              </a:solidFill>
              <a:effectLst/>
              <a:latin typeface="+mn-lt"/>
              <a:ea typeface="+mn-ea"/>
              <a:cs typeface="+mn-cs"/>
            </a:rPr>
            <a:t>％となった。</a:t>
          </a:r>
        </a:p>
        <a:p>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今後とも大分県行財政改革アクションプランに基づき、全庁を挙げて行財政改革の取組を進め、より持続可能な行財政基盤の確立に努めていく。</a:t>
          </a:r>
          <a:endParaRPr kumimoji="1" lang="ja-JP" altLang="en-US" sz="1300" u="none">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1,176,891
1,165,898
6,340.74
572,602,476
555,036,631
2,768,964
327,941,885
1,034,680,367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159.3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0669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1,176,891
1,165,898
6,340.74
572,602,476
555,036,631
2,768,964
327,941,885
1,034,680,367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159.3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1,176,891
1,165,898
6,340.74
572,602,476
555,036,631
2,768,964
327,941,885
1,034,680,367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159.3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572602476</v>
      </c>
      <c r="BO4" s="428"/>
      <c r="BP4" s="428"/>
      <c r="BQ4" s="428"/>
      <c r="BR4" s="428"/>
      <c r="BS4" s="428"/>
      <c r="BT4" s="428"/>
      <c r="BU4" s="429"/>
      <c r="BV4" s="427">
        <v>561266705</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0.8</v>
      </c>
      <c r="CU4" s="434"/>
      <c r="CV4" s="434"/>
      <c r="CW4" s="434"/>
      <c r="CX4" s="434"/>
      <c r="CY4" s="434"/>
      <c r="CZ4" s="434"/>
      <c r="DA4" s="435"/>
      <c r="DB4" s="433">
        <v>0.9</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555036631</v>
      </c>
      <c r="BO5" s="440"/>
      <c r="BP5" s="440"/>
      <c r="BQ5" s="440"/>
      <c r="BR5" s="440"/>
      <c r="BS5" s="440"/>
      <c r="BT5" s="440"/>
      <c r="BU5" s="441"/>
      <c r="BV5" s="439">
        <v>548611968</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94.3</v>
      </c>
      <c r="CU5" s="446"/>
      <c r="CV5" s="446"/>
      <c r="CW5" s="446"/>
      <c r="CX5" s="446"/>
      <c r="CY5" s="446"/>
      <c r="CZ5" s="446"/>
      <c r="DA5" s="447"/>
      <c r="DB5" s="445">
        <v>93.6</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12013</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17565845</v>
      </c>
      <c r="BO6" s="440"/>
      <c r="BP6" s="440"/>
      <c r="BQ6" s="440"/>
      <c r="BR6" s="440"/>
      <c r="BS6" s="440"/>
      <c r="BT6" s="440"/>
      <c r="BU6" s="441"/>
      <c r="BV6" s="439">
        <v>12654737</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102</v>
      </c>
      <c r="CU6" s="462"/>
      <c r="CV6" s="462"/>
      <c r="CW6" s="462"/>
      <c r="CX6" s="462"/>
      <c r="CY6" s="462"/>
      <c r="CZ6" s="462"/>
      <c r="DA6" s="463"/>
      <c r="DB6" s="461">
        <v>103.4</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2</v>
      </c>
      <c r="AJ7" s="455"/>
      <c r="AK7" s="455"/>
      <c r="AL7" s="455"/>
      <c r="AM7" s="455"/>
      <c r="AN7" s="455"/>
      <c r="AO7" s="455"/>
      <c r="AP7" s="456"/>
      <c r="AQ7" s="454">
        <v>9687</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14796881</v>
      </c>
      <c r="BO7" s="440"/>
      <c r="BP7" s="440"/>
      <c r="BQ7" s="440"/>
      <c r="BR7" s="440"/>
      <c r="BS7" s="440"/>
      <c r="BT7" s="440"/>
      <c r="BU7" s="441"/>
      <c r="BV7" s="439">
        <v>9808758</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327941885</v>
      </c>
      <c r="CU7" s="440"/>
      <c r="CV7" s="440"/>
      <c r="CW7" s="440"/>
      <c r="CX7" s="440"/>
      <c r="CY7" s="440"/>
      <c r="CZ7" s="440"/>
      <c r="DA7" s="441"/>
      <c r="DB7" s="439">
        <v>330745336</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7415</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2768964</v>
      </c>
      <c r="BO8" s="440"/>
      <c r="BP8" s="440"/>
      <c r="BQ8" s="440"/>
      <c r="BR8" s="440"/>
      <c r="BS8" s="440"/>
      <c r="BT8" s="440"/>
      <c r="BU8" s="441"/>
      <c r="BV8" s="439">
        <v>2845979</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0.37070999999999998</v>
      </c>
      <c r="CU8" s="459"/>
      <c r="CV8" s="459"/>
      <c r="CW8" s="459"/>
      <c r="CX8" s="459"/>
      <c r="CY8" s="459"/>
      <c r="CZ8" s="459"/>
      <c r="DA8" s="460"/>
      <c r="DB8" s="458">
        <v>0.35827999999999999</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1166338</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9710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-77015</v>
      </c>
      <c r="BO9" s="440"/>
      <c r="BP9" s="440"/>
      <c r="BQ9" s="440"/>
      <c r="BR9" s="440"/>
      <c r="BS9" s="440"/>
      <c r="BT9" s="440"/>
      <c r="BU9" s="441"/>
      <c r="BV9" s="439">
        <v>85639</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23.6</v>
      </c>
      <c r="CU9" s="446"/>
      <c r="CV9" s="446"/>
      <c r="CW9" s="446"/>
      <c r="CX9" s="446"/>
      <c r="CY9" s="446"/>
      <c r="CZ9" s="446"/>
      <c r="DA9" s="447"/>
      <c r="DB9" s="445">
        <v>23.6</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1196529</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8610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915594</v>
      </c>
      <c r="BO10" s="440"/>
      <c r="BP10" s="440"/>
      <c r="BQ10" s="440"/>
      <c r="BR10" s="440"/>
      <c r="BS10" s="440"/>
      <c r="BT10" s="440"/>
      <c r="BU10" s="441"/>
      <c r="BV10" s="439">
        <v>902657</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41</v>
      </c>
      <c r="AJ11" s="455"/>
      <c r="AK11" s="455"/>
      <c r="AL11" s="455"/>
      <c r="AM11" s="455"/>
      <c r="AN11" s="455"/>
      <c r="AO11" s="455"/>
      <c r="AP11" s="456"/>
      <c r="AQ11" s="454">
        <v>7780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v>2765000</v>
      </c>
      <c r="BO11" s="440"/>
      <c r="BP11" s="440"/>
      <c r="BQ11" s="440"/>
      <c r="BR11" s="440"/>
      <c r="BS11" s="440"/>
      <c r="BT11" s="440"/>
      <c r="BU11" s="441"/>
      <c r="BV11" s="439">
        <v>1974000</v>
      </c>
      <c r="BW11" s="440"/>
      <c r="BX11" s="440"/>
      <c r="BY11" s="440"/>
      <c r="BZ11" s="440"/>
      <c r="CA11" s="440"/>
      <c r="CB11" s="440"/>
      <c r="CC11" s="441"/>
      <c r="CD11" s="442" t="s">
        <v>102</v>
      </c>
      <c r="CE11" s="443"/>
      <c r="CF11" s="443"/>
      <c r="CG11" s="443"/>
      <c r="CH11" s="443"/>
      <c r="CI11" s="443"/>
      <c r="CJ11" s="443"/>
      <c r="CK11" s="443"/>
      <c r="CL11" s="443"/>
      <c r="CM11" s="443"/>
      <c r="CN11" s="443"/>
      <c r="CO11" s="443"/>
      <c r="CP11" s="443"/>
      <c r="CQ11" s="443"/>
      <c r="CR11" s="443"/>
      <c r="CS11" s="444"/>
      <c r="CT11" s="511" t="s">
        <v>103</v>
      </c>
      <c r="CU11" s="512"/>
      <c r="CV11" s="512"/>
      <c r="CW11" s="512"/>
      <c r="CX11" s="512"/>
      <c r="CY11" s="512"/>
      <c r="CZ11" s="512"/>
      <c r="DA11" s="513"/>
      <c r="DB11" s="511" t="s">
        <v>103</v>
      </c>
      <c r="DC11" s="512"/>
      <c r="DD11" s="512"/>
      <c r="DE11" s="512"/>
      <c r="DF11" s="512"/>
      <c r="DG11" s="512"/>
      <c r="DH11" s="512"/>
      <c r="DI11" s="513"/>
      <c r="DJ11" s="114"/>
      <c r="DK11" s="114"/>
      <c r="DL11" s="114"/>
      <c r="DM11" s="114"/>
      <c r="DN11" s="114"/>
      <c r="DO11" s="114"/>
    </row>
    <row r="12" spans="1:119" ht="18.75" customHeight="1">
      <c r="A12" s="115"/>
      <c r="B12" s="514" t="s">
        <v>104</v>
      </c>
      <c r="C12" s="515"/>
      <c r="D12" s="515"/>
      <c r="E12" s="515"/>
      <c r="F12" s="515"/>
      <c r="G12" s="515"/>
      <c r="H12" s="515"/>
      <c r="I12" s="515"/>
      <c r="J12" s="515"/>
      <c r="K12" s="516"/>
      <c r="L12" s="523" t="s">
        <v>105</v>
      </c>
      <c r="M12" s="524"/>
      <c r="N12" s="524"/>
      <c r="O12" s="524"/>
      <c r="P12" s="524"/>
      <c r="Q12" s="525"/>
      <c r="R12" s="526">
        <v>1176891</v>
      </c>
      <c r="S12" s="527"/>
      <c r="T12" s="527"/>
      <c r="U12" s="527"/>
      <c r="V12" s="528"/>
      <c r="W12" s="478" t="s">
        <v>106</v>
      </c>
      <c r="X12" s="479"/>
      <c r="Y12" s="480"/>
      <c r="Z12" s="487" t="s">
        <v>1</v>
      </c>
      <c r="AA12" s="465"/>
      <c r="AB12" s="465"/>
      <c r="AC12" s="465"/>
      <c r="AD12" s="465"/>
      <c r="AE12" s="465"/>
      <c r="AF12" s="465"/>
      <c r="AG12" s="465"/>
      <c r="AH12" s="466"/>
      <c r="AI12" s="495" t="s">
        <v>107</v>
      </c>
      <c r="AJ12" s="465"/>
      <c r="AK12" s="465"/>
      <c r="AL12" s="465"/>
      <c r="AM12" s="466"/>
      <c r="AN12" s="495" t="s">
        <v>108</v>
      </c>
      <c r="AO12" s="496"/>
      <c r="AP12" s="496"/>
      <c r="AQ12" s="496"/>
      <c r="AR12" s="496"/>
      <c r="AS12" s="529"/>
      <c r="AT12" s="542" t="s">
        <v>109</v>
      </c>
      <c r="AU12" s="543"/>
      <c r="AV12" s="543"/>
      <c r="AW12" s="543"/>
      <c r="AX12" s="543"/>
      <c r="AY12" s="544"/>
      <c r="AZ12" s="436" t="s">
        <v>110</v>
      </c>
      <c r="BA12" s="437"/>
      <c r="BB12" s="437"/>
      <c r="BC12" s="437"/>
      <c r="BD12" s="437"/>
      <c r="BE12" s="437"/>
      <c r="BF12" s="437"/>
      <c r="BG12" s="437"/>
      <c r="BH12" s="437"/>
      <c r="BI12" s="437"/>
      <c r="BJ12" s="437"/>
      <c r="BK12" s="437"/>
      <c r="BL12" s="437"/>
      <c r="BM12" s="438"/>
      <c r="BN12" s="439">
        <v>1737245</v>
      </c>
      <c r="BO12" s="440"/>
      <c r="BP12" s="440"/>
      <c r="BQ12" s="440"/>
      <c r="BR12" s="440"/>
      <c r="BS12" s="440"/>
      <c r="BT12" s="440"/>
      <c r="BU12" s="441"/>
      <c r="BV12" s="439">
        <v>900000</v>
      </c>
      <c r="BW12" s="440"/>
      <c r="BX12" s="440"/>
      <c r="BY12" s="440"/>
      <c r="BZ12" s="440"/>
      <c r="CA12" s="440"/>
      <c r="CB12" s="440"/>
      <c r="CC12" s="441"/>
      <c r="CD12" s="442" t="s">
        <v>111</v>
      </c>
      <c r="CE12" s="443"/>
      <c r="CF12" s="443"/>
      <c r="CG12" s="443"/>
      <c r="CH12" s="443"/>
      <c r="CI12" s="443"/>
      <c r="CJ12" s="443"/>
      <c r="CK12" s="443"/>
      <c r="CL12" s="443"/>
      <c r="CM12" s="443"/>
      <c r="CN12" s="443"/>
      <c r="CO12" s="443"/>
      <c r="CP12" s="443"/>
      <c r="CQ12" s="443"/>
      <c r="CR12" s="443"/>
      <c r="CS12" s="444"/>
      <c r="CT12" s="511" t="s">
        <v>112</v>
      </c>
      <c r="CU12" s="512"/>
      <c r="CV12" s="512"/>
      <c r="CW12" s="512"/>
      <c r="CX12" s="512"/>
      <c r="CY12" s="512"/>
      <c r="CZ12" s="512"/>
      <c r="DA12" s="513"/>
      <c r="DB12" s="511" t="s">
        <v>112</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113</v>
      </c>
      <c r="N13" s="534"/>
      <c r="O13" s="534"/>
      <c r="P13" s="534"/>
      <c r="Q13" s="535"/>
      <c r="R13" s="536">
        <v>1165898</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114</v>
      </c>
      <c r="BA13" s="540"/>
      <c r="BB13" s="540"/>
      <c r="BC13" s="540"/>
      <c r="BD13" s="540"/>
      <c r="BE13" s="540"/>
      <c r="BF13" s="540"/>
      <c r="BG13" s="540"/>
      <c r="BH13" s="540"/>
      <c r="BI13" s="540"/>
      <c r="BJ13" s="540"/>
      <c r="BK13" s="540"/>
      <c r="BL13" s="540"/>
      <c r="BM13" s="541"/>
      <c r="BN13" s="439">
        <v>1866334</v>
      </c>
      <c r="BO13" s="440"/>
      <c r="BP13" s="440"/>
      <c r="BQ13" s="440"/>
      <c r="BR13" s="440"/>
      <c r="BS13" s="440"/>
      <c r="BT13" s="440"/>
      <c r="BU13" s="441"/>
      <c r="BV13" s="439">
        <v>2062296</v>
      </c>
      <c r="BW13" s="440"/>
      <c r="BX13" s="440"/>
      <c r="BY13" s="440"/>
      <c r="BZ13" s="440"/>
      <c r="CA13" s="440"/>
      <c r="CB13" s="440"/>
      <c r="CC13" s="441"/>
      <c r="CD13" s="442" t="s">
        <v>115</v>
      </c>
      <c r="CE13" s="443"/>
      <c r="CF13" s="443"/>
      <c r="CG13" s="443"/>
      <c r="CH13" s="443"/>
      <c r="CI13" s="443"/>
      <c r="CJ13" s="443"/>
      <c r="CK13" s="443"/>
      <c r="CL13" s="443"/>
      <c r="CM13" s="443"/>
      <c r="CN13" s="443"/>
      <c r="CO13" s="443"/>
      <c r="CP13" s="443"/>
      <c r="CQ13" s="443"/>
      <c r="CR13" s="443"/>
      <c r="CS13" s="444"/>
      <c r="CT13" s="445">
        <v>11.3</v>
      </c>
      <c r="CU13" s="446"/>
      <c r="CV13" s="446"/>
      <c r="CW13" s="446"/>
      <c r="CX13" s="446"/>
      <c r="CY13" s="446"/>
      <c r="CZ13" s="446"/>
      <c r="DA13" s="447"/>
      <c r="DB13" s="445">
        <v>12.7</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116</v>
      </c>
      <c r="M14" s="552"/>
      <c r="N14" s="552"/>
      <c r="O14" s="552"/>
      <c r="P14" s="552"/>
      <c r="Q14" s="553"/>
      <c r="R14" s="554">
        <v>1183961</v>
      </c>
      <c r="S14" s="555"/>
      <c r="T14" s="555"/>
      <c r="U14" s="555"/>
      <c r="V14" s="556"/>
      <c r="W14" s="481"/>
      <c r="X14" s="482"/>
      <c r="Y14" s="483"/>
      <c r="Z14" s="508" t="s">
        <v>117</v>
      </c>
      <c r="AA14" s="509"/>
      <c r="AB14" s="509"/>
      <c r="AC14" s="509"/>
      <c r="AD14" s="509"/>
      <c r="AE14" s="509"/>
      <c r="AF14" s="509"/>
      <c r="AG14" s="509"/>
      <c r="AH14" s="510"/>
      <c r="AI14" s="454">
        <v>5071</v>
      </c>
      <c r="AJ14" s="455"/>
      <c r="AK14" s="455"/>
      <c r="AL14" s="455"/>
      <c r="AM14" s="456"/>
      <c r="AN14" s="454">
        <v>16754584</v>
      </c>
      <c r="AO14" s="455"/>
      <c r="AP14" s="455"/>
      <c r="AQ14" s="455"/>
      <c r="AR14" s="455"/>
      <c r="AS14" s="456"/>
      <c r="AT14" s="454">
        <v>3304</v>
      </c>
      <c r="AU14" s="455"/>
      <c r="AV14" s="455"/>
      <c r="AW14" s="455"/>
      <c r="AX14" s="455"/>
      <c r="AY14" s="457"/>
      <c r="AZ14" s="448" t="s">
        <v>118</v>
      </c>
      <c r="BA14" s="449"/>
      <c r="BB14" s="449"/>
      <c r="BC14" s="449"/>
      <c r="BD14" s="449"/>
      <c r="BE14" s="449"/>
      <c r="BF14" s="449"/>
      <c r="BG14" s="449"/>
      <c r="BH14" s="449"/>
      <c r="BI14" s="449"/>
      <c r="BJ14" s="449"/>
      <c r="BK14" s="449"/>
      <c r="BL14" s="449"/>
      <c r="BM14" s="450"/>
      <c r="BN14" s="427">
        <v>104840558</v>
      </c>
      <c r="BO14" s="428"/>
      <c r="BP14" s="428"/>
      <c r="BQ14" s="428"/>
      <c r="BR14" s="428"/>
      <c r="BS14" s="428"/>
      <c r="BT14" s="428"/>
      <c r="BU14" s="429"/>
      <c r="BV14" s="427">
        <v>104824728</v>
      </c>
      <c r="BW14" s="428"/>
      <c r="BX14" s="428"/>
      <c r="BY14" s="428"/>
      <c r="BZ14" s="428"/>
      <c r="CA14" s="428"/>
      <c r="CB14" s="428"/>
      <c r="CC14" s="429"/>
      <c r="CD14" s="505" t="s">
        <v>119</v>
      </c>
      <c r="CE14" s="506"/>
      <c r="CF14" s="506"/>
      <c r="CG14" s="506"/>
      <c r="CH14" s="506"/>
      <c r="CI14" s="506"/>
      <c r="CJ14" s="506"/>
      <c r="CK14" s="506"/>
      <c r="CL14" s="506"/>
      <c r="CM14" s="506"/>
      <c r="CN14" s="506"/>
      <c r="CO14" s="506"/>
      <c r="CP14" s="506"/>
      <c r="CQ14" s="506"/>
      <c r="CR14" s="506"/>
      <c r="CS14" s="507"/>
      <c r="CT14" s="548">
        <v>159.30000000000001</v>
      </c>
      <c r="CU14" s="549"/>
      <c r="CV14" s="549"/>
      <c r="CW14" s="549"/>
      <c r="CX14" s="549"/>
      <c r="CY14" s="549"/>
      <c r="CZ14" s="549"/>
      <c r="DA14" s="550"/>
      <c r="DB14" s="548">
        <v>157</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113</v>
      </c>
      <c r="N15" s="534"/>
      <c r="O15" s="534"/>
      <c r="P15" s="534"/>
      <c r="Q15" s="535"/>
      <c r="R15" s="554">
        <v>1173560</v>
      </c>
      <c r="S15" s="555"/>
      <c r="T15" s="555"/>
      <c r="U15" s="555"/>
      <c r="V15" s="556"/>
      <c r="W15" s="481"/>
      <c r="X15" s="482"/>
      <c r="Y15" s="483"/>
      <c r="Z15" s="508" t="s">
        <v>120</v>
      </c>
      <c r="AA15" s="509"/>
      <c r="AB15" s="509"/>
      <c r="AC15" s="509"/>
      <c r="AD15" s="509"/>
      <c r="AE15" s="509"/>
      <c r="AF15" s="509"/>
      <c r="AG15" s="509"/>
      <c r="AH15" s="510"/>
      <c r="AI15" s="454" t="s">
        <v>112</v>
      </c>
      <c r="AJ15" s="455"/>
      <c r="AK15" s="455"/>
      <c r="AL15" s="455"/>
      <c r="AM15" s="456"/>
      <c r="AN15" s="454" t="s">
        <v>112</v>
      </c>
      <c r="AO15" s="455"/>
      <c r="AP15" s="455"/>
      <c r="AQ15" s="455"/>
      <c r="AR15" s="455"/>
      <c r="AS15" s="456"/>
      <c r="AT15" s="454" t="s">
        <v>112</v>
      </c>
      <c r="AU15" s="455"/>
      <c r="AV15" s="455"/>
      <c r="AW15" s="455"/>
      <c r="AX15" s="455"/>
      <c r="AY15" s="457"/>
      <c r="AZ15" s="436" t="s">
        <v>121</v>
      </c>
      <c r="BA15" s="437"/>
      <c r="BB15" s="437"/>
      <c r="BC15" s="437"/>
      <c r="BD15" s="437"/>
      <c r="BE15" s="437"/>
      <c r="BF15" s="437"/>
      <c r="BG15" s="437"/>
      <c r="BH15" s="437"/>
      <c r="BI15" s="437"/>
      <c r="BJ15" s="437"/>
      <c r="BK15" s="437"/>
      <c r="BL15" s="437"/>
      <c r="BM15" s="438"/>
      <c r="BN15" s="439">
        <v>277315032</v>
      </c>
      <c r="BO15" s="440"/>
      <c r="BP15" s="440"/>
      <c r="BQ15" s="440"/>
      <c r="BR15" s="440"/>
      <c r="BS15" s="440"/>
      <c r="BT15" s="440"/>
      <c r="BU15" s="441"/>
      <c r="BV15" s="439">
        <v>273584848</v>
      </c>
      <c r="BW15" s="440"/>
      <c r="BX15" s="440"/>
      <c r="BY15" s="440"/>
      <c r="BZ15" s="440"/>
      <c r="CA15" s="440"/>
      <c r="CB15" s="440"/>
      <c r="CC15" s="441"/>
      <c r="CD15" s="559" t="s">
        <v>122</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123</v>
      </c>
      <c r="M16" s="568"/>
      <c r="N16" s="568"/>
      <c r="O16" s="568"/>
      <c r="P16" s="568"/>
      <c r="Q16" s="569"/>
      <c r="R16" s="565" t="s">
        <v>124</v>
      </c>
      <c r="S16" s="566"/>
      <c r="T16" s="566"/>
      <c r="U16" s="566"/>
      <c r="V16" s="567"/>
      <c r="W16" s="481"/>
      <c r="X16" s="482"/>
      <c r="Y16" s="483"/>
      <c r="Z16" s="508" t="s">
        <v>125</v>
      </c>
      <c r="AA16" s="509"/>
      <c r="AB16" s="509"/>
      <c r="AC16" s="509"/>
      <c r="AD16" s="509"/>
      <c r="AE16" s="509"/>
      <c r="AF16" s="509"/>
      <c r="AG16" s="509"/>
      <c r="AH16" s="510"/>
      <c r="AI16" s="454">
        <v>227</v>
      </c>
      <c r="AJ16" s="455"/>
      <c r="AK16" s="455"/>
      <c r="AL16" s="455"/>
      <c r="AM16" s="456"/>
      <c r="AN16" s="454">
        <v>781334</v>
      </c>
      <c r="AO16" s="455"/>
      <c r="AP16" s="455"/>
      <c r="AQ16" s="455"/>
      <c r="AR16" s="455"/>
      <c r="AS16" s="456"/>
      <c r="AT16" s="454">
        <v>3442</v>
      </c>
      <c r="AU16" s="455"/>
      <c r="AV16" s="455"/>
      <c r="AW16" s="455"/>
      <c r="AX16" s="455"/>
      <c r="AY16" s="457"/>
      <c r="AZ16" s="436" t="s">
        <v>126</v>
      </c>
      <c r="BA16" s="437"/>
      <c r="BB16" s="437"/>
      <c r="BC16" s="437"/>
      <c r="BD16" s="437"/>
      <c r="BE16" s="437"/>
      <c r="BF16" s="437"/>
      <c r="BG16" s="437"/>
      <c r="BH16" s="437"/>
      <c r="BI16" s="437"/>
      <c r="BJ16" s="437"/>
      <c r="BK16" s="437"/>
      <c r="BL16" s="437"/>
      <c r="BM16" s="438"/>
      <c r="BN16" s="439">
        <v>130865580</v>
      </c>
      <c r="BO16" s="440"/>
      <c r="BP16" s="440"/>
      <c r="BQ16" s="440"/>
      <c r="BR16" s="440"/>
      <c r="BS16" s="440"/>
      <c r="BT16" s="440"/>
      <c r="BU16" s="441"/>
      <c r="BV16" s="439">
        <v>130695206</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127</v>
      </c>
      <c r="N17" s="563"/>
      <c r="O17" s="563"/>
      <c r="P17" s="563"/>
      <c r="Q17" s="564"/>
      <c r="R17" s="565" t="s">
        <v>128</v>
      </c>
      <c r="S17" s="566"/>
      <c r="T17" s="566"/>
      <c r="U17" s="566"/>
      <c r="V17" s="567"/>
      <c r="W17" s="481"/>
      <c r="X17" s="482"/>
      <c r="Y17" s="483"/>
      <c r="Z17" s="508" t="s">
        <v>129</v>
      </c>
      <c r="AA17" s="509"/>
      <c r="AB17" s="509"/>
      <c r="AC17" s="509"/>
      <c r="AD17" s="509"/>
      <c r="AE17" s="509"/>
      <c r="AF17" s="509"/>
      <c r="AG17" s="509"/>
      <c r="AH17" s="510"/>
      <c r="AI17" s="454">
        <v>2062</v>
      </c>
      <c r="AJ17" s="455"/>
      <c r="AK17" s="455"/>
      <c r="AL17" s="455"/>
      <c r="AM17" s="456"/>
      <c r="AN17" s="454">
        <v>6600462</v>
      </c>
      <c r="AO17" s="455"/>
      <c r="AP17" s="455"/>
      <c r="AQ17" s="455"/>
      <c r="AR17" s="455"/>
      <c r="AS17" s="456"/>
      <c r="AT17" s="454">
        <v>3201</v>
      </c>
      <c r="AU17" s="455"/>
      <c r="AV17" s="455"/>
      <c r="AW17" s="455"/>
      <c r="AX17" s="455"/>
      <c r="AY17" s="457"/>
      <c r="AZ17" s="436" t="s">
        <v>130</v>
      </c>
      <c r="BA17" s="437"/>
      <c r="BB17" s="437"/>
      <c r="BC17" s="437"/>
      <c r="BD17" s="437"/>
      <c r="BE17" s="437"/>
      <c r="BF17" s="437"/>
      <c r="BG17" s="437"/>
      <c r="BH17" s="437"/>
      <c r="BI17" s="437"/>
      <c r="BJ17" s="437"/>
      <c r="BK17" s="437"/>
      <c r="BL17" s="437"/>
      <c r="BM17" s="438"/>
      <c r="BN17" s="439">
        <v>309358379</v>
      </c>
      <c r="BO17" s="440"/>
      <c r="BP17" s="440"/>
      <c r="BQ17" s="440"/>
      <c r="BR17" s="440"/>
      <c r="BS17" s="440"/>
      <c r="BT17" s="440"/>
      <c r="BU17" s="441"/>
      <c r="BV17" s="439">
        <v>309203225</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131</v>
      </c>
      <c r="C18" s="422"/>
      <c r="D18" s="422"/>
      <c r="E18" s="422"/>
      <c r="F18" s="422"/>
      <c r="G18" s="422"/>
      <c r="H18" s="422"/>
      <c r="I18" s="422"/>
      <c r="J18" s="422"/>
      <c r="K18" s="570"/>
      <c r="L18" s="571">
        <v>6341</v>
      </c>
      <c r="M18" s="572"/>
      <c r="N18" s="572"/>
      <c r="O18" s="572"/>
      <c r="P18" s="572"/>
      <c r="Q18" s="572"/>
      <c r="R18" s="572"/>
      <c r="S18" s="572"/>
      <c r="T18" s="572"/>
      <c r="U18" s="572"/>
      <c r="V18" s="572"/>
      <c r="W18" s="481"/>
      <c r="X18" s="482"/>
      <c r="Y18" s="483"/>
      <c r="Z18" s="508" t="s">
        <v>132</v>
      </c>
      <c r="AA18" s="509"/>
      <c r="AB18" s="509"/>
      <c r="AC18" s="509"/>
      <c r="AD18" s="509"/>
      <c r="AE18" s="509"/>
      <c r="AF18" s="509"/>
      <c r="AG18" s="509"/>
      <c r="AH18" s="510"/>
      <c r="AI18" s="454">
        <v>9005</v>
      </c>
      <c r="AJ18" s="455"/>
      <c r="AK18" s="455"/>
      <c r="AL18" s="455"/>
      <c r="AM18" s="456"/>
      <c r="AN18" s="454">
        <v>34888205</v>
      </c>
      <c r="AO18" s="455"/>
      <c r="AP18" s="455"/>
      <c r="AQ18" s="455"/>
      <c r="AR18" s="455"/>
      <c r="AS18" s="456"/>
      <c r="AT18" s="454">
        <v>3874</v>
      </c>
      <c r="AU18" s="455"/>
      <c r="AV18" s="455"/>
      <c r="AW18" s="455"/>
      <c r="AX18" s="455"/>
      <c r="AY18" s="457"/>
      <c r="AZ18" s="539" t="s">
        <v>133</v>
      </c>
      <c r="BA18" s="540"/>
      <c r="BB18" s="540"/>
      <c r="BC18" s="540"/>
      <c r="BD18" s="540"/>
      <c r="BE18" s="540"/>
      <c r="BF18" s="540"/>
      <c r="BG18" s="540"/>
      <c r="BH18" s="540"/>
      <c r="BI18" s="540"/>
      <c r="BJ18" s="540"/>
      <c r="BK18" s="540"/>
      <c r="BL18" s="540"/>
      <c r="BM18" s="541"/>
      <c r="BN18" s="573">
        <v>370505622</v>
      </c>
      <c r="BO18" s="574"/>
      <c r="BP18" s="574"/>
      <c r="BQ18" s="574"/>
      <c r="BR18" s="574"/>
      <c r="BS18" s="574"/>
      <c r="BT18" s="574"/>
      <c r="BU18" s="575"/>
      <c r="BV18" s="573">
        <v>371438669</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134</v>
      </c>
      <c r="C19" s="422"/>
      <c r="D19" s="422"/>
      <c r="E19" s="422"/>
      <c r="F19" s="422"/>
      <c r="G19" s="422"/>
      <c r="H19" s="422"/>
      <c r="I19" s="422"/>
      <c r="J19" s="422"/>
      <c r="K19" s="570"/>
      <c r="L19" s="571">
        <v>186</v>
      </c>
      <c r="M19" s="572"/>
      <c r="N19" s="572"/>
      <c r="O19" s="572"/>
      <c r="P19" s="572"/>
      <c r="Q19" s="572"/>
      <c r="R19" s="572"/>
      <c r="S19" s="572"/>
      <c r="T19" s="572"/>
      <c r="U19" s="572"/>
      <c r="V19" s="572"/>
      <c r="W19" s="481"/>
      <c r="X19" s="482"/>
      <c r="Y19" s="483"/>
      <c r="Z19" s="508" t="s">
        <v>135</v>
      </c>
      <c r="AA19" s="509"/>
      <c r="AB19" s="509"/>
      <c r="AC19" s="509"/>
      <c r="AD19" s="509"/>
      <c r="AE19" s="509"/>
      <c r="AF19" s="509"/>
      <c r="AG19" s="509"/>
      <c r="AH19" s="510"/>
      <c r="AI19" s="454" t="s">
        <v>103</v>
      </c>
      <c r="AJ19" s="455"/>
      <c r="AK19" s="455"/>
      <c r="AL19" s="455"/>
      <c r="AM19" s="456"/>
      <c r="AN19" s="454" t="s">
        <v>103</v>
      </c>
      <c r="AO19" s="455"/>
      <c r="AP19" s="455"/>
      <c r="AQ19" s="455"/>
      <c r="AR19" s="455"/>
      <c r="AS19" s="456"/>
      <c r="AT19" s="454" t="s">
        <v>103</v>
      </c>
      <c r="AU19" s="455"/>
      <c r="AV19" s="455"/>
      <c r="AW19" s="455"/>
      <c r="AX19" s="455"/>
      <c r="AY19" s="457"/>
      <c r="AZ19" s="448" t="s">
        <v>136</v>
      </c>
      <c r="BA19" s="449"/>
      <c r="BB19" s="449"/>
      <c r="BC19" s="449"/>
      <c r="BD19" s="449"/>
      <c r="BE19" s="449"/>
      <c r="BF19" s="449"/>
      <c r="BG19" s="449"/>
      <c r="BH19" s="449"/>
      <c r="BI19" s="449"/>
      <c r="BJ19" s="449"/>
      <c r="BK19" s="449"/>
      <c r="BL19" s="449"/>
      <c r="BM19" s="450"/>
      <c r="BN19" s="427">
        <v>1034680367</v>
      </c>
      <c r="BO19" s="428"/>
      <c r="BP19" s="428"/>
      <c r="BQ19" s="428"/>
      <c r="BR19" s="428"/>
      <c r="BS19" s="428"/>
      <c r="BT19" s="428"/>
      <c r="BU19" s="429"/>
      <c r="BV19" s="427">
        <v>1040508985</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137</v>
      </c>
      <c r="C20" s="422"/>
      <c r="D20" s="422"/>
      <c r="E20" s="422"/>
      <c r="F20" s="422"/>
      <c r="G20" s="422"/>
      <c r="H20" s="422"/>
      <c r="I20" s="422"/>
      <c r="J20" s="422"/>
      <c r="K20" s="570"/>
      <c r="L20" s="571">
        <v>486535</v>
      </c>
      <c r="M20" s="572"/>
      <c r="N20" s="572"/>
      <c r="O20" s="572"/>
      <c r="P20" s="572"/>
      <c r="Q20" s="572"/>
      <c r="R20" s="572"/>
      <c r="S20" s="572"/>
      <c r="T20" s="572"/>
      <c r="U20" s="572"/>
      <c r="V20" s="572"/>
      <c r="W20" s="484"/>
      <c r="X20" s="485"/>
      <c r="Y20" s="486"/>
      <c r="Z20" s="508" t="s">
        <v>138</v>
      </c>
      <c r="AA20" s="509"/>
      <c r="AB20" s="509"/>
      <c r="AC20" s="509"/>
      <c r="AD20" s="509"/>
      <c r="AE20" s="509"/>
      <c r="AF20" s="509"/>
      <c r="AG20" s="509"/>
      <c r="AH20" s="510"/>
      <c r="AI20" s="454">
        <v>16138</v>
      </c>
      <c r="AJ20" s="455"/>
      <c r="AK20" s="455"/>
      <c r="AL20" s="455"/>
      <c r="AM20" s="456"/>
      <c r="AN20" s="454">
        <v>58243251</v>
      </c>
      <c r="AO20" s="455"/>
      <c r="AP20" s="455"/>
      <c r="AQ20" s="455"/>
      <c r="AR20" s="455"/>
      <c r="AS20" s="456"/>
      <c r="AT20" s="454">
        <v>3609</v>
      </c>
      <c r="AU20" s="455"/>
      <c r="AV20" s="455"/>
      <c r="AW20" s="455"/>
      <c r="AX20" s="455"/>
      <c r="AY20" s="457"/>
      <c r="AZ20" s="539" t="s">
        <v>139</v>
      </c>
      <c r="BA20" s="540"/>
      <c r="BB20" s="540"/>
      <c r="BC20" s="540"/>
      <c r="BD20" s="540"/>
      <c r="BE20" s="540"/>
      <c r="BF20" s="540"/>
      <c r="BG20" s="540"/>
      <c r="BH20" s="540"/>
      <c r="BI20" s="540"/>
      <c r="BJ20" s="540"/>
      <c r="BK20" s="540"/>
      <c r="BL20" s="540"/>
      <c r="BM20" s="541"/>
      <c r="BN20" s="573">
        <v>369570087</v>
      </c>
      <c r="BO20" s="574"/>
      <c r="BP20" s="574"/>
      <c r="BQ20" s="574"/>
      <c r="BR20" s="574"/>
      <c r="BS20" s="574"/>
      <c r="BT20" s="574"/>
      <c r="BU20" s="575"/>
      <c r="BV20" s="573">
        <v>382124015</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140</v>
      </c>
      <c r="X21" s="577"/>
      <c r="Y21" s="577"/>
      <c r="Z21" s="577"/>
      <c r="AA21" s="577"/>
      <c r="AB21" s="577"/>
      <c r="AC21" s="577"/>
      <c r="AD21" s="577"/>
      <c r="AE21" s="577"/>
      <c r="AF21" s="577"/>
      <c r="AG21" s="577"/>
      <c r="AH21" s="578"/>
      <c r="AI21" s="579">
        <v>99.7</v>
      </c>
      <c r="AJ21" s="580"/>
      <c r="AK21" s="580"/>
      <c r="AL21" s="580"/>
      <c r="AM21" s="580"/>
      <c r="AN21" s="580"/>
      <c r="AO21" s="580"/>
      <c r="AP21" s="580"/>
      <c r="AQ21" s="580"/>
      <c r="AR21" s="580"/>
      <c r="AS21" s="580"/>
      <c r="AT21" s="580"/>
      <c r="AU21" s="580"/>
      <c r="AV21" s="580"/>
      <c r="AW21" s="580"/>
      <c r="AX21" s="580"/>
      <c r="AY21" s="581"/>
      <c r="AZ21" s="448" t="s">
        <v>141</v>
      </c>
      <c r="BA21" s="449"/>
      <c r="BB21" s="449"/>
      <c r="BC21" s="449"/>
      <c r="BD21" s="449"/>
      <c r="BE21" s="449"/>
      <c r="BF21" s="449"/>
      <c r="BG21" s="449"/>
      <c r="BH21" s="449"/>
      <c r="BI21" s="449"/>
      <c r="BJ21" s="449"/>
      <c r="BK21" s="449"/>
      <c r="BL21" s="449"/>
      <c r="BM21" s="450"/>
      <c r="BN21" s="427">
        <v>73121806</v>
      </c>
      <c r="BO21" s="428"/>
      <c r="BP21" s="428"/>
      <c r="BQ21" s="428"/>
      <c r="BR21" s="428"/>
      <c r="BS21" s="428"/>
      <c r="BT21" s="428"/>
      <c r="BU21" s="429"/>
      <c r="BV21" s="427">
        <v>58011400</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142</v>
      </c>
      <c r="BA22" s="437"/>
      <c r="BB22" s="437"/>
      <c r="BC22" s="437"/>
      <c r="BD22" s="437"/>
      <c r="BE22" s="437"/>
      <c r="BF22" s="437"/>
      <c r="BG22" s="437"/>
      <c r="BH22" s="437"/>
      <c r="BI22" s="437"/>
      <c r="BJ22" s="437"/>
      <c r="BK22" s="437"/>
      <c r="BL22" s="437"/>
      <c r="BM22" s="438"/>
      <c r="BN22" s="439">
        <v>3334518</v>
      </c>
      <c r="BO22" s="440"/>
      <c r="BP22" s="440"/>
      <c r="BQ22" s="440"/>
      <c r="BR22" s="440"/>
      <c r="BS22" s="440"/>
      <c r="BT22" s="440"/>
      <c r="BU22" s="441"/>
      <c r="BV22" s="439">
        <v>3544817</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143</v>
      </c>
      <c r="BA23" s="437"/>
      <c r="BB23" s="437"/>
      <c r="BC23" s="437"/>
      <c r="BD23" s="437"/>
      <c r="BE23" s="437"/>
      <c r="BF23" s="437"/>
      <c r="BG23" s="437"/>
      <c r="BH23" s="437"/>
      <c r="BI23" s="437"/>
      <c r="BJ23" s="437"/>
      <c r="BK23" s="437"/>
      <c r="BL23" s="437"/>
      <c r="BM23" s="438"/>
      <c r="BN23" s="439">
        <v>1809608</v>
      </c>
      <c r="BO23" s="440"/>
      <c r="BP23" s="440"/>
      <c r="BQ23" s="440"/>
      <c r="BR23" s="440"/>
      <c r="BS23" s="440"/>
      <c r="BT23" s="440"/>
      <c r="BU23" s="441"/>
      <c r="BV23" s="439">
        <v>1807768</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144</v>
      </c>
      <c r="BA24" s="506"/>
      <c r="BB24" s="506"/>
      <c r="BC24" s="506"/>
      <c r="BD24" s="506"/>
      <c r="BE24" s="506"/>
      <c r="BF24" s="506"/>
      <c r="BG24" s="506"/>
      <c r="BH24" s="506"/>
      <c r="BI24" s="506"/>
      <c r="BJ24" s="506"/>
      <c r="BK24" s="506"/>
      <c r="BL24" s="506"/>
      <c r="BM24" s="507"/>
      <c r="BN24" s="573">
        <v>1047061</v>
      </c>
      <c r="BO24" s="574"/>
      <c r="BP24" s="574"/>
      <c r="BQ24" s="574"/>
      <c r="BR24" s="574"/>
      <c r="BS24" s="574"/>
      <c r="BT24" s="574"/>
      <c r="BU24" s="575"/>
      <c r="BV24" s="573">
        <v>1045512</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145</v>
      </c>
      <c r="BA25" s="583"/>
      <c r="BB25" s="583"/>
      <c r="BC25" s="584"/>
      <c r="BD25" s="448" t="s">
        <v>581</v>
      </c>
      <c r="BE25" s="449"/>
      <c r="BF25" s="449"/>
      <c r="BG25" s="449"/>
      <c r="BH25" s="449"/>
      <c r="BI25" s="449"/>
      <c r="BJ25" s="449"/>
      <c r="BK25" s="449"/>
      <c r="BL25" s="449"/>
      <c r="BM25" s="450"/>
      <c r="BN25" s="427">
        <v>9137908</v>
      </c>
      <c r="BO25" s="428"/>
      <c r="BP25" s="428"/>
      <c r="BQ25" s="428"/>
      <c r="BR25" s="428"/>
      <c r="BS25" s="428"/>
      <c r="BT25" s="428"/>
      <c r="BU25" s="429"/>
      <c r="BV25" s="427">
        <v>9959559</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146</v>
      </c>
      <c r="BE26" s="437"/>
      <c r="BF26" s="437"/>
      <c r="BG26" s="437"/>
      <c r="BH26" s="437"/>
      <c r="BI26" s="437"/>
      <c r="BJ26" s="437"/>
      <c r="BK26" s="437"/>
      <c r="BL26" s="437"/>
      <c r="BM26" s="438"/>
      <c r="BN26" s="439">
        <v>32946069</v>
      </c>
      <c r="BO26" s="440"/>
      <c r="BP26" s="440"/>
      <c r="BQ26" s="440"/>
      <c r="BR26" s="440"/>
      <c r="BS26" s="440"/>
      <c r="BT26" s="440"/>
      <c r="BU26" s="441"/>
      <c r="BV26" s="439">
        <v>33886329</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147</v>
      </c>
      <c r="BE27" s="540"/>
      <c r="BF27" s="540"/>
      <c r="BG27" s="540"/>
      <c r="BH27" s="540"/>
      <c r="BI27" s="540"/>
      <c r="BJ27" s="540"/>
      <c r="BK27" s="540"/>
      <c r="BL27" s="540"/>
      <c r="BM27" s="541"/>
      <c r="BN27" s="573">
        <v>45040024</v>
      </c>
      <c r="BO27" s="574"/>
      <c r="BP27" s="574"/>
      <c r="BQ27" s="574"/>
      <c r="BR27" s="574"/>
      <c r="BS27" s="574"/>
      <c r="BT27" s="574"/>
      <c r="BU27" s="575"/>
      <c r="BV27" s="573">
        <v>44767846</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154</v>
      </c>
      <c r="D30" s="595"/>
      <c r="E30" s="468" t="s">
        <v>155</v>
      </c>
      <c r="F30" s="468"/>
      <c r="G30" s="468"/>
      <c r="H30" s="468"/>
      <c r="I30" s="468"/>
      <c r="J30" s="468"/>
      <c r="K30" s="468"/>
      <c r="L30" s="468"/>
      <c r="M30" s="468"/>
      <c r="N30" s="468"/>
      <c r="O30" s="468"/>
      <c r="P30" s="468"/>
      <c r="Q30" s="468"/>
      <c r="R30" s="468"/>
      <c r="S30" s="468"/>
      <c r="T30" s="132"/>
      <c r="U30" s="595" t="s">
        <v>154</v>
      </c>
      <c r="V30" s="595"/>
      <c r="W30" s="468" t="s">
        <v>155</v>
      </c>
      <c r="X30" s="468"/>
      <c r="Y30" s="468"/>
      <c r="Z30" s="468"/>
      <c r="AA30" s="468"/>
      <c r="AB30" s="468"/>
      <c r="AC30" s="468"/>
      <c r="AD30" s="468"/>
      <c r="AE30" s="468"/>
      <c r="AF30" s="468"/>
      <c r="AG30" s="468"/>
      <c r="AH30" s="468"/>
      <c r="AI30" s="468"/>
      <c r="AJ30" s="468"/>
      <c r="AK30" s="468"/>
      <c r="AL30" s="132"/>
      <c r="AM30" s="595" t="s">
        <v>154</v>
      </c>
      <c r="AN30" s="595"/>
      <c r="AO30" s="468" t="s">
        <v>155</v>
      </c>
      <c r="AP30" s="468"/>
      <c r="AQ30" s="468"/>
      <c r="AR30" s="468"/>
      <c r="AS30" s="468"/>
      <c r="AT30" s="468"/>
      <c r="AU30" s="468"/>
      <c r="AV30" s="468"/>
      <c r="AW30" s="468"/>
      <c r="AX30" s="468"/>
      <c r="AY30" s="468"/>
      <c r="AZ30" s="468"/>
      <c r="BA30" s="468"/>
      <c r="BB30" s="468"/>
      <c r="BC30" s="468"/>
      <c r="BD30" s="157"/>
      <c r="BE30" s="595" t="s">
        <v>154</v>
      </c>
      <c r="BF30" s="595"/>
      <c r="BG30" s="468" t="s">
        <v>155</v>
      </c>
      <c r="BH30" s="468"/>
      <c r="BI30" s="468"/>
      <c r="BJ30" s="468"/>
      <c r="BK30" s="468"/>
      <c r="BL30" s="468"/>
      <c r="BM30" s="468"/>
      <c r="BN30" s="468"/>
      <c r="BO30" s="468"/>
      <c r="BP30" s="468"/>
      <c r="BQ30" s="468"/>
      <c r="BR30" s="468"/>
      <c r="BS30" s="468"/>
      <c r="BT30" s="468"/>
      <c r="BU30" s="468"/>
      <c r="BV30" s="158"/>
      <c r="BW30" s="595" t="s">
        <v>154</v>
      </c>
      <c r="BX30" s="595"/>
      <c r="BY30" s="468" t="s">
        <v>156</v>
      </c>
      <c r="BZ30" s="468"/>
      <c r="CA30" s="468"/>
      <c r="CB30" s="468"/>
      <c r="CC30" s="468"/>
      <c r="CD30" s="468"/>
      <c r="CE30" s="468"/>
      <c r="CF30" s="468"/>
      <c r="CG30" s="468"/>
      <c r="CH30" s="468"/>
      <c r="CI30" s="468"/>
      <c r="CJ30" s="468"/>
      <c r="CK30" s="468"/>
      <c r="CL30" s="468"/>
      <c r="CM30" s="468"/>
      <c r="CN30" s="132"/>
      <c r="CO30" s="595" t="s">
        <v>154</v>
      </c>
      <c r="CP30" s="595"/>
      <c r="CQ30" s="468" t="s">
        <v>157</v>
      </c>
      <c r="CR30" s="468"/>
      <c r="CS30" s="468"/>
      <c r="CT30" s="468"/>
      <c r="CU30" s="468"/>
      <c r="CV30" s="468"/>
      <c r="CW30" s="468"/>
      <c r="CX30" s="468"/>
      <c r="CY30" s="468"/>
      <c r="CZ30" s="468"/>
      <c r="DA30" s="468"/>
      <c r="DB30" s="468"/>
      <c r="DC30" s="468"/>
      <c r="DD30" s="468"/>
      <c r="DE30" s="468"/>
      <c r="DF30" s="132"/>
      <c r="DG30" s="468" t="s">
        <v>158</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t="str">
        <f>IF(W31="","",MAX(C31:D40)+1)</f>
        <v/>
      </c>
      <c r="V31" s="593"/>
      <c r="W31" s="594"/>
      <c r="X31" s="594"/>
      <c r="Y31" s="594"/>
      <c r="Z31" s="594"/>
      <c r="AA31" s="594"/>
      <c r="AB31" s="594"/>
      <c r="AC31" s="594"/>
      <c r="AD31" s="594"/>
      <c r="AE31" s="594"/>
      <c r="AF31" s="594"/>
      <c r="AG31" s="594"/>
      <c r="AH31" s="594"/>
      <c r="AI31" s="594"/>
      <c r="AJ31" s="594"/>
      <c r="AK31" s="594"/>
      <c r="AL31" s="156"/>
      <c r="AM31" s="593">
        <f>IF(AO31="","",MAX(C31:D40,U31:V40)+1)</f>
        <v>9</v>
      </c>
      <c r="AN31" s="593"/>
      <c r="AO31" s="594" t="str">
        <f>IF('各会計、関係団体の財政状況及び健全化判断比率'!B28="","",'各会計、関係団体の財政状況及び健全化判断比率'!B28)</f>
        <v>大分県工業用水道事業会計</v>
      </c>
      <c r="AP31" s="594"/>
      <c r="AQ31" s="594"/>
      <c r="AR31" s="594"/>
      <c r="AS31" s="594"/>
      <c r="AT31" s="594"/>
      <c r="AU31" s="594"/>
      <c r="AV31" s="594"/>
      <c r="AW31" s="594"/>
      <c r="AX31" s="594"/>
      <c r="AY31" s="594"/>
      <c r="AZ31" s="594"/>
      <c r="BA31" s="594"/>
      <c r="BB31" s="594"/>
      <c r="BC31" s="594"/>
      <c r="BD31" s="156"/>
      <c r="BE31" s="593">
        <f>IF(BG31="","",MAX(C31:D40,U31:V40,AM31:AN40)+1)</f>
        <v>12</v>
      </c>
      <c r="BF31" s="593"/>
      <c r="BG31" s="594" t="str">
        <f>IF('各会計、関係団体の財政状況及び健全化判断比率'!B31="","",'各会計、関係団体の財政状況及び健全化判断比率'!B31)</f>
        <v>大分県港湾施設整備事業特別会計</v>
      </c>
      <c r="BH31" s="594"/>
      <c r="BI31" s="594"/>
      <c r="BJ31" s="594"/>
      <c r="BK31" s="594"/>
      <c r="BL31" s="594"/>
      <c r="BM31" s="594"/>
      <c r="BN31" s="594"/>
      <c r="BO31" s="594"/>
      <c r="BP31" s="594"/>
      <c r="BQ31" s="594"/>
      <c r="BR31" s="594"/>
      <c r="BS31" s="594"/>
      <c r="BT31" s="594"/>
      <c r="BU31" s="594"/>
      <c r="BV31" s="156"/>
      <c r="BW31" s="593" t="str">
        <f>IF(BY31="","",MAX(C31:D40,U31:V40,AM31:AN40,BE31:BF40)+1)</f>
        <v/>
      </c>
      <c r="BX31" s="593"/>
      <c r="BY31" s="594" t="str">
        <f>IF('各会計、関係団体の財政状況及び健全化判断比率'!B68="","",'各会計、関係団体の財政状況及び健全化判断比率'!B68)</f>
        <v/>
      </c>
      <c r="BZ31" s="594"/>
      <c r="CA31" s="594"/>
      <c r="CB31" s="594"/>
      <c r="CC31" s="594"/>
      <c r="CD31" s="594"/>
      <c r="CE31" s="594"/>
      <c r="CF31" s="594"/>
      <c r="CG31" s="594"/>
      <c r="CH31" s="594"/>
      <c r="CI31" s="594"/>
      <c r="CJ31" s="594"/>
      <c r="CK31" s="594"/>
      <c r="CL31" s="594"/>
      <c r="CM31" s="594"/>
      <c r="CN31" s="156"/>
      <c r="CO31" s="593">
        <f>IF(CQ31="","",MAX(C31:D40,U31:V40,AM31:AN40,BE31:BF40,BW31:BX40)+1)</f>
        <v>15</v>
      </c>
      <c r="CP31" s="593"/>
      <c r="CQ31" s="594" t="str">
        <f>IF('各会計、関係団体の財政状況及び健全化判断比率'!BS7="","",'各会計、関係団体の財政状況及び健全化判断比率'!BS7)</f>
        <v>公益財団法人大分県自治人材育成センター</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母子父子寡婦福祉資金特別会計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10</v>
      </c>
      <c r="AN32" s="593"/>
      <c r="AO32" s="594" t="str">
        <f>IF('各会計、関係団体の財政状況及び健全化判断比率'!B29="","",'各会計、関係団体の財政状況及び健全化判断比率'!B29)</f>
        <v>大分県電気事業会計</v>
      </c>
      <c r="AP32" s="594"/>
      <c r="AQ32" s="594"/>
      <c r="AR32" s="594"/>
      <c r="AS32" s="594"/>
      <c r="AT32" s="594"/>
      <c r="AU32" s="594"/>
      <c r="AV32" s="594"/>
      <c r="AW32" s="594"/>
      <c r="AX32" s="594"/>
      <c r="AY32" s="594"/>
      <c r="AZ32" s="594"/>
      <c r="BA32" s="594"/>
      <c r="BB32" s="594"/>
      <c r="BC32" s="594"/>
      <c r="BD32" s="156"/>
      <c r="BE32" s="593">
        <f t="shared" ref="BE32:BE40" si="2">IF(BG32="","",BE31+1)</f>
        <v>13</v>
      </c>
      <c r="BF32" s="593"/>
      <c r="BG32" s="594" t="str">
        <f>IF('各会計、関係団体の財政状況及び健全化判断比率'!B32="","",'各会計、関係団体の財政状況及び健全化判断比率'!B32)</f>
        <v>大分県流通業務団地造成事業特別会計</v>
      </c>
      <c r="BH32" s="594"/>
      <c r="BI32" s="594"/>
      <c r="BJ32" s="594"/>
      <c r="BK32" s="594"/>
      <c r="BL32" s="594"/>
      <c r="BM32" s="594"/>
      <c r="BN32" s="594"/>
      <c r="BO32" s="594"/>
      <c r="BP32" s="594"/>
      <c r="BQ32" s="594"/>
      <c r="BR32" s="594"/>
      <c r="BS32" s="594"/>
      <c r="BT32" s="594"/>
      <c r="BU32" s="594"/>
      <c r="BV32" s="156"/>
      <c r="BW32" s="593" t="str">
        <f t="shared" ref="BW32:BW40" si="3">IF(BY32="","",BW31+1)</f>
        <v/>
      </c>
      <c r="BX32" s="593"/>
      <c r="BY32" s="594" t="str">
        <f>IF('各会計、関係団体の財政状況及び健全化判断比率'!B69="","",'各会計、関係団体の財政状況及び健全化判断比率'!B69)</f>
        <v/>
      </c>
      <c r="BZ32" s="594"/>
      <c r="CA32" s="594"/>
      <c r="CB32" s="594"/>
      <c r="CC32" s="594"/>
      <c r="CD32" s="594"/>
      <c r="CE32" s="594"/>
      <c r="CF32" s="594"/>
      <c r="CG32" s="594"/>
      <c r="CH32" s="594"/>
      <c r="CI32" s="594"/>
      <c r="CJ32" s="594"/>
      <c r="CK32" s="594"/>
      <c r="CL32" s="594"/>
      <c r="CM32" s="594"/>
      <c r="CN32" s="156"/>
      <c r="CO32" s="593">
        <f t="shared" ref="CO32:CO40" si="4">IF(CQ32="","",CO31+1)</f>
        <v>16</v>
      </c>
      <c r="CP32" s="593"/>
      <c r="CQ32" s="594" t="str">
        <f>IF('各会計、関係団体の財政状況及び健全化判断比率'!BS8="","",'各会計、関係団体の財政状況及び健全化判断比率'!BS8)</f>
        <v>公益財団法人大分県芸術文化スポーツ振興財団</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県営林事業特別会計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f t="shared" si="1"/>
        <v>11</v>
      </c>
      <c r="AN33" s="593"/>
      <c r="AO33" s="594" t="str">
        <f>IF('各会計、関係団体の財政状況及び健全化判断比率'!B30="","",'各会計、関係団体の財政状況及び健全化判断比率'!B30)</f>
        <v>大分県病院事業会計</v>
      </c>
      <c r="AP33" s="594"/>
      <c r="AQ33" s="594"/>
      <c r="AR33" s="594"/>
      <c r="AS33" s="594"/>
      <c r="AT33" s="594"/>
      <c r="AU33" s="594"/>
      <c r="AV33" s="594"/>
      <c r="AW33" s="594"/>
      <c r="AX33" s="594"/>
      <c r="AY33" s="594"/>
      <c r="AZ33" s="594"/>
      <c r="BA33" s="594"/>
      <c r="BB33" s="594"/>
      <c r="BC33" s="594"/>
      <c r="BD33" s="156"/>
      <c r="BE33" s="593">
        <f t="shared" si="2"/>
        <v>14</v>
      </c>
      <c r="BF33" s="593"/>
      <c r="BG33" s="594" t="str">
        <f>IF('各会計、関係団体の財政状況及び健全化判断比率'!B33="","",'各会計、関係団体の財政状況及び健全化判断比率'!B33)</f>
        <v>大分県臨海工業地帯建設事業特別会計</v>
      </c>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17</v>
      </c>
      <c r="CP33" s="593"/>
      <c r="CQ33" s="594" t="str">
        <f>IF('各会計、関係団体の財政状況及び健全化判断比率'!BS9="","",'各会計、関係団体の財政状況及び健全化判断比率'!BS9)</f>
        <v>大分高速鉄道保有株式会社</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林業・木材産業改善資金特別会計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t="str">
        <f t="shared" si="1"/>
        <v/>
      </c>
      <c r="AN34" s="593"/>
      <c r="AO34" s="594"/>
      <c r="AP34" s="594"/>
      <c r="AQ34" s="594"/>
      <c r="AR34" s="594"/>
      <c r="AS34" s="594"/>
      <c r="AT34" s="594"/>
      <c r="AU34" s="594"/>
      <c r="AV34" s="594"/>
      <c r="AW34" s="594"/>
      <c r="AX34" s="594"/>
      <c r="AY34" s="594"/>
      <c r="AZ34" s="594"/>
      <c r="BA34" s="594"/>
      <c r="BB34" s="594"/>
      <c r="BC34" s="594"/>
      <c r="BD34" s="156"/>
      <c r="BE34" s="593" t="str">
        <f t="shared" si="2"/>
        <v/>
      </c>
      <c r="BF34" s="593"/>
      <c r="BG34" s="594"/>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18</v>
      </c>
      <c r="CP34" s="593"/>
      <c r="CQ34" s="594" t="str">
        <f>IF('各会計、関係団体の財政状況及び健全化判断比率'!BS10="","",'各会計、関係団体の財政状況及び健全化判断比率'!BS10)</f>
        <v>大分航空ターミナル株式会社</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沿岸漁業改善資金特別会計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19</v>
      </c>
      <c r="CP35" s="593"/>
      <c r="CQ35" s="594" t="str">
        <f>IF('各会計、関係団体の財政状況及び健全化判断比率'!BS11="","",'各会計、関係団体の財政状況及び健全化判断比率'!BS11)</f>
        <v>公益社団法人ツーリズムおおいた</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中小企業設備導入資金特別会計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20</v>
      </c>
      <c r="CP36" s="593"/>
      <c r="CQ36" s="594" t="str">
        <f>IF('各会計、関係団体の財政状況及び健全化判断比率'!BS12="","",'各会計、関係団体の財政状況及び健全化判断比率'!BS12)</f>
        <v>公益財団法人大分県臓器移植医療協会</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用品調達特別会計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21</v>
      </c>
      <c r="CP37" s="593"/>
      <c r="CQ37" s="594" t="str">
        <f>IF('各会計、関係団体の財政状況及び健全化判断比率'!BS13="","",'各会計、関係団体の財政状況及び健全化判断比率'!BS13)</f>
        <v>公益財団法人大分県地域保健支援センター</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公債管理特別会計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22</v>
      </c>
      <c r="CP38" s="593"/>
      <c r="CQ38" s="594" t="str">
        <f>IF('各会計、関係団体の財政状況及び健全化判断比率'!BS14="","",'各会計、関係団体の財政状況及び健全化判断比率'!BS14)</f>
        <v>社会福祉法人大分県社会福祉協議会</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c r="A39" s="115"/>
      <c r="B39" s="155"/>
      <c r="C39" s="593" t="str">
        <f t="shared" si="5"/>
        <v/>
      </c>
      <c r="D39" s="593"/>
      <c r="E39" s="594" t="str">
        <f>IF('各会計、関係団体の財政状況及び健全化判断比率'!B15="","",'各会計、関係団体の財政状況及び健全化判断比率'!B15)</f>
        <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23</v>
      </c>
      <c r="CP39" s="593"/>
      <c r="CQ39" s="594" t="str">
        <f>IF('各会計、関係団体の財政状況及び健全化判断比率'!BS15="","",'各会計、関係団体の財政状況及び健全化判断比率'!BS15)</f>
        <v>公益財団法人大分県生活衛生営業指導センター</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c r="A40" s="115"/>
      <c r="B40" s="155"/>
      <c r="C40" s="593" t="str">
        <f t="shared" si="5"/>
        <v/>
      </c>
      <c r="D40" s="593"/>
      <c r="E40" s="594" t="str">
        <f>IF('各会計、関係団体の財政状況及び健全化判断比率'!B16="","",'各会計、関係団体の財政状況及び健全化判断比率'!B16)</f>
        <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24</v>
      </c>
      <c r="CP40" s="593"/>
      <c r="CQ40" s="594" t="str">
        <f>IF('各会計、関係団体の財政状況及び健全化判断比率'!BS16="","",'各会計、関係団体の財政状況及び健全化判断比率'!BS16)</f>
        <v>公益財団法人大分県総合雇用推進協会</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HNUX3ZkQ+vI6nuvziw1OhIm0xJsGipIOkTnlVjoV/TbnUfNpBUl97AgZOtps+h0VCDrgK2SewE97EYHuz3+S7A==" saltValue="7qO4Iy/QqhCdn9vpRmfsc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166</v>
      </c>
      <c r="DD1" s="598"/>
      <c r="DE1" s="598"/>
      <c r="DF1" s="598"/>
      <c r="DG1" s="598"/>
      <c r="DH1" s="598"/>
      <c r="DI1" s="599"/>
      <c r="DK1" s="597" t="s">
        <v>167</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169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171</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172</v>
      </c>
      <c r="S4" s="601"/>
      <c r="T4" s="601"/>
      <c r="U4" s="601"/>
      <c r="V4" s="601"/>
      <c r="W4" s="601"/>
      <c r="X4" s="601"/>
      <c r="Y4" s="602"/>
      <c r="Z4" s="600" t="s">
        <v>173</v>
      </c>
      <c r="AA4" s="601"/>
      <c r="AB4" s="601"/>
      <c r="AC4" s="602"/>
      <c r="AD4" s="600" t="s">
        <v>174</v>
      </c>
      <c r="AE4" s="601"/>
      <c r="AF4" s="601"/>
      <c r="AG4" s="601"/>
      <c r="AH4" s="601"/>
      <c r="AI4" s="601"/>
      <c r="AJ4" s="601"/>
      <c r="AK4" s="602"/>
      <c r="AL4" s="600" t="s">
        <v>173</v>
      </c>
      <c r="AM4" s="601"/>
      <c r="AN4" s="601"/>
      <c r="AO4" s="602"/>
      <c r="AP4" s="603" t="s">
        <v>175</v>
      </c>
      <c r="AQ4" s="603"/>
      <c r="AR4" s="603"/>
      <c r="AS4" s="603"/>
      <c r="AT4" s="603"/>
      <c r="AU4" s="603"/>
      <c r="AV4" s="603"/>
      <c r="AW4" s="603"/>
      <c r="AX4" s="603"/>
      <c r="AY4" s="603"/>
      <c r="AZ4" s="603"/>
      <c r="BA4" s="603"/>
      <c r="BB4" s="603"/>
      <c r="BC4" s="603"/>
      <c r="BD4" s="603" t="s">
        <v>176</v>
      </c>
      <c r="BE4" s="603"/>
      <c r="BF4" s="603"/>
      <c r="BG4" s="603"/>
      <c r="BH4" s="603"/>
      <c r="BI4" s="603"/>
      <c r="BJ4" s="603"/>
      <c r="BK4" s="603"/>
      <c r="BL4" s="603" t="s">
        <v>173</v>
      </c>
      <c r="BM4" s="603"/>
      <c r="BN4" s="603"/>
      <c r="BO4" s="603"/>
      <c r="BP4" s="603" t="s">
        <v>177</v>
      </c>
      <c r="BQ4" s="603"/>
      <c r="BR4" s="603"/>
      <c r="BS4" s="603"/>
      <c r="BT4" s="603"/>
      <c r="BU4" s="603"/>
      <c r="BV4" s="603"/>
      <c r="BW4" s="603"/>
      <c r="BY4" s="600" t="s">
        <v>178</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179</v>
      </c>
      <c r="C5" s="605"/>
      <c r="D5" s="605"/>
      <c r="E5" s="605"/>
      <c r="F5" s="605"/>
      <c r="G5" s="605"/>
      <c r="H5" s="605"/>
      <c r="I5" s="605"/>
      <c r="J5" s="605"/>
      <c r="K5" s="605"/>
      <c r="L5" s="605"/>
      <c r="M5" s="605"/>
      <c r="N5" s="605"/>
      <c r="O5" s="605"/>
      <c r="P5" s="605"/>
      <c r="Q5" s="606"/>
      <c r="R5" s="607">
        <v>133637906</v>
      </c>
      <c r="S5" s="608"/>
      <c r="T5" s="608"/>
      <c r="U5" s="608"/>
      <c r="V5" s="608"/>
      <c r="W5" s="608"/>
      <c r="X5" s="608"/>
      <c r="Y5" s="609"/>
      <c r="Z5" s="610">
        <v>23.3</v>
      </c>
      <c r="AA5" s="610"/>
      <c r="AB5" s="610"/>
      <c r="AC5" s="610"/>
      <c r="AD5" s="611">
        <v>110266105</v>
      </c>
      <c r="AE5" s="611"/>
      <c r="AF5" s="611"/>
      <c r="AG5" s="611"/>
      <c r="AH5" s="611"/>
      <c r="AI5" s="611"/>
      <c r="AJ5" s="611"/>
      <c r="AK5" s="611"/>
      <c r="AL5" s="612">
        <v>36.4</v>
      </c>
      <c r="AM5" s="613"/>
      <c r="AN5" s="613"/>
      <c r="AO5" s="614"/>
      <c r="AP5" s="604" t="s">
        <v>180</v>
      </c>
      <c r="AQ5" s="605"/>
      <c r="AR5" s="605"/>
      <c r="AS5" s="605"/>
      <c r="AT5" s="605"/>
      <c r="AU5" s="605"/>
      <c r="AV5" s="605"/>
      <c r="AW5" s="605"/>
      <c r="AX5" s="605"/>
      <c r="AY5" s="605"/>
      <c r="AZ5" s="605"/>
      <c r="BA5" s="605"/>
      <c r="BB5" s="605"/>
      <c r="BC5" s="606"/>
      <c r="BD5" s="618">
        <v>133265396</v>
      </c>
      <c r="BE5" s="619"/>
      <c r="BF5" s="619"/>
      <c r="BG5" s="619"/>
      <c r="BH5" s="619"/>
      <c r="BI5" s="619"/>
      <c r="BJ5" s="619"/>
      <c r="BK5" s="620"/>
      <c r="BL5" s="621">
        <v>99.7</v>
      </c>
      <c r="BM5" s="621"/>
      <c r="BN5" s="621"/>
      <c r="BO5" s="621"/>
      <c r="BP5" s="622">
        <v>911167</v>
      </c>
      <c r="BQ5" s="622"/>
      <c r="BR5" s="622"/>
      <c r="BS5" s="622"/>
      <c r="BT5" s="622"/>
      <c r="BU5" s="622"/>
      <c r="BV5" s="622"/>
      <c r="BW5" s="626"/>
      <c r="BY5" s="600" t="s">
        <v>175</v>
      </c>
      <c r="BZ5" s="601"/>
      <c r="CA5" s="601"/>
      <c r="CB5" s="601"/>
      <c r="CC5" s="601"/>
      <c r="CD5" s="601"/>
      <c r="CE5" s="601"/>
      <c r="CF5" s="601"/>
      <c r="CG5" s="601"/>
      <c r="CH5" s="601"/>
      <c r="CI5" s="601"/>
      <c r="CJ5" s="601"/>
      <c r="CK5" s="601"/>
      <c r="CL5" s="602"/>
      <c r="CM5" s="600" t="s">
        <v>181</v>
      </c>
      <c r="CN5" s="601"/>
      <c r="CO5" s="601"/>
      <c r="CP5" s="601"/>
      <c r="CQ5" s="601"/>
      <c r="CR5" s="601"/>
      <c r="CS5" s="601"/>
      <c r="CT5" s="602"/>
      <c r="CU5" s="600" t="s">
        <v>173</v>
      </c>
      <c r="CV5" s="601"/>
      <c r="CW5" s="601"/>
      <c r="CX5" s="602"/>
      <c r="CY5" s="600" t="s">
        <v>182</v>
      </c>
      <c r="CZ5" s="601"/>
      <c r="DA5" s="601"/>
      <c r="DB5" s="601"/>
      <c r="DC5" s="601"/>
      <c r="DD5" s="601"/>
      <c r="DE5" s="601"/>
      <c r="DF5" s="601"/>
      <c r="DG5" s="601"/>
      <c r="DH5" s="601"/>
      <c r="DI5" s="601"/>
      <c r="DJ5" s="601"/>
      <c r="DK5" s="602"/>
      <c r="DL5" s="600" t="s">
        <v>183</v>
      </c>
      <c r="DM5" s="601"/>
      <c r="DN5" s="601"/>
      <c r="DO5" s="601"/>
      <c r="DP5" s="601"/>
      <c r="DQ5" s="601"/>
      <c r="DR5" s="601"/>
      <c r="DS5" s="601"/>
      <c r="DT5" s="601"/>
      <c r="DU5" s="601"/>
      <c r="DV5" s="601"/>
      <c r="DW5" s="601"/>
      <c r="DX5" s="602"/>
    </row>
    <row r="6" spans="2:138" ht="11.25" customHeight="1">
      <c r="B6" s="615" t="s">
        <v>184</v>
      </c>
      <c r="C6" s="616"/>
      <c r="D6" s="616"/>
      <c r="E6" s="616"/>
      <c r="F6" s="616"/>
      <c r="G6" s="616"/>
      <c r="H6" s="616"/>
      <c r="I6" s="616"/>
      <c r="J6" s="616"/>
      <c r="K6" s="616"/>
      <c r="L6" s="616"/>
      <c r="M6" s="616"/>
      <c r="N6" s="616"/>
      <c r="O6" s="616"/>
      <c r="P6" s="616"/>
      <c r="Q6" s="617"/>
      <c r="R6" s="618">
        <v>18705360</v>
      </c>
      <c r="S6" s="619"/>
      <c r="T6" s="619"/>
      <c r="U6" s="619"/>
      <c r="V6" s="619"/>
      <c r="W6" s="619"/>
      <c r="X6" s="619"/>
      <c r="Y6" s="620"/>
      <c r="Z6" s="621">
        <v>3.3</v>
      </c>
      <c r="AA6" s="621"/>
      <c r="AB6" s="621"/>
      <c r="AC6" s="621"/>
      <c r="AD6" s="622">
        <v>18705360</v>
      </c>
      <c r="AE6" s="622"/>
      <c r="AF6" s="622"/>
      <c r="AG6" s="622"/>
      <c r="AH6" s="622"/>
      <c r="AI6" s="622"/>
      <c r="AJ6" s="622"/>
      <c r="AK6" s="622"/>
      <c r="AL6" s="623">
        <v>6.2</v>
      </c>
      <c r="AM6" s="624"/>
      <c r="AN6" s="624"/>
      <c r="AO6" s="625"/>
      <c r="AP6" s="615" t="s">
        <v>185</v>
      </c>
      <c r="AQ6" s="616"/>
      <c r="AR6" s="616"/>
      <c r="AS6" s="616"/>
      <c r="AT6" s="616"/>
      <c r="AU6" s="616"/>
      <c r="AV6" s="616"/>
      <c r="AW6" s="616"/>
      <c r="AX6" s="616"/>
      <c r="AY6" s="616"/>
      <c r="AZ6" s="616"/>
      <c r="BA6" s="616"/>
      <c r="BB6" s="616"/>
      <c r="BC6" s="617"/>
      <c r="BD6" s="618">
        <v>133265396</v>
      </c>
      <c r="BE6" s="619"/>
      <c r="BF6" s="619"/>
      <c r="BG6" s="619"/>
      <c r="BH6" s="619"/>
      <c r="BI6" s="619"/>
      <c r="BJ6" s="619"/>
      <c r="BK6" s="620"/>
      <c r="BL6" s="621">
        <v>99.7</v>
      </c>
      <c r="BM6" s="621"/>
      <c r="BN6" s="621"/>
      <c r="BO6" s="621"/>
      <c r="BP6" s="622">
        <v>911167</v>
      </c>
      <c r="BQ6" s="622"/>
      <c r="BR6" s="622"/>
      <c r="BS6" s="622"/>
      <c r="BT6" s="622"/>
      <c r="BU6" s="622"/>
      <c r="BV6" s="622"/>
      <c r="BW6" s="626"/>
      <c r="BY6" s="604" t="s">
        <v>186</v>
      </c>
      <c r="BZ6" s="605"/>
      <c r="CA6" s="605"/>
      <c r="CB6" s="605"/>
      <c r="CC6" s="605"/>
      <c r="CD6" s="605"/>
      <c r="CE6" s="605"/>
      <c r="CF6" s="605"/>
      <c r="CG6" s="605"/>
      <c r="CH6" s="605"/>
      <c r="CI6" s="605"/>
      <c r="CJ6" s="605"/>
      <c r="CK6" s="605"/>
      <c r="CL6" s="606"/>
      <c r="CM6" s="618">
        <v>1136441</v>
      </c>
      <c r="CN6" s="619"/>
      <c r="CO6" s="619"/>
      <c r="CP6" s="619"/>
      <c r="CQ6" s="619"/>
      <c r="CR6" s="619"/>
      <c r="CS6" s="619"/>
      <c r="CT6" s="620"/>
      <c r="CU6" s="621">
        <v>0.2</v>
      </c>
      <c r="CV6" s="621"/>
      <c r="CW6" s="621"/>
      <c r="CX6" s="621"/>
      <c r="CY6" s="627" t="s">
        <v>187</v>
      </c>
      <c r="CZ6" s="619"/>
      <c r="DA6" s="619"/>
      <c r="DB6" s="619"/>
      <c r="DC6" s="619"/>
      <c r="DD6" s="619"/>
      <c r="DE6" s="619"/>
      <c r="DF6" s="619"/>
      <c r="DG6" s="619"/>
      <c r="DH6" s="619"/>
      <c r="DI6" s="619"/>
      <c r="DJ6" s="619"/>
      <c r="DK6" s="620"/>
      <c r="DL6" s="627">
        <v>1133897</v>
      </c>
      <c r="DM6" s="619"/>
      <c r="DN6" s="619"/>
      <c r="DO6" s="619"/>
      <c r="DP6" s="619"/>
      <c r="DQ6" s="619"/>
      <c r="DR6" s="619"/>
      <c r="DS6" s="619"/>
      <c r="DT6" s="619"/>
      <c r="DU6" s="619"/>
      <c r="DV6" s="619"/>
      <c r="DW6" s="619"/>
      <c r="DX6" s="628"/>
    </row>
    <row r="7" spans="2:138" ht="11.25" customHeight="1">
      <c r="B7" s="615" t="s">
        <v>188</v>
      </c>
      <c r="C7" s="616"/>
      <c r="D7" s="616"/>
      <c r="E7" s="616"/>
      <c r="F7" s="616"/>
      <c r="G7" s="616"/>
      <c r="H7" s="616"/>
      <c r="I7" s="616"/>
      <c r="J7" s="616"/>
      <c r="K7" s="616"/>
      <c r="L7" s="616"/>
      <c r="M7" s="616"/>
      <c r="N7" s="616"/>
      <c r="O7" s="616"/>
      <c r="P7" s="616"/>
      <c r="Q7" s="617"/>
      <c r="R7" s="618">
        <v>2720767</v>
      </c>
      <c r="S7" s="619"/>
      <c r="T7" s="619"/>
      <c r="U7" s="619"/>
      <c r="V7" s="619"/>
      <c r="W7" s="619"/>
      <c r="X7" s="619"/>
      <c r="Y7" s="620"/>
      <c r="Z7" s="621">
        <v>0.5</v>
      </c>
      <c r="AA7" s="621"/>
      <c r="AB7" s="621"/>
      <c r="AC7" s="621"/>
      <c r="AD7" s="622">
        <v>2720767</v>
      </c>
      <c r="AE7" s="622"/>
      <c r="AF7" s="622"/>
      <c r="AG7" s="622"/>
      <c r="AH7" s="622"/>
      <c r="AI7" s="622"/>
      <c r="AJ7" s="622"/>
      <c r="AK7" s="622"/>
      <c r="AL7" s="623">
        <v>0.9</v>
      </c>
      <c r="AM7" s="624"/>
      <c r="AN7" s="624"/>
      <c r="AO7" s="625"/>
      <c r="AP7" s="615" t="s">
        <v>189</v>
      </c>
      <c r="AQ7" s="616"/>
      <c r="AR7" s="616"/>
      <c r="AS7" s="616"/>
      <c r="AT7" s="616"/>
      <c r="AU7" s="616"/>
      <c r="AV7" s="616"/>
      <c r="AW7" s="616"/>
      <c r="AX7" s="616"/>
      <c r="AY7" s="616"/>
      <c r="AZ7" s="616"/>
      <c r="BA7" s="616"/>
      <c r="BB7" s="616"/>
      <c r="BC7" s="617"/>
      <c r="BD7" s="618">
        <v>37446786</v>
      </c>
      <c r="BE7" s="619"/>
      <c r="BF7" s="619"/>
      <c r="BG7" s="619"/>
      <c r="BH7" s="619"/>
      <c r="BI7" s="619"/>
      <c r="BJ7" s="619"/>
      <c r="BK7" s="620"/>
      <c r="BL7" s="621">
        <v>28</v>
      </c>
      <c r="BM7" s="621"/>
      <c r="BN7" s="621"/>
      <c r="BO7" s="621"/>
      <c r="BP7" s="622">
        <v>911167</v>
      </c>
      <c r="BQ7" s="622"/>
      <c r="BR7" s="622"/>
      <c r="BS7" s="622"/>
      <c r="BT7" s="622"/>
      <c r="BU7" s="622"/>
      <c r="BV7" s="622"/>
      <c r="BW7" s="626"/>
      <c r="BY7" s="615" t="s">
        <v>190</v>
      </c>
      <c r="BZ7" s="616"/>
      <c r="CA7" s="616"/>
      <c r="CB7" s="616"/>
      <c r="CC7" s="616"/>
      <c r="CD7" s="616"/>
      <c r="CE7" s="616"/>
      <c r="CF7" s="616"/>
      <c r="CG7" s="616"/>
      <c r="CH7" s="616"/>
      <c r="CI7" s="616"/>
      <c r="CJ7" s="616"/>
      <c r="CK7" s="616"/>
      <c r="CL7" s="617"/>
      <c r="CM7" s="618">
        <v>27546503</v>
      </c>
      <c r="CN7" s="619"/>
      <c r="CO7" s="619"/>
      <c r="CP7" s="619"/>
      <c r="CQ7" s="619"/>
      <c r="CR7" s="619"/>
      <c r="CS7" s="619"/>
      <c r="CT7" s="620"/>
      <c r="CU7" s="621">
        <v>5</v>
      </c>
      <c r="CV7" s="621"/>
      <c r="CW7" s="621"/>
      <c r="CX7" s="621"/>
      <c r="CY7" s="627">
        <v>2667292</v>
      </c>
      <c r="CZ7" s="619"/>
      <c r="DA7" s="619"/>
      <c r="DB7" s="619"/>
      <c r="DC7" s="619"/>
      <c r="DD7" s="619"/>
      <c r="DE7" s="619"/>
      <c r="DF7" s="619"/>
      <c r="DG7" s="619"/>
      <c r="DH7" s="619"/>
      <c r="DI7" s="619"/>
      <c r="DJ7" s="619"/>
      <c r="DK7" s="620"/>
      <c r="DL7" s="627">
        <v>23248602</v>
      </c>
      <c r="DM7" s="619"/>
      <c r="DN7" s="619"/>
      <c r="DO7" s="619"/>
      <c r="DP7" s="619"/>
      <c r="DQ7" s="619"/>
      <c r="DR7" s="619"/>
      <c r="DS7" s="619"/>
      <c r="DT7" s="619"/>
      <c r="DU7" s="619"/>
      <c r="DV7" s="619"/>
      <c r="DW7" s="619"/>
      <c r="DX7" s="628"/>
    </row>
    <row r="8" spans="2:138" ht="11.25" customHeight="1">
      <c r="B8" s="615" t="s">
        <v>191</v>
      </c>
      <c r="C8" s="616"/>
      <c r="D8" s="616"/>
      <c r="E8" s="616"/>
      <c r="F8" s="616"/>
      <c r="G8" s="616"/>
      <c r="H8" s="616"/>
      <c r="I8" s="616"/>
      <c r="J8" s="616"/>
      <c r="K8" s="616"/>
      <c r="L8" s="616"/>
      <c r="M8" s="616"/>
      <c r="N8" s="616"/>
      <c r="O8" s="616"/>
      <c r="P8" s="616"/>
      <c r="Q8" s="617"/>
      <c r="R8" s="618" t="s">
        <v>103</v>
      </c>
      <c r="S8" s="619"/>
      <c r="T8" s="619"/>
      <c r="U8" s="619"/>
      <c r="V8" s="619"/>
      <c r="W8" s="619"/>
      <c r="X8" s="619"/>
      <c r="Y8" s="620"/>
      <c r="Z8" s="621" t="s">
        <v>103</v>
      </c>
      <c r="AA8" s="621"/>
      <c r="AB8" s="621"/>
      <c r="AC8" s="621"/>
      <c r="AD8" s="622" t="s">
        <v>103</v>
      </c>
      <c r="AE8" s="622"/>
      <c r="AF8" s="622"/>
      <c r="AG8" s="622"/>
      <c r="AH8" s="622"/>
      <c r="AI8" s="622"/>
      <c r="AJ8" s="622"/>
      <c r="AK8" s="622"/>
      <c r="AL8" s="623" t="s">
        <v>103</v>
      </c>
      <c r="AM8" s="624"/>
      <c r="AN8" s="624"/>
      <c r="AO8" s="625"/>
      <c r="AP8" s="615" t="s">
        <v>192</v>
      </c>
      <c r="AQ8" s="616"/>
      <c r="AR8" s="616"/>
      <c r="AS8" s="616"/>
      <c r="AT8" s="616"/>
      <c r="AU8" s="616"/>
      <c r="AV8" s="616"/>
      <c r="AW8" s="616"/>
      <c r="AX8" s="616"/>
      <c r="AY8" s="616"/>
      <c r="AZ8" s="616"/>
      <c r="BA8" s="616"/>
      <c r="BB8" s="616"/>
      <c r="BC8" s="617"/>
      <c r="BD8" s="618">
        <v>1047877</v>
      </c>
      <c r="BE8" s="619"/>
      <c r="BF8" s="619"/>
      <c r="BG8" s="619"/>
      <c r="BH8" s="619"/>
      <c r="BI8" s="619"/>
      <c r="BJ8" s="619"/>
      <c r="BK8" s="620"/>
      <c r="BL8" s="621">
        <v>0.8</v>
      </c>
      <c r="BM8" s="621"/>
      <c r="BN8" s="621"/>
      <c r="BO8" s="621"/>
      <c r="BP8" s="622">
        <v>259896</v>
      </c>
      <c r="BQ8" s="622"/>
      <c r="BR8" s="622"/>
      <c r="BS8" s="622"/>
      <c r="BT8" s="622"/>
      <c r="BU8" s="622"/>
      <c r="BV8" s="622"/>
      <c r="BW8" s="626"/>
      <c r="BY8" s="615" t="s">
        <v>193</v>
      </c>
      <c r="BZ8" s="616"/>
      <c r="CA8" s="616"/>
      <c r="CB8" s="616"/>
      <c r="CC8" s="616"/>
      <c r="CD8" s="616"/>
      <c r="CE8" s="616"/>
      <c r="CF8" s="616"/>
      <c r="CG8" s="616"/>
      <c r="CH8" s="616"/>
      <c r="CI8" s="616"/>
      <c r="CJ8" s="616"/>
      <c r="CK8" s="616"/>
      <c r="CL8" s="617"/>
      <c r="CM8" s="618">
        <v>80071544</v>
      </c>
      <c r="CN8" s="619"/>
      <c r="CO8" s="619"/>
      <c r="CP8" s="619"/>
      <c r="CQ8" s="619"/>
      <c r="CR8" s="619"/>
      <c r="CS8" s="619"/>
      <c r="CT8" s="620"/>
      <c r="CU8" s="621">
        <v>14.4</v>
      </c>
      <c r="CV8" s="621"/>
      <c r="CW8" s="621"/>
      <c r="CX8" s="621"/>
      <c r="CY8" s="627">
        <v>1007049</v>
      </c>
      <c r="CZ8" s="619"/>
      <c r="DA8" s="619"/>
      <c r="DB8" s="619"/>
      <c r="DC8" s="619"/>
      <c r="DD8" s="619"/>
      <c r="DE8" s="619"/>
      <c r="DF8" s="619"/>
      <c r="DG8" s="619"/>
      <c r="DH8" s="619"/>
      <c r="DI8" s="619"/>
      <c r="DJ8" s="619"/>
      <c r="DK8" s="620"/>
      <c r="DL8" s="627">
        <v>71821106</v>
      </c>
      <c r="DM8" s="619"/>
      <c r="DN8" s="619"/>
      <c r="DO8" s="619"/>
      <c r="DP8" s="619"/>
      <c r="DQ8" s="619"/>
      <c r="DR8" s="619"/>
      <c r="DS8" s="619"/>
      <c r="DT8" s="619"/>
      <c r="DU8" s="619"/>
      <c r="DV8" s="619"/>
      <c r="DW8" s="619"/>
      <c r="DX8" s="628"/>
    </row>
    <row r="9" spans="2:138" ht="11.25" customHeight="1">
      <c r="B9" s="615" t="s">
        <v>194</v>
      </c>
      <c r="C9" s="616"/>
      <c r="D9" s="616"/>
      <c r="E9" s="616"/>
      <c r="F9" s="616"/>
      <c r="G9" s="616"/>
      <c r="H9" s="616"/>
      <c r="I9" s="616"/>
      <c r="J9" s="616"/>
      <c r="K9" s="616"/>
      <c r="L9" s="616"/>
      <c r="M9" s="616"/>
      <c r="N9" s="616"/>
      <c r="O9" s="616"/>
      <c r="P9" s="616"/>
      <c r="Q9" s="617"/>
      <c r="R9" s="618" t="s">
        <v>103</v>
      </c>
      <c r="S9" s="619"/>
      <c r="T9" s="619"/>
      <c r="U9" s="619"/>
      <c r="V9" s="619"/>
      <c r="W9" s="619"/>
      <c r="X9" s="619"/>
      <c r="Y9" s="620"/>
      <c r="Z9" s="621" t="s">
        <v>103</v>
      </c>
      <c r="AA9" s="621"/>
      <c r="AB9" s="621"/>
      <c r="AC9" s="621"/>
      <c r="AD9" s="622" t="s">
        <v>103</v>
      </c>
      <c r="AE9" s="622"/>
      <c r="AF9" s="622"/>
      <c r="AG9" s="622"/>
      <c r="AH9" s="622"/>
      <c r="AI9" s="622"/>
      <c r="AJ9" s="622"/>
      <c r="AK9" s="622"/>
      <c r="AL9" s="623" t="s">
        <v>103</v>
      </c>
      <c r="AM9" s="624"/>
      <c r="AN9" s="624"/>
      <c r="AO9" s="625"/>
      <c r="AP9" s="615" t="s">
        <v>195</v>
      </c>
      <c r="AQ9" s="616"/>
      <c r="AR9" s="616"/>
      <c r="AS9" s="616"/>
      <c r="AT9" s="616"/>
      <c r="AU9" s="616"/>
      <c r="AV9" s="616"/>
      <c r="AW9" s="616"/>
      <c r="AX9" s="616"/>
      <c r="AY9" s="616"/>
      <c r="AZ9" s="616"/>
      <c r="BA9" s="616"/>
      <c r="BB9" s="616"/>
      <c r="BC9" s="617"/>
      <c r="BD9" s="618">
        <v>31000623</v>
      </c>
      <c r="BE9" s="619"/>
      <c r="BF9" s="619"/>
      <c r="BG9" s="619"/>
      <c r="BH9" s="619"/>
      <c r="BI9" s="619"/>
      <c r="BJ9" s="619"/>
      <c r="BK9" s="620"/>
      <c r="BL9" s="621">
        <v>23.2</v>
      </c>
      <c r="BM9" s="621"/>
      <c r="BN9" s="621"/>
      <c r="BO9" s="621"/>
      <c r="BP9" s="622" t="s">
        <v>103</v>
      </c>
      <c r="BQ9" s="622"/>
      <c r="BR9" s="622"/>
      <c r="BS9" s="622"/>
      <c r="BT9" s="622"/>
      <c r="BU9" s="622"/>
      <c r="BV9" s="622"/>
      <c r="BW9" s="626"/>
      <c r="BY9" s="615" t="s">
        <v>196</v>
      </c>
      <c r="BZ9" s="616"/>
      <c r="CA9" s="616"/>
      <c r="CB9" s="616"/>
      <c r="CC9" s="616"/>
      <c r="CD9" s="616"/>
      <c r="CE9" s="616"/>
      <c r="CF9" s="616"/>
      <c r="CG9" s="616"/>
      <c r="CH9" s="616"/>
      <c r="CI9" s="616"/>
      <c r="CJ9" s="616"/>
      <c r="CK9" s="616"/>
      <c r="CL9" s="617"/>
      <c r="CM9" s="618">
        <v>13797492</v>
      </c>
      <c r="CN9" s="619"/>
      <c r="CO9" s="619"/>
      <c r="CP9" s="619"/>
      <c r="CQ9" s="619"/>
      <c r="CR9" s="619"/>
      <c r="CS9" s="619"/>
      <c r="CT9" s="620"/>
      <c r="CU9" s="621">
        <v>2.5</v>
      </c>
      <c r="CV9" s="621"/>
      <c r="CW9" s="621"/>
      <c r="CX9" s="621"/>
      <c r="CY9" s="627">
        <v>1441794</v>
      </c>
      <c r="CZ9" s="619"/>
      <c r="DA9" s="619"/>
      <c r="DB9" s="619"/>
      <c r="DC9" s="619"/>
      <c r="DD9" s="619"/>
      <c r="DE9" s="619"/>
      <c r="DF9" s="619"/>
      <c r="DG9" s="619"/>
      <c r="DH9" s="619"/>
      <c r="DI9" s="619"/>
      <c r="DJ9" s="619"/>
      <c r="DK9" s="620"/>
      <c r="DL9" s="627">
        <v>8728124</v>
      </c>
      <c r="DM9" s="619"/>
      <c r="DN9" s="619"/>
      <c r="DO9" s="619"/>
      <c r="DP9" s="619"/>
      <c r="DQ9" s="619"/>
      <c r="DR9" s="619"/>
      <c r="DS9" s="619"/>
      <c r="DT9" s="619"/>
      <c r="DU9" s="619"/>
      <c r="DV9" s="619"/>
      <c r="DW9" s="619"/>
      <c r="DX9" s="628"/>
    </row>
    <row r="10" spans="2:138" ht="11.25" customHeight="1">
      <c r="B10" s="615" t="s">
        <v>197</v>
      </c>
      <c r="C10" s="616"/>
      <c r="D10" s="616"/>
      <c r="E10" s="616"/>
      <c r="F10" s="616"/>
      <c r="G10" s="616"/>
      <c r="H10" s="616"/>
      <c r="I10" s="616"/>
      <c r="J10" s="616"/>
      <c r="K10" s="616"/>
      <c r="L10" s="616"/>
      <c r="M10" s="616"/>
      <c r="N10" s="616"/>
      <c r="O10" s="616"/>
      <c r="P10" s="616"/>
      <c r="Q10" s="617"/>
      <c r="R10" s="618">
        <v>125772</v>
      </c>
      <c r="S10" s="619"/>
      <c r="T10" s="619"/>
      <c r="U10" s="619"/>
      <c r="V10" s="619"/>
      <c r="W10" s="619"/>
      <c r="X10" s="619"/>
      <c r="Y10" s="620"/>
      <c r="Z10" s="621">
        <v>0</v>
      </c>
      <c r="AA10" s="621"/>
      <c r="AB10" s="621"/>
      <c r="AC10" s="621"/>
      <c r="AD10" s="622">
        <v>125772</v>
      </c>
      <c r="AE10" s="622"/>
      <c r="AF10" s="622"/>
      <c r="AG10" s="622"/>
      <c r="AH10" s="622"/>
      <c r="AI10" s="622"/>
      <c r="AJ10" s="622"/>
      <c r="AK10" s="622"/>
      <c r="AL10" s="623">
        <v>0</v>
      </c>
      <c r="AM10" s="624"/>
      <c r="AN10" s="624"/>
      <c r="AO10" s="625"/>
      <c r="AP10" s="615" t="s">
        <v>198</v>
      </c>
      <c r="AQ10" s="616"/>
      <c r="AR10" s="616"/>
      <c r="AS10" s="616"/>
      <c r="AT10" s="616"/>
      <c r="AU10" s="616"/>
      <c r="AV10" s="616"/>
      <c r="AW10" s="616"/>
      <c r="AX10" s="616"/>
      <c r="AY10" s="616"/>
      <c r="AZ10" s="616"/>
      <c r="BA10" s="616"/>
      <c r="BB10" s="616"/>
      <c r="BC10" s="617"/>
      <c r="BD10" s="618">
        <v>1472550</v>
      </c>
      <c r="BE10" s="619"/>
      <c r="BF10" s="619"/>
      <c r="BG10" s="619"/>
      <c r="BH10" s="619"/>
      <c r="BI10" s="619"/>
      <c r="BJ10" s="619"/>
      <c r="BK10" s="620"/>
      <c r="BL10" s="621">
        <v>1.1000000000000001</v>
      </c>
      <c r="BM10" s="621"/>
      <c r="BN10" s="621"/>
      <c r="BO10" s="621"/>
      <c r="BP10" s="622">
        <v>69824</v>
      </c>
      <c r="BQ10" s="622"/>
      <c r="BR10" s="622"/>
      <c r="BS10" s="622"/>
      <c r="BT10" s="622"/>
      <c r="BU10" s="622"/>
      <c r="BV10" s="622"/>
      <c r="BW10" s="626"/>
      <c r="BY10" s="615" t="s">
        <v>199</v>
      </c>
      <c r="BZ10" s="616"/>
      <c r="CA10" s="616"/>
      <c r="CB10" s="616"/>
      <c r="CC10" s="616"/>
      <c r="CD10" s="616"/>
      <c r="CE10" s="616"/>
      <c r="CF10" s="616"/>
      <c r="CG10" s="616"/>
      <c r="CH10" s="616"/>
      <c r="CI10" s="616"/>
      <c r="CJ10" s="616"/>
      <c r="CK10" s="616"/>
      <c r="CL10" s="617"/>
      <c r="CM10" s="618">
        <v>2028636</v>
      </c>
      <c r="CN10" s="619"/>
      <c r="CO10" s="619"/>
      <c r="CP10" s="619"/>
      <c r="CQ10" s="619"/>
      <c r="CR10" s="619"/>
      <c r="CS10" s="619"/>
      <c r="CT10" s="620"/>
      <c r="CU10" s="621">
        <v>0.4</v>
      </c>
      <c r="CV10" s="621"/>
      <c r="CW10" s="621"/>
      <c r="CX10" s="621"/>
      <c r="CY10" s="627">
        <v>95619</v>
      </c>
      <c r="CZ10" s="619"/>
      <c r="DA10" s="619"/>
      <c r="DB10" s="619"/>
      <c r="DC10" s="619"/>
      <c r="DD10" s="619"/>
      <c r="DE10" s="619"/>
      <c r="DF10" s="619"/>
      <c r="DG10" s="619"/>
      <c r="DH10" s="619"/>
      <c r="DI10" s="619"/>
      <c r="DJ10" s="619"/>
      <c r="DK10" s="620"/>
      <c r="DL10" s="627">
        <v>1097616</v>
      </c>
      <c r="DM10" s="619"/>
      <c r="DN10" s="619"/>
      <c r="DO10" s="619"/>
      <c r="DP10" s="619"/>
      <c r="DQ10" s="619"/>
      <c r="DR10" s="619"/>
      <c r="DS10" s="619"/>
      <c r="DT10" s="619"/>
      <c r="DU10" s="619"/>
      <c r="DV10" s="619"/>
      <c r="DW10" s="619"/>
      <c r="DX10" s="628"/>
    </row>
    <row r="11" spans="2:138" ht="11.25" customHeight="1">
      <c r="B11" s="615" t="s">
        <v>200</v>
      </c>
      <c r="C11" s="616"/>
      <c r="D11" s="616"/>
      <c r="E11" s="616"/>
      <c r="F11" s="616"/>
      <c r="G11" s="616"/>
      <c r="H11" s="616"/>
      <c r="I11" s="616"/>
      <c r="J11" s="616"/>
      <c r="K11" s="616"/>
      <c r="L11" s="616"/>
      <c r="M11" s="616"/>
      <c r="N11" s="616"/>
      <c r="O11" s="616"/>
      <c r="P11" s="616"/>
      <c r="Q11" s="617"/>
      <c r="R11" s="618">
        <v>4399</v>
      </c>
      <c r="S11" s="619"/>
      <c r="T11" s="619"/>
      <c r="U11" s="619"/>
      <c r="V11" s="619"/>
      <c r="W11" s="619"/>
      <c r="X11" s="619"/>
      <c r="Y11" s="620"/>
      <c r="Z11" s="621">
        <v>0</v>
      </c>
      <c r="AA11" s="621"/>
      <c r="AB11" s="621"/>
      <c r="AC11" s="621"/>
      <c r="AD11" s="622">
        <v>4399</v>
      </c>
      <c r="AE11" s="622"/>
      <c r="AF11" s="622"/>
      <c r="AG11" s="622"/>
      <c r="AH11" s="622"/>
      <c r="AI11" s="622"/>
      <c r="AJ11" s="622"/>
      <c r="AK11" s="622"/>
      <c r="AL11" s="623">
        <v>0</v>
      </c>
      <c r="AM11" s="624"/>
      <c r="AN11" s="624"/>
      <c r="AO11" s="625"/>
      <c r="AP11" s="615" t="s">
        <v>201</v>
      </c>
      <c r="AQ11" s="616"/>
      <c r="AR11" s="616"/>
      <c r="AS11" s="616"/>
      <c r="AT11" s="616"/>
      <c r="AU11" s="616"/>
      <c r="AV11" s="616"/>
      <c r="AW11" s="616"/>
      <c r="AX11" s="616"/>
      <c r="AY11" s="616"/>
      <c r="AZ11" s="616"/>
      <c r="BA11" s="616"/>
      <c r="BB11" s="616"/>
      <c r="BC11" s="617"/>
      <c r="BD11" s="618">
        <v>2906204</v>
      </c>
      <c r="BE11" s="619"/>
      <c r="BF11" s="619"/>
      <c r="BG11" s="619"/>
      <c r="BH11" s="619"/>
      <c r="BI11" s="619"/>
      <c r="BJ11" s="619"/>
      <c r="BK11" s="620"/>
      <c r="BL11" s="621">
        <v>2.2000000000000002</v>
      </c>
      <c r="BM11" s="621"/>
      <c r="BN11" s="621"/>
      <c r="BO11" s="621"/>
      <c r="BP11" s="622">
        <v>581447</v>
      </c>
      <c r="BQ11" s="622"/>
      <c r="BR11" s="622"/>
      <c r="BS11" s="622"/>
      <c r="BT11" s="622"/>
      <c r="BU11" s="622"/>
      <c r="BV11" s="622"/>
      <c r="BW11" s="626"/>
      <c r="BY11" s="615" t="s">
        <v>202</v>
      </c>
      <c r="BZ11" s="616"/>
      <c r="CA11" s="616"/>
      <c r="CB11" s="616"/>
      <c r="CC11" s="616"/>
      <c r="CD11" s="616"/>
      <c r="CE11" s="616"/>
      <c r="CF11" s="616"/>
      <c r="CG11" s="616"/>
      <c r="CH11" s="616"/>
      <c r="CI11" s="616"/>
      <c r="CJ11" s="616"/>
      <c r="CK11" s="616"/>
      <c r="CL11" s="617"/>
      <c r="CM11" s="618">
        <v>44029094</v>
      </c>
      <c r="CN11" s="619"/>
      <c r="CO11" s="619"/>
      <c r="CP11" s="619"/>
      <c r="CQ11" s="619"/>
      <c r="CR11" s="619"/>
      <c r="CS11" s="619"/>
      <c r="CT11" s="620"/>
      <c r="CU11" s="621">
        <v>7.9</v>
      </c>
      <c r="CV11" s="621"/>
      <c r="CW11" s="621"/>
      <c r="CX11" s="621"/>
      <c r="CY11" s="627">
        <v>24736405</v>
      </c>
      <c r="CZ11" s="619"/>
      <c r="DA11" s="619"/>
      <c r="DB11" s="619"/>
      <c r="DC11" s="619"/>
      <c r="DD11" s="619"/>
      <c r="DE11" s="619"/>
      <c r="DF11" s="619"/>
      <c r="DG11" s="619"/>
      <c r="DH11" s="619"/>
      <c r="DI11" s="619"/>
      <c r="DJ11" s="619"/>
      <c r="DK11" s="620"/>
      <c r="DL11" s="627">
        <v>14908187</v>
      </c>
      <c r="DM11" s="619"/>
      <c r="DN11" s="619"/>
      <c r="DO11" s="619"/>
      <c r="DP11" s="619"/>
      <c r="DQ11" s="619"/>
      <c r="DR11" s="619"/>
      <c r="DS11" s="619"/>
      <c r="DT11" s="619"/>
      <c r="DU11" s="619"/>
      <c r="DV11" s="619"/>
      <c r="DW11" s="619"/>
      <c r="DX11" s="628"/>
    </row>
    <row r="12" spans="2:138" ht="11.25" customHeight="1">
      <c r="B12" s="615" t="s">
        <v>203</v>
      </c>
      <c r="C12" s="616"/>
      <c r="D12" s="616"/>
      <c r="E12" s="616"/>
      <c r="F12" s="616"/>
      <c r="G12" s="616"/>
      <c r="H12" s="616"/>
      <c r="I12" s="616"/>
      <c r="J12" s="616"/>
      <c r="K12" s="616"/>
      <c r="L12" s="616"/>
      <c r="M12" s="616"/>
      <c r="N12" s="616"/>
      <c r="O12" s="616"/>
      <c r="P12" s="616"/>
      <c r="Q12" s="617"/>
      <c r="R12" s="618">
        <v>15854422</v>
      </c>
      <c r="S12" s="619"/>
      <c r="T12" s="619"/>
      <c r="U12" s="619"/>
      <c r="V12" s="619"/>
      <c r="W12" s="619"/>
      <c r="X12" s="619"/>
      <c r="Y12" s="620"/>
      <c r="Z12" s="621">
        <v>2.8</v>
      </c>
      <c r="AA12" s="621"/>
      <c r="AB12" s="621"/>
      <c r="AC12" s="621"/>
      <c r="AD12" s="622">
        <v>15854422</v>
      </c>
      <c r="AE12" s="622"/>
      <c r="AF12" s="622"/>
      <c r="AG12" s="622"/>
      <c r="AH12" s="622"/>
      <c r="AI12" s="622"/>
      <c r="AJ12" s="622"/>
      <c r="AK12" s="622"/>
      <c r="AL12" s="623">
        <v>5.2</v>
      </c>
      <c r="AM12" s="624"/>
      <c r="AN12" s="624"/>
      <c r="AO12" s="625"/>
      <c r="AP12" s="615" t="s">
        <v>204</v>
      </c>
      <c r="AQ12" s="616"/>
      <c r="AR12" s="616"/>
      <c r="AS12" s="616"/>
      <c r="AT12" s="616"/>
      <c r="AU12" s="616"/>
      <c r="AV12" s="616"/>
      <c r="AW12" s="616"/>
      <c r="AX12" s="616"/>
      <c r="AY12" s="616"/>
      <c r="AZ12" s="616"/>
      <c r="BA12" s="616"/>
      <c r="BB12" s="616"/>
      <c r="BC12" s="617"/>
      <c r="BD12" s="618">
        <v>254774</v>
      </c>
      <c r="BE12" s="619"/>
      <c r="BF12" s="619"/>
      <c r="BG12" s="619"/>
      <c r="BH12" s="619"/>
      <c r="BI12" s="619"/>
      <c r="BJ12" s="619"/>
      <c r="BK12" s="620"/>
      <c r="BL12" s="621">
        <v>0.2</v>
      </c>
      <c r="BM12" s="621"/>
      <c r="BN12" s="621"/>
      <c r="BO12" s="621"/>
      <c r="BP12" s="622" t="s">
        <v>103</v>
      </c>
      <c r="BQ12" s="622"/>
      <c r="BR12" s="622"/>
      <c r="BS12" s="622"/>
      <c r="BT12" s="622"/>
      <c r="BU12" s="622"/>
      <c r="BV12" s="622"/>
      <c r="BW12" s="626"/>
      <c r="BY12" s="615" t="s">
        <v>205</v>
      </c>
      <c r="BZ12" s="616"/>
      <c r="CA12" s="616"/>
      <c r="CB12" s="616"/>
      <c r="CC12" s="616"/>
      <c r="CD12" s="616"/>
      <c r="CE12" s="616"/>
      <c r="CF12" s="616"/>
      <c r="CG12" s="616"/>
      <c r="CH12" s="616"/>
      <c r="CI12" s="616"/>
      <c r="CJ12" s="616"/>
      <c r="CK12" s="616"/>
      <c r="CL12" s="617"/>
      <c r="CM12" s="618">
        <v>42264532</v>
      </c>
      <c r="CN12" s="619"/>
      <c r="CO12" s="619"/>
      <c r="CP12" s="619"/>
      <c r="CQ12" s="619"/>
      <c r="CR12" s="619"/>
      <c r="CS12" s="619"/>
      <c r="CT12" s="620"/>
      <c r="CU12" s="621">
        <v>7.6</v>
      </c>
      <c r="CV12" s="621"/>
      <c r="CW12" s="621"/>
      <c r="CX12" s="621"/>
      <c r="CY12" s="627">
        <v>1982008</v>
      </c>
      <c r="CZ12" s="619"/>
      <c r="DA12" s="619"/>
      <c r="DB12" s="619"/>
      <c r="DC12" s="619"/>
      <c r="DD12" s="619"/>
      <c r="DE12" s="619"/>
      <c r="DF12" s="619"/>
      <c r="DG12" s="619"/>
      <c r="DH12" s="619"/>
      <c r="DI12" s="619"/>
      <c r="DJ12" s="619"/>
      <c r="DK12" s="620"/>
      <c r="DL12" s="627">
        <v>5893709</v>
      </c>
      <c r="DM12" s="619"/>
      <c r="DN12" s="619"/>
      <c r="DO12" s="619"/>
      <c r="DP12" s="619"/>
      <c r="DQ12" s="619"/>
      <c r="DR12" s="619"/>
      <c r="DS12" s="619"/>
      <c r="DT12" s="619"/>
      <c r="DU12" s="619"/>
      <c r="DV12" s="619"/>
      <c r="DW12" s="619"/>
      <c r="DX12" s="628"/>
    </row>
    <row r="13" spans="2:138" ht="11.25" customHeight="1">
      <c r="B13" s="615" t="s">
        <v>206</v>
      </c>
      <c r="C13" s="616"/>
      <c r="D13" s="616"/>
      <c r="E13" s="616"/>
      <c r="F13" s="616"/>
      <c r="G13" s="616"/>
      <c r="H13" s="616"/>
      <c r="I13" s="616"/>
      <c r="J13" s="616"/>
      <c r="K13" s="616"/>
      <c r="L13" s="616"/>
      <c r="M13" s="616"/>
      <c r="N13" s="616"/>
      <c r="O13" s="616"/>
      <c r="P13" s="616"/>
      <c r="Q13" s="617"/>
      <c r="R13" s="618" t="s">
        <v>103</v>
      </c>
      <c r="S13" s="619"/>
      <c r="T13" s="619"/>
      <c r="U13" s="619"/>
      <c r="V13" s="619"/>
      <c r="W13" s="619"/>
      <c r="X13" s="619"/>
      <c r="Y13" s="620"/>
      <c r="Z13" s="621" t="s">
        <v>103</v>
      </c>
      <c r="AA13" s="621"/>
      <c r="AB13" s="621"/>
      <c r="AC13" s="621"/>
      <c r="AD13" s="622" t="s">
        <v>103</v>
      </c>
      <c r="AE13" s="622"/>
      <c r="AF13" s="622"/>
      <c r="AG13" s="622"/>
      <c r="AH13" s="622"/>
      <c r="AI13" s="622"/>
      <c r="AJ13" s="622"/>
      <c r="AK13" s="622"/>
      <c r="AL13" s="623" t="s">
        <v>103</v>
      </c>
      <c r="AM13" s="624"/>
      <c r="AN13" s="624"/>
      <c r="AO13" s="625"/>
      <c r="AP13" s="615" t="s">
        <v>207</v>
      </c>
      <c r="AQ13" s="616"/>
      <c r="AR13" s="616"/>
      <c r="AS13" s="616"/>
      <c r="AT13" s="616"/>
      <c r="AU13" s="616"/>
      <c r="AV13" s="616"/>
      <c r="AW13" s="616"/>
      <c r="AX13" s="616"/>
      <c r="AY13" s="616"/>
      <c r="AZ13" s="616"/>
      <c r="BA13" s="616"/>
      <c r="BB13" s="616"/>
      <c r="BC13" s="617"/>
      <c r="BD13" s="618">
        <v>460968</v>
      </c>
      <c r="BE13" s="619"/>
      <c r="BF13" s="619"/>
      <c r="BG13" s="619"/>
      <c r="BH13" s="619"/>
      <c r="BI13" s="619"/>
      <c r="BJ13" s="619"/>
      <c r="BK13" s="620"/>
      <c r="BL13" s="621">
        <v>0.3</v>
      </c>
      <c r="BM13" s="621"/>
      <c r="BN13" s="621"/>
      <c r="BO13" s="621"/>
      <c r="BP13" s="622" t="s">
        <v>103</v>
      </c>
      <c r="BQ13" s="622"/>
      <c r="BR13" s="622"/>
      <c r="BS13" s="622"/>
      <c r="BT13" s="622"/>
      <c r="BU13" s="622"/>
      <c r="BV13" s="622"/>
      <c r="BW13" s="626"/>
      <c r="BY13" s="615" t="s">
        <v>208</v>
      </c>
      <c r="BZ13" s="616"/>
      <c r="CA13" s="616"/>
      <c r="CB13" s="616"/>
      <c r="CC13" s="616"/>
      <c r="CD13" s="616"/>
      <c r="CE13" s="616"/>
      <c r="CF13" s="616"/>
      <c r="CG13" s="616"/>
      <c r="CH13" s="616"/>
      <c r="CI13" s="616"/>
      <c r="CJ13" s="616"/>
      <c r="CK13" s="616"/>
      <c r="CL13" s="617"/>
      <c r="CM13" s="618">
        <v>83994572</v>
      </c>
      <c r="CN13" s="619"/>
      <c r="CO13" s="619"/>
      <c r="CP13" s="619"/>
      <c r="CQ13" s="619"/>
      <c r="CR13" s="619"/>
      <c r="CS13" s="619"/>
      <c r="CT13" s="620"/>
      <c r="CU13" s="621">
        <v>15.1</v>
      </c>
      <c r="CV13" s="621"/>
      <c r="CW13" s="621"/>
      <c r="CX13" s="621"/>
      <c r="CY13" s="627">
        <v>74429961</v>
      </c>
      <c r="CZ13" s="619"/>
      <c r="DA13" s="619"/>
      <c r="DB13" s="619"/>
      <c r="DC13" s="619"/>
      <c r="DD13" s="619"/>
      <c r="DE13" s="619"/>
      <c r="DF13" s="619"/>
      <c r="DG13" s="619"/>
      <c r="DH13" s="619"/>
      <c r="DI13" s="619"/>
      <c r="DJ13" s="619"/>
      <c r="DK13" s="620"/>
      <c r="DL13" s="627">
        <v>13704115</v>
      </c>
      <c r="DM13" s="619"/>
      <c r="DN13" s="619"/>
      <c r="DO13" s="619"/>
      <c r="DP13" s="619"/>
      <c r="DQ13" s="619"/>
      <c r="DR13" s="619"/>
      <c r="DS13" s="619"/>
      <c r="DT13" s="619"/>
      <c r="DU13" s="619"/>
      <c r="DV13" s="619"/>
      <c r="DW13" s="619"/>
      <c r="DX13" s="628"/>
    </row>
    <row r="14" spans="2:138" ht="11.25" customHeight="1">
      <c r="B14" s="615" t="s">
        <v>209</v>
      </c>
      <c r="C14" s="616"/>
      <c r="D14" s="616"/>
      <c r="E14" s="616"/>
      <c r="F14" s="616"/>
      <c r="G14" s="616"/>
      <c r="H14" s="616"/>
      <c r="I14" s="616"/>
      <c r="J14" s="616"/>
      <c r="K14" s="616"/>
      <c r="L14" s="616"/>
      <c r="M14" s="616"/>
      <c r="N14" s="616"/>
      <c r="O14" s="616"/>
      <c r="P14" s="616"/>
      <c r="Q14" s="617"/>
      <c r="R14" s="618">
        <v>393344</v>
      </c>
      <c r="S14" s="619"/>
      <c r="T14" s="619"/>
      <c r="U14" s="619"/>
      <c r="V14" s="619"/>
      <c r="W14" s="619"/>
      <c r="X14" s="619"/>
      <c r="Y14" s="620"/>
      <c r="Z14" s="621">
        <v>0.1</v>
      </c>
      <c r="AA14" s="621"/>
      <c r="AB14" s="621"/>
      <c r="AC14" s="621"/>
      <c r="AD14" s="622">
        <v>393344</v>
      </c>
      <c r="AE14" s="622"/>
      <c r="AF14" s="622"/>
      <c r="AG14" s="622"/>
      <c r="AH14" s="622"/>
      <c r="AI14" s="622"/>
      <c r="AJ14" s="622"/>
      <c r="AK14" s="622"/>
      <c r="AL14" s="623">
        <v>0.1</v>
      </c>
      <c r="AM14" s="624"/>
      <c r="AN14" s="624"/>
      <c r="AO14" s="625"/>
      <c r="AP14" s="615" t="s">
        <v>210</v>
      </c>
      <c r="AQ14" s="616"/>
      <c r="AR14" s="616"/>
      <c r="AS14" s="616"/>
      <c r="AT14" s="616"/>
      <c r="AU14" s="616"/>
      <c r="AV14" s="616"/>
      <c r="AW14" s="616"/>
      <c r="AX14" s="616"/>
      <c r="AY14" s="616"/>
      <c r="AZ14" s="616"/>
      <c r="BA14" s="616"/>
      <c r="BB14" s="616"/>
      <c r="BC14" s="617"/>
      <c r="BD14" s="618">
        <v>303790</v>
      </c>
      <c r="BE14" s="619"/>
      <c r="BF14" s="619"/>
      <c r="BG14" s="619"/>
      <c r="BH14" s="619"/>
      <c r="BI14" s="619"/>
      <c r="BJ14" s="619"/>
      <c r="BK14" s="620"/>
      <c r="BL14" s="621">
        <v>0.2</v>
      </c>
      <c r="BM14" s="621"/>
      <c r="BN14" s="621"/>
      <c r="BO14" s="621"/>
      <c r="BP14" s="622" t="s">
        <v>103</v>
      </c>
      <c r="BQ14" s="622"/>
      <c r="BR14" s="622"/>
      <c r="BS14" s="622"/>
      <c r="BT14" s="622"/>
      <c r="BU14" s="622"/>
      <c r="BV14" s="622"/>
      <c r="BW14" s="626"/>
      <c r="BY14" s="615" t="s">
        <v>211</v>
      </c>
      <c r="BZ14" s="616"/>
      <c r="CA14" s="616"/>
      <c r="CB14" s="616"/>
      <c r="CC14" s="616"/>
      <c r="CD14" s="616"/>
      <c r="CE14" s="616"/>
      <c r="CF14" s="616"/>
      <c r="CG14" s="616"/>
      <c r="CH14" s="616"/>
      <c r="CI14" s="616"/>
      <c r="CJ14" s="616"/>
      <c r="CK14" s="616"/>
      <c r="CL14" s="617"/>
      <c r="CM14" s="618">
        <v>25282586</v>
      </c>
      <c r="CN14" s="619"/>
      <c r="CO14" s="619"/>
      <c r="CP14" s="619"/>
      <c r="CQ14" s="619"/>
      <c r="CR14" s="619"/>
      <c r="CS14" s="619"/>
      <c r="CT14" s="620"/>
      <c r="CU14" s="621">
        <v>4.5999999999999996</v>
      </c>
      <c r="CV14" s="621"/>
      <c r="CW14" s="621"/>
      <c r="CX14" s="621"/>
      <c r="CY14" s="627">
        <v>1150386</v>
      </c>
      <c r="CZ14" s="619"/>
      <c r="DA14" s="619"/>
      <c r="DB14" s="619"/>
      <c r="DC14" s="619"/>
      <c r="DD14" s="619"/>
      <c r="DE14" s="619"/>
      <c r="DF14" s="619"/>
      <c r="DG14" s="619"/>
      <c r="DH14" s="619"/>
      <c r="DI14" s="619"/>
      <c r="DJ14" s="619"/>
      <c r="DK14" s="620"/>
      <c r="DL14" s="627">
        <v>22876868</v>
      </c>
      <c r="DM14" s="619"/>
      <c r="DN14" s="619"/>
      <c r="DO14" s="619"/>
      <c r="DP14" s="619"/>
      <c r="DQ14" s="619"/>
      <c r="DR14" s="619"/>
      <c r="DS14" s="619"/>
      <c r="DT14" s="619"/>
      <c r="DU14" s="619"/>
      <c r="DV14" s="619"/>
      <c r="DW14" s="619"/>
      <c r="DX14" s="628"/>
    </row>
    <row r="15" spans="2:138" ht="11.25" customHeight="1">
      <c r="B15" s="615" t="s">
        <v>212</v>
      </c>
      <c r="C15" s="616"/>
      <c r="D15" s="616"/>
      <c r="E15" s="616"/>
      <c r="F15" s="616"/>
      <c r="G15" s="616"/>
      <c r="H15" s="616"/>
      <c r="I15" s="616"/>
      <c r="J15" s="616"/>
      <c r="K15" s="616"/>
      <c r="L15" s="616"/>
      <c r="M15" s="616"/>
      <c r="N15" s="616"/>
      <c r="O15" s="616"/>
      <c r="P15" s="616"/>
      <c r="Q15" s="617"/>
      <c r="R15" s="618">
        <v>175715760</v>
      </c>
      <c r="S15" s="619"/>
      <c r="T15" s="619"/>
      <c r="U15" s="619"/>
      <c r="V15" s="619"/>
      <c r="W15" s="619"/>
      <c r="X15" s="619"/>
      <c r="Y15" s="620"/>
      <c r="Z15" s="621">
        <v>30.7</v>
      </c>
      <c r="AA15" s="621"/>
      <c r="AB15" s="621"/>
      <c r="AC15" s="621"/>
      <c r="AD15" s="622">
        <v>172313274</v>
      </c>
      <c r="AE15" s="622"/>
      <c r="AF15" s="622"/>
      <c r="AG15" s="622"/>
      <c r="AH15" s="622"/>
      <c r="AI15" s="622"/>
      <c r="AJ15" s="622"/>
      <c r="AK15" s="622"/>
      <c r="AL15" s="623">
        <v>56.8</v>
      </c>
      <c r="AM15" s="624"/>
      <c r="AN15" s="624"/>
      <c r="AO15" s="625"/>
      <c r="AP15" s="615" t="s">
        <v>213</v>
      </c>
      <c r="AQ15" s="616"/>
      <c r="AR15" s="616"/>
      <c r="AS15" s="616"/>
      <c r="AT15" s="616"/>
      <c r="AU15" s="616"/>
      <c r="AV15" s="616"/>
      <c r="AW15" s="616"/>
      <c r="AX15" s="616"/>
      <c r="AY15" s="616"/>
      <c r="AZ15" s="616"/>
      <c r="BA15" s="616"/>
      <c r="BB15" s="616"/>
      <c r="BC15" s="617"/>
      <c r="BD15" s="618">
        <v>25334782</v>
      </c>
      <c r="BE15" s="619"/>
      <c r="BF15" s="619"/>
      <c r="BG15" s="619"/>
      <c r="BH15" s="619"/>
      <c r="BI15" s="619"/>
      <c r="BJ15" s="619"/>
      <c r="BK15" s="620"/>
      <c r="BL15" s="621">
        <v>19</v>
      </c>
      <c r="BM15" s="621"/>
      <c r="BN15" s="621"/>
      <c r="BO15" s="621"/>
      <c r="BP15" s="622" t="s">
        <v>103</v>
      </c>
      <c r="BQ15" s="622"/>
      <c r="BR15" s="622"/>
      <c r="BS15" s="622"/>
      <c r="BT15" s="622"/>
      <c r="BU15" s="622"/>
      <c r="BV15" s="622"/>
      <c r="BW15" s="626"/>
      <c r="BY15" s="615" t="s">
        <v>214</v>
      </c>
      <c r="BZ15" s="616"/>
      <c r="CA15" s="616"/>
      <c r="CB15" s="616"/>
      <c r="CC15" s="616"/>
      <c r="CD15" s="616"/>
      <c r="CE15" s="616"/>
      <c r="CF15" s="616"/>
      <c r="CG15" s="616"/>
      <c r="CH15" s="616"/>
      <c r="CI15" s="616"/>
      <c r="CJ15" s="616"/>
      <c r="CK15" s="616"/>
      <c r="CL15" s="617"/>
      <c r="CM15" s="618" t="s">
        <v>103</v>
      </c>
      <c r="CN15" s="619"/>
      <c r="CO15" s="619"/>
      <c r="CP15" s="619"/>
      <c r="CQ15" s="619"/>
      <c r="CR15" s="619"/>
      <c r="CS15" s="619"/>
      <c r="CT15" s="620"/>
      <c r="CU15" s="621" t="s">
        <v>103</v>
      </c>
      <c r="CV15" s="621"/>
      <c r="CW15" s="621"/>
      <c r="CX15" s="621"/>
      <c r="CY15" s="627" t="s">
        <v>103</v>
      </c>
      <c r="CZ15" s="619"/>
      <c r="DA15" s="619"/>
      <c r="DB15" s="619"/>
      <c r="DC15" s="619"/>
      <c r="DD15" s="619"/>
      <c r="DE15" s="619"/>
      <c r="DF15" s="619"/>
      <c r="DG15" s="619"/>
      <c r="DH15" s="619"/>
      <c r="DI15" s="619"/>
      <c r="DJ15" s="619"/>
      <c r="DK15" s="620"/>
      <c r="DL15" s="627" t="s">
        <v>103</v>
      </c>
      <c r="DM15" s="619"/>
      <c r="DN15" s="619"/>
      <c r="DO15" s="619"/>
      <c r="DP15" s="619"/>
      <c r="DQ15" s="619"/>
      <c r="DR15" s="619"/>
      <c r="DS15" s="619"/>
      <c r="DT15" s="619"/>
      <c r="DU15" s="619"/>
      <c r="DV15" s="619"/>
      <c r="DW15" s="619"/>
      <c r="DX15" s="628"/>
    </row>
    <row r="16" spans="2:138" ht="11.25" customHeight="1">
      <c r="B16" s="615" t="s">
        <v>215</v>
      </c>
      <c r="C16" s="616"/>
      <c r="D16" s="616"/>
      <c r="E16" s="616"/>
      <c r="F16" s="616"/>
      <c r="G16" s="616"/>
      <c r="H16" s="616"/>
      <c r="I16" s="616"/>
      <c r="J16" s="616"/>
      <c r="K16" s="616"/>
      <c r="L16" s="616"/>
      <c r="M16" s="616"/>
      <c r="N16" s="616"/>
      <c r="O16" s="616"/>
      <c r="P16" s="616"/>
      <c r="Q16" s="617"/>
      <c r="R16" s="618">
        <v>172313274</v>
      </c>
      <c r="S16" s="619"/>
      <c r="T16" s="619"/>
      <c r="U16" s="619"/>
      <c r="V16" s="619"/>
      <c r="W16" s="619"/>
      <c r="X16" s="619"/>
      <c r="Y16" s="620"/>
      <c r="Z16" s="623">
        <v>30.1</v>
      </c>
      <c r="AA16" s="624"/>
      <c r="AB16" s="624"/>
      <c r="AC16" s="629"/>
      <c r="AD16" s="627">
        <v>172313274</v>
      </c>
      <c r="AE16" s="619"/>
      <c r="AF16" s="619"/>
      <c r="AG16" s="619"/>
      <c r="AH16" s="619"/>
      <c r="AI16" s="619"/>
      <c r="AJ16" s="619"/>
      <c r="AK16" s="620"/>
      <c r="AL16" s="623">
        <v>56.8</v>
      </c>
      <c r="AM16" s="624"/>
      <c r="AN16" s="624"/>
      <c r="AO16" s="625"/>
      <c r="AP16" s="615" t="s">
        <v>216</v>
      </c>
      <c r="AQ16" s="616"/>
      <c r="AR16" s="616"/>
      <c r="AS16" s="616"/>
      <c r="AT16" s="616"/>
      <c r="AU16" s="616"/>
      <c r="AV16" s="616"/>
      <c r="AW16" s="616"/>
      <c r="AX16" s="616"/>
      <c r="AY16" s="616"/>
      <c r="AZ16" s="616"/>
      <c r="BA16" s="616"/>
      <c r="BB16" s="616"/>
      <c r="BC16" s="617"/>
      <c r="BD16" s="618">
        <v>977549</v>
      </c>
      <c r="BE16" s="619"/>
      <c r="BF16" s="619"/>
      <c r="BG16" s="619"/>
      <c r="BH16" s="619"/>
      <c r="BI16" s="619"/>
      <c r="BJ16" s="619"/>
      <c r="BK16" s="620"/>
      <c r="BL16" s="621">
        <v>0.7</v>
      </c>
      <c r="BM16" s="621"/>
      <c r="BN16" s="621"/>
      <c r="BO16" s="621"/>
      <c r="BP16" s="622" t="s">
        <v>103</v>
      </c>
      <c r="BQ16" s="622"/>
      <c r="BR16" s="622"/>
      <c r="BS16" s="622"/>
      <c r="BT16" s="622"/>
      <c r="BU16" s="622"/>
      <c r="BV16" s="622"/>
      <c r="BW16" s="626"/>
      <c r="BY16" s="615" t="s">
        <v>217</v>
      </c>
      <c r="BZ16" s="616"/>
      <c r="CA16" s="616"/>
      <c r="CB16" s="616"/>
      <c r="CC16" s="616"/>
      <c r="CD16" s="616"/>
      <c r="CE16" s="616"/>
      <c r="CF16" s="616"/>
      <c r="CG16" s="616"/>
      <c r="CH16" s="616"/>
      <c r="CI16" s="616"/>
      <c r="CJ16" s="616"/>
      <c r="CK16" s="616"/>
      <c r="CL16" s="617"/>
      <c r="CM16" s="618">
        <v>120798031</v>
      </c>
      <c r="CN16" s="619"/>
      <c r="CO16" s="619"/>
      <c r="CP16" s="619"/>
      <c r="CQ16" s="619"/>
      <c r="CR16" s="619"/>
      <c r="CS16" s="619"/>
      <c r="CT16" s="620"/>
      <c r="CU16" s="621">
        <v>21.8</v>
      </c>
      <c r="CV16" s="621"/>
      <c r="CW16" s="621"/>
      <c r="CX16" s="621"/>
      <c r="CY16" s="627">
        <v>5345615</v>
      </c>
      <c r="CZ16" s="619"/>
      <c r="DA16" s="619"/>
      <c r="DB16" s="619"/>
      <c r="DC16" s="619"/>
      <c r="DD16" s="619"/>
      <c r="DE16" s="619"/>
      <c r="DF16" s="619"/>
      <c r="DG16" s="619"/>
      <c r="DH16" s="619"/>
      <c r="DI16" s="619"/>
      <c r="DJ16" s="619"/>
      <c r="DK16" s="620"/>
      <c r="DL16" s="627">
        <v>90968351</v>
      </c>
      <c r="DM16" s="619"/>
      <c r="DN16" s="619"/>
      <c r="DO16" s="619"/>
      <c r="DP16" s="619"/>
      <c r="DQ16" s="619"/>
      <c r="DR16" s="619"/>
      <c r="DS16" s="619"/>
      <c r="DT16" s="619"/>
      <c r="DU16" s="619"/>
      <c r="DV16" s="619"/>
      <c r="DW16" s="619"/>
      <c r="DX16" s="628"/>
    </row>
    <row r="17" spans="2:128" ht="11.25" customHeight="1">
      <c r="B17" s="615" t="s">
        <v>218</v>
      </c>
      <c r="C17" s="616"/>
      <c r="D17" s="616"/>
      <c r="E17" s="616"/>
      <c r="F17" s="616"/>
      <c r="G17" s="616"/>
      <c r="H17" s="616"/>
      <c r="I17" s="616"/>
      <c r="J17" s="616"/>
      <c r="K17" s="616"/>
      <c r="L17" s="616"/>
      <c r="M17" s="616"/>
      <c r="N17" s="616"/>
      <c r="O17" s="616"/>
      <c r="P17" s="616"/>
      <c r="Q17" s="617"/>
      <c r="R17" s="618">
        <v>3388203</v>
      </c>
      <c r="S17" s="619"/>
      <c r="T17" s="619"/>
      <c r="U17" s="619"/>
      <c r="V17" s="619"/>
      <c r="W17" s="619"/>
      <c r="X17" s="619"/>
      <c r="Y17" s="620"/>
      <c r="Z17" s="623">
        <v>0.6</v>
      </c>
      <c r="AA17" s="624"/>
      <c r="AB17" s="624"/>
      <c r="AC17" s="629"/>
      <c r="AD17" s="627" t="s">
        <v>103</v>
      </c>
      <c r="AE17" s="619"/>
      <c r="AF17" s="619"/>
      <c r="AG17" s="619"/>
      <c r="AH17" s="619"/>
      <c r="AI17" s="619"/>
      <c r="AJ17" s="619"/>
      <c r="AK17" s="620"/>
      <c r="AL17" s="623" t="s">
        <v>103</v>
      </c>
      <c r="AM17" s="624"/>
      <c r="AN17" s="624"/>
      <c r="AO17" s="625"/>
      <c r="AP17" s="615" t="s">
        <v>219</v>
      </c>
      <c r="AQ17" s="616"/>
      <c r="AR17" s="616"/>
      <c r="AS17" s="616"/>
      <c r="AT17" s="616"/>
      <c r="AU17" s="616"/>
      <c r="AV17" s="616"/>
      <c r="AW17" s="616"/>
      <c r="AX17" s="616"/>
      <c r="AY17" s="616"/>
      <c r="AZ17" s="616"/>
      <c r="BA17" s="616"/>
      <c r="BB17" s="616"/>
      <c r="BC17" s="617"/>
      <c r="BD17" s="618">
        <v>24357233</v>
      </c>
      <c r="BE17" s="619"/>
      <c r="BF17" s="619"/>
      <c r="BG17" s="619"/>
      <c r="BH17" s="619"/>
      <c r="BI17" s="619"/>
      <c r="BJ17" s="619"/>
      <c r="BK17" s="620"/>
      <c r="BL17" s="621">
        <v>18.2</v>
      </c>
      <c r="BM17" s="621"/>
      <c r="BN17" s="621"/>
      <c r="BO17" s="621"/>
      <c r="BP17" s="622" t="s">
        <v>103</v>
      </c>
      <c r="BQ17" s="622"/>
      <c r="BR17" s="622"/>
      <c r="BS17" s="622"/>
      <c r="BT17" s="622"/>
      <c r="BU17" s="622"/>
      <c r="BV17" s="622"/>
      <c r="BW17" s="626"/>
      <c r="BY17" s="615" t="s">
        <v>220</v>
      </c>
      <c r="BZ17" s="616"/>
      <c r="CA17" s="616"/>
      <c r="CB17" s="616"/>
      <c r="CC17" s="616"/>
      <c r="CD17" s="616"/>
      <c r="CE17" s="616"/>
      <c r="CF17" s="616"/>
      <c r="CG17" s="616"/>
      <c r="CH17" s="616"/>
      <c r="CI17" s="616"/>
      <c r="CJ17" s="616"/>
      <c r="CK17" s="616"/>
      <c r="CL17" s="617"/>
      <c r="CM17" s="618">
        <v>2852292</v>
      </c>
      <c r="CN17" s="619"/>
      <c r="CO17" s="619"/>
      <c r="CP17" s="619"/>
      <c r="CQ17" s="619"/>
      <c r="CR17" s="619"/>
      <c r="CS17" s="619"/>
      <c r="CT17" s="620"/>
      <c r="CU17" s="621">
        <v>0.5</v>
      </c>
      <c r="CV17" s="621"/>
      <c r="CW17" s="621"/>
      <c r="CX17" s="621"/>
      <c r="CY17" s="627" t="s">
        <v>103</v>
      </c>
      <c r="CZ17" s="619"/>
      <c r="DA17" s="619"/>
      <c r="DB17" s="619"/>
      <c r="DC17" s="619"/>
      <c r="DD17" s="619"/>
      <c r="DE17" s="619"/>
      <c r="DF17" s="619"/>
      <c r="DG17" s="619"/>
      <c r="DH17" s="619"/>
      <c r="DI17" s="619"/>
      <c r="DJ17" s="619"/>
      <c r="DK17" s="620"/>
      <c r="DL17" s="627">
        <v>67686</v>
      </c>
      <c r="DM17" s="619"/>
      <c r="DN17" s="619"/>
      <c r="DO17" s="619"/>
      <c r="DP17" s="619"/>
      <c r="DQ17" s="619"/>
      <c r="DR17" s="619"/>
      <c r="DS17" s="619"/>
      <c r="DT17" s="619"/>
      <c r="DU17" s="619"/>
      <c r="DV17" s="619"/>
      <c r="DW17" s="619"/>
      <c r="DX17" s="628"/>
    </row>
    <row r="18" spans="2:128" ht="11.25" customHeight="1">
      <c r="B18" s="615" t="s">
        <v>221</v>
      </c>
      <c r="C18" s="616"/>
      <c r="D18" s="616"/>
      <c r="E18" s="616"/>
      <c r="F18" s="616"/>
      <c r="G18" s="616"/>
      <c r="H18" s="616"/>
      <c r="I18" s="616"/>
      <c r="J18" s="616"/>
      <c r="K18" s="616"/>
      <c r="L18" s="616"/>
      <c r="M18" s="616"/>
      <c r="N18" s="616"/>
      <c r="O18" s="616"/>
      <c r="P18" s="616"/>
      <c r="Q18" s="617"/>
      <c r="R18" s="618">
        <v>14283</v>
      </c>
      <c r="S18" s="619"/>
      <c r="T18" s="619"/>
      <c r="U18" s="619"/>
      <c r="V18" s="619"/>
      <c r="W18" s="619"/>
      <c r="X18" s="619"/>
      <c r="Y18" s="620"/>
      <c r="Z18" s="623">
        <v>0</v>
      </c>
      <c r="AA18" s="624"/>
      <c r="AB18" s="624"/>
      <c r="AC18" s="629"/>
      <c r="AD18" s="627" t="s">
        <v>103</v>
      </c>
      <c r="AE18" s="619"/>
      <c r="AF18" s="619"/>
      <c r="AG18" s="619"/>
      <c r="AH18" s="619"/>
      <c r="AI18" s="619"/>
      <c r="AJ18" s="619"/>
      <c r="AK18" s="620"/>
      <c r="AL18" s="623" t="s">
        <v>103</v>
      </c>
      <c r="AM18" s="624"/>
      <c r="AN18" s="624"/>
      <c r="AO18" s="625"/>
      <c r="AP18" s="615" t="s">
        <v>222</v>
      </c>
      <c r="AQ18" s="616"/>
      <c r="AR18" s="616"/>
      <c r="AS18" s="616"/>
      <c r="AT18" s="616"/>
      <c r="AU18" s="616"/>
      <c r="AV18" s="616"/>
      <c r="AW18" s="616"/>
      <c r="AX18" s="616"/>
      <c r="AY18" s="616"/>
      <c r="AZ18" s="616"/>
      <c r="BA18" s="616"/>
      <c r="BB18" s="616"/>
      <c r="BC18" s="617"/>
      <c r="BD18" s="618">
        <v>41959493</v>
      </c>
      <c r="BE18" s="619"/>
      <c r="BF18" s="619"/>
      <c r="BG18" s="619"/>
      <c r="BH18" s="619"/>
      <c r="BI18" s="619"/>
      <c r="BJ18" s="619"/>
      <c r="BK18" s="620"/>
      <c r="BL18" s="621">
        <v>31.4</v>
      </c>
      <c r="BM18" s="621"/>
      <c r="BN18" s="621"/>
      <c r="BO18" s="621"/>
      <c r="BP18" s="622" t="s">
        <v>103</v>
      </c>
      <c r="BQ18" s="622"/>
      <c r="BR18" s="622"/>
      <c r="BS18" s="622"/>
      <c r="BT18" s="622"/>
      <c r="BU18" s="622"/>
      <c r="BV18" s="622"/>
      <c r="BW18" s="626"/>
      <c r="BY18" s="615" t="s">
        <v>223</v>
      </c>
      <c r="BZ18" s="616"/>
      <c r="CA18" s="616"/>
      <c r="CB18" s="616"/>
      <c r="CC18" s="616"/>
      <c r="CD18" s="616"/>
      <c r="CE18" s="616"/>
      <c r="CF18" s="616"/>
      <c r="CG18" s="616"/>
      <c r="CH18" s="616"/>
      <c r="CI18" s="616"/>
      <c r="CJ18" s="616"/>
      <c r="CK18" s="616"/>
      <c r="CL18" s="617"/>
      <c r="CM18" s="618">
        <v>89118120</v>
      </c>
      <c r="CN18" s="619"/>
      <c r="CO18" s="619"/>
      <c r="CP18" s="619"/>
      <c r="CQ18" s="619"/>
      <c r="CR18" s="619"/>
      <c r="CS18" s="619"/>
      <c r="CT18" s="620"/>
      <c r="CU18" s="621">
        <v>16.100000000000001</v>
      </c>
      <c r="CV18" s="621"/>
      <c r="CW18" s="621"/>
      <c r="CX18" s="621"/>
      <c r="CY18" s="627" t="s">
        <v>103</v>
      </c>
      <c r="CZ18" s="619"/>
      <c r="DA18" s="619"/>
      <c r="DB18" s="619"/>
      <c r="DC18" s="619"/>
      <c r="DD18" s="619"/>
      <c r="DE18" s="619"/>
      <c r="DF18" s="619"/>
      <c r="DG18" s="619"/>
      <c r="DH18" s="619"/>
      <c r="DI18" s="619"/>
      <c r="DJ18" s="619"/>
      <c r="DK18" s="620"/>
      <c r="DL18" s="627">
        <v>87407840</v>
      </c>
      <c r="DM18" s="619"/>
      <c r="DN18" s="619"/>
      <c r="DO18" s="619"/>
      <c r="DP18" s="619"/>
      <c r="DQ18" s="619"/>
      <c r="DR18" s="619"/>
      <c r="DS18" s="619"/>
      <c r="DT18" s="619"/>
      <c r="DU18" s="619"/>
      <c r="DV18" s="619"/>
      <c r="DW18" s="619"/>
      <c r="DX18" s="628"/>
    </row>
    <row r="19" spans="2:128" ht="11.25" customHeight="1">
      <c r="B19" s="615" t="s">
        <v>224</v>
      </c>
      <c r="C19" s="616"/>
      <c r="D19" s="616"/>
      <c r="E19" s="616"/>
      <c r="F19" s="616"/>
      <c r="G19" s="616"/>
      <c r="H19" s="616"/>
      <c r="I19" s="616"/>
      <c r="J19" s="616"/>
      <c r="K19" s="616"/>
      <c r="L19" s="616"/>
      <c r="M19" s="616"/>
      <c r="N19" s="616"/>
      <c r="O19" s="616"/>
      <c r="P19" s="616"/>
      <c r="Q19" s="617"/>
      <c r="R19" s="618">
        <v>328452370</v>
      </c>
      <c r="S19" s="619"/>
      <c r="T19" s="619"/>
      <c r="U19" s="619"/>
      <c r="V19" s="619"/>
      <c r="W19" s="619"/>
      <c r="X19" s="619"/>
      <c r="Y19" s="620"/>
      <c r="Z19" s="623">
        <v>57.4</v>
      </c>
      <c r="AA19" s="624"/>
      <c r="AB19" s="624"/>
      <c r="AC19" s="629"/>
      <c r="AD19" s="627">
        <v>301678083</v>
      </c>
      <c r="AE19" s="619"/>
      <c r="AF19" s="619"/>
      <c r="AG19" s="619"/>
      <c r="AH19" s="619"/>
      <c r="AI19" s="619"/>
      <c r="AJ19" s="619"/>
      <c r="AK19" s="620"/>
      <c r="AL19" s="623">
        <v>99.5</v>
      </c>
      <c r="AM19" s="624"/>
      <c r="AN19" s="624"/>
      <c r="AO19" s="625"/>
      <c r="AP19" s="615" t="s">
        <v>225</v>
      </c>
      <c r="AQ19" s="616"/>
      <c r="AR19" s="616"/>
      <c r="AS19" s="616"/>
      <c r="AT19" s="616"/>
      <c r="AU19" s="616"/>
      <c r="AV19" s="616"/>
      <c r="AW19" s="616"/>
      <c r="AX19" s="616"/>
      <c r="AY19" s="616"/>
      <c r="AZ19" s="616"/>
      <c r="BA19" s="616"/>
      <c r="BB19" s="616"/>
      <c r="BC19" s="617"/>
      <c r="BD19" s="618">
        <v>2776109</v>
      </c>
      <c r="BE19" s="619"/>
      <c r="BF19" s="619"/>
      <c r="BG19" s="619"/>
      <c r="BH19" s="619"/>
      <c r="BI19" s="619"/>
      <c r="BJ19" s="619"/>
      <c r="BK19" s="620"/>
      <c r="BL19" s="621">
        <v>2.1</v>
      </c>
      <c r="BM19" s="621"/>
      <c r="BN19" s="621"/>
      <c r="BO19" s="621"/>
      <c r="BP19" s="622" t="s">
        <v>103</v>
      </c>
      <c r="BQ19" s="622"/>
      <c r="BR19" s="622"/>
      <c r="BS19" s="622"/>
      <c r="BT19" s="622"/>
      <c r="BU19" s="622"/>
      <c r="BV19" s="622"/>
      <c r="BW19" s="626"/>
      <c r="BY19" s="615" t="s">
        <v>226</v>
      </c>
      <c r="BZ19" s="616"/>
      <c r="CA19" s="616"/>
      <c r="CB19" s="616"/>
      <c r="CC19" s="616"/>
      <c r="CD19" s="616"/>
      <c r="CE19" s="616"/>
      <c r="CF19" s="616"/>
      <c r="CG19" s="616"/>
      <c r="CH19" s="616"/>
      <c r="CI19" s="616"/>
      <c r="CJ19" s="616"/>
      <c r="CK19" s="616"/>
      <c r="CL19" s="617"/>
      <c r="CM19" s="618" t="s">
        <v>103</v>
      </c>
      <c r="CN19" s="619"/>
      <c r="CO19" s="619"/>
      <c r="CP19" s="619"/>
      <c r="CQ19" s="619"/>
      <c r="CR19" s="619"/>
      <c r="CS19" s="619"/>
      <c r="CT19" s="620"/>
      <c r="CU19" s="621" t="s">
        <v>103</v>
      </c>
      <c r="CV19" s="621"/>
      <c r="CW19" s="621"/>
      <c r="CX19" s="621"/>
      <c r="CY19" s="627" t="s">
        <v>103</v>
      </c>
      <c r="CZ19" s="619"/>
      <c r="DA19" s="619"/>
      <c r="DB19" s="619"/>
      <c r="DC19" s="619"/>
      <c r="DD19" s="619"/>
      <c r="DE19" s="619"/>
      <c r="DF19" s="619"/>
      <c r="DG19" s="619"/>
      <c r="DH19" s="619"/>
      <c r="DI19" s="619"/>
      <c r="DJ19" s="619"/>
      <c r="DK19" s="620"/>
      <c r="DL19" s="627" t="s">
        <v>103</v>
      </c>
      <c r="DM19" s="619"/>
      <c r="DN19" s="619"/>
      <c r="DO19" s="619"/>
      <c r="DP19" s="619"/>
      <c r="DQ19" s="619"/>
      <c r="DR19" s="619"/>
      <c r="DS19" s="619"/>
      <c r="DT19" s="619"/>
      <c r="DU19" s="619"/>
      <c r="DV19" s="619"/>
      <c r="DW19" s="619"/>
      <c r="DX19" s="628"/>
    </row>
    <row r="20" spans="2:128" ht="11.25" customHeight="1">
      <c r="B20" s="615" t="s">
        <v>227</v>
      </c>
      <c r="C20" s="616"/>
      <c r="D20" s="616"/>
      <c r="E20" s="616"/>
      <c r="F20" s="616"/>
      <c r="G20" s="616"/>
      <c r="H20" s="616"/>
      <c r="I20" s="616"/>
      <c r="J20" s="616"/>
      <c r="K20" s="616"/>
      <c r="L20" s="616"/>
      <c r="M20" s="616"/>
      <c r="N20" s="616"/>
      <c r="O20" s="616"/>
      <c r="P20" s="616"/>
      <c r="Q20" s="617"/>
      <c r="R20" s="618">
        <v>389870</v>
      </c>
      <c r="S20" s="619"/>
      <c r="T20" s="619"/>
      <c r="U20" s="619"/>
      <c r="V20" s="619"/>
      <c r="W20" s="619"/>
      <c r="X20" s="619"/>
      <c r="Y20" s="620"/>
      <c r="Z20" s="623">
        <v>0.1</v>
      </c>
      <c r="AA20" s="624"/>
      <c r="AB20" s="624"/>
      <c r="AC20" s="629"/>
      <c r="AD20" s="627">
        <v>389870</v>
      </c>
      <c r="AE20" s="619"/>
      <c r="AF20" s="619"/>
      <c r="AG20" s="619"/>
      <c r="AH20" s="619"/>
      <c r="AI20" s="619"/>
      <c r="AJ20" s="619"/>
      <c r="AK20" s="620"/>
      <c r="AL20" s="623">
        <v>0.1</v>
      </c>
      <c r="AM20" s="624"/>
      <c r="AN20" s="624"/>
      <c r="AO20" s="625"/>
      <c r="AP20" s="630" t="s">
        <v>228</v>
      </c>
      <c r="AQ20" s="631"/>
      <c r="AR20" s="631"/>
      <c r="AS20" s="631"/>
      <c r="AT20" s="631"/>
      <c r="AU20" s="631"/>
      <c r="AV20" s="631"/>
      <c r="AW20" s="631"/>
      <c r="AX20" s="631"/>
      <c r="AY20" s="631"/>
      <c r="AZ20" s="631"/>
      <c r="BA20" s="631"/>
      <c r="BB20" s="631"/>
      <c r="BC20" s="632"/>
      <c r="BD20" s="618">
        <v>1371729</v>
      </c>
      <c r="BE20" s="619"/>
      <c r="BF20" s="619"/>
      <c r="BG20" s="619"/>
      <c r="BH20" s="619"/>
      <c r="BI20" s="619"/>
      <c r="BJ20" s="619"/>
      <c r="BK20" s="620"/>
      <c r="BL20" s="621">
        <v>1</v>
      </c>
      <c r="BM20" s="621"/>
      <c r="BN20" s="621"/>
      <c r="BO20" s="621"/>
      <c r="BP20" s="622" t="s">
        <v>103</v>
      </c>
      <c r="BQ20" s="622"/>
      <c r="BR20" s="622"/>
      <c r="BS20" s="622"/>
      <c r="BT20" s="622"/>
      <c r="BU20" s="622"/>
      <c r="BV20" s="622"/>
      <c r="BW20" s="626"/>
      <c r="BY20" s="630" t="s">
        <v>229</v>
      </c>
      <c r="BZ20" s="631"/>
      <c r="CA20" s="631"/>
      <c r="CB20" s="631"/>
      <c r="CC20" s="631"/>
      <c r="CD20" s="631"/>
      <c r="CE20" s="631"/>
      <c r="CF20" s="631"/>
      <c r="CG20" s="631"/>
      <c r="CH20" s="631"/>
      <c r="CI20" s="631"/>
      <c r="CJ20" s="631"/>
      <c r="CK20" s="631"/>
      <c r="CL20" s="632"/>
      <c r="CM20" s="618" t="s">
        <v>103</v>
      </c>
      <c r="CN20" s="619"/>
      <c r="CO20" s="619"/>
      <c r="CP20" s="619"/>
      <c r="CQ20" s="619"/>
      <c r="CR20" s="619"/>
      <c r="CS20" s="619"/>
      <c r="CT20" s="620"/>
      <c r="CU20" s="621" t="s">
        <v>103</v>
      </c>
      <c r="CV20" s="621"/>
      <c r="CW20" s="621"/>
      <c r="CX20" s="621"/>
      <c r="CY20" s="627" t="s">
        <v>103</v>
      </c>
      <c r="CZ20" s="619"/>
      <c r="DA20" s="619"/>
      <c r="DB20" s="619"/>
      <c r="DC20" s="619"/>
      <c r="DD20" s="619"/>
      <c r="DE20" s="619"/>
      <c r="DF20" s="619"/>
      <c r="DG20" s="619"/>
      <c r="DH20" s="619"/>
      <c r="DI20" s="619"/>
      <c r="DJ20" s="619"/>
      <c r="DK20" s="620"/>
      <c r="DL20" s="627" t="s">
        <v>103</v>
      </c>
      <c r="DM20" s="619"/>
      <c r="DN20" s="619"/>
      <c r="DO20" s="619"/>
      <c r="DP20" s="619"/>
      <c r="DQ20" s="619"/>
      <c r="DR20" s="619"/>
      <c r="DS20" s="619"/>
      <c r="DT20" s="619"/>
      <c r="DU20" s="619"/>
      <c r="DV20" s="619"/>
      <c r="DW20" s="619"/>
      <c r="DX20" s="628"/>
    </row>
    <row r="21" spans="2:128" ht="11.25" customHeight="1">
      <c r="B21" s="615" t="s">
        <v>230</v>
      </c>
      <c r="C21" s="616"/>
      <c r="D21" s="616"/>
      <c r="E21" s="616"/>
      <c r="F21" s="616"/>
      <c r="G21" s="616"/>
      <c r="H21" s="616"/>
      <c r="I21" s="616"/>
      <c r="J21" s="616"/>
      <c r="K21" s="616"/>
      <c r="L21" s="616"/>
      <c r="M21" s="616"/>
      <c r="N21" s="616"/>
      <c r="O21" s="616"/>
      <c r="P21" s="616"/>
      <c r="Q21" s="617"/>
      <c r="R21" s="618">
        <v>4283546</v>
      </c>
      <c r="S21" s="619"/>
      <c r="T21" s="619"/>
      <c r="U21" s="619"/>
      <c r="V21" s="619"/>
      <c r="W21" s="619"/>
      <c r="X21" s="619"/>
      <c r="Y21" s="620"/>
      <c r="Z21" s="623">
        <v>0.7</v>
      </c>
      <c r="AA21" s="624"/>
      <c r="AB21" s="624"/>
      <c r="AC21" s="629"/>
      <c r="AD21" s="627" t="s">
        <v>103</v>
      </c>
      <c r="AE21" s="619"/>
      <c r="AF21" s="619"/>
      <c r="AG21" s="619"/>
      <c r="AH21" s="619"/>
      <c r="AI21" s="619"/>
      <c r="AJ21" s="619"/>
      <c r="AK21" s="620"/>
      <c r="AL21" s="623" t="s">
        <v>103</v>
      </c>
      <c r="AM21" s="624"/>
      <c r="AN21" s="624"/>
      <c r="AO21" s="625"/>
      <c r="AP21" s="630" t="s">
        <v>231</v>
      </c>
      <c r="AQ21" s="631"/>
      <c r="AR21" s="631"/>
      <c r="AS21" s="631"/>
      <c r="AT21" s="631"/>
      <c r="AU21" s="631"/>
      <c r="AV21" s="631"/>
      <c r="AW21" s="631"/>
      <c r="AX21" s="631"/>
      <c r="AY21" s="631"/>
      <c r="AZ21" s="631"/>
      <c r="BA21" s="631"/>
      <c r="BB21" s="631"/>
      <c r="BC21" s="632"/>
      <c r="BD21" s="618">
        <v>338510</v>
      </c>
      <c r="BE21" s="619"/>
      <c r="BF21" s="619"/>
      <c r="BG21" s="619"/>
      <c r="BH21" s="619"/>
      <c r="BI21" s="619"/>
      <c r="BJ21" s="619"/>
      <c r="BK21" s="620"/>
      <c r="BL21" s="621">
        <v>0.3</v>
      </c>
      <c r="BM21" s="621"/>
      <c r="BN21" s="621"/>
      <c r="BO21" s="621"/>
      <c r="BP21" s="622" t="s">
        <v>103</v>
      </c>
      <c r="BQ21" s="622"/>
      <c r="BR21" s="622"/>
      <c r="BS21" s="622"/>
      <c r="BT21" s="622"/>
      <c r="BU21" s="622"/>
      <c r="BV21" s="622"/>
      <c r="BW21" s="626"/>
      <c r="BY21" s="630" t="s">
        <v>232</v>
      </c>
      <c r="BZ21" s="631"/>
      <c r="CA21" s="631"/>
      <c r="CB21" s="631"/>
      <c r="CC21" s="631"/>
      <c r="CD21" s="631"/>
      <c r="CE21" s="631"/>
      <c r="CF21" s="631"/>
      <c r="CG21" s="631"/>
      <c r="CH21" s="631"/>
      <c r="CI21" s="631"/>
      <c r="CJ21" s="631"/>
      <c r="CK21" s="631"/>
      <c r="CL21" s="632"/>
      <c r="CM21" s="618">
        <v>134228</v>
      </c>
      <c r="CN21" s="619"/>
      <c r="CO21" s="619"/>
      <c r="CP21" s="619"/>
      <c r="CQ21" s="619"/>
      <c r="CR21" s="619"/>
      <c r="CS21" s="619"/>
      <c r="CT21" s="620"/>
      <c r="CU21" s="621">
        <v>0</v>
      </c>
      <c r="CV21" s="621"/>
      <c r="CW21" s="621"/>
      <c r="CX21" s="621"/>
      <c r="CY21" s="627" t="s">
        <v>103</v>
      </c>
      <c r="CZ21" s="619"/>
      <c r="DA21" s="619"/>
      <c r="DB21" s="619"/>
      <c r="DC21" s="619"/>
      <c r="DD21" s="619"/>
      <c r="DE21" s="619"/>
      <c r="DF21" s="619"/>
      <c r="DG21" s="619"/>
      <c r="DH21" s="619"/>
      <c r="DI21" s="619"/>
      <c r="DJ21" s="619"/>
      <c r="DK21" s="620"/>
      <c r="DL21" s="627">
        <v>134228</v>
      </c>
      <c r="DM21" s="619"/>
      <c r="DN21" s="619"/>
      <c r="DO21" s="619"/>
      <c r="DP21" s="619"/>
      <c r="DQ21" s="619"/>
      <c r="DR21" s="619"/>
      <c r="DS21" s="619"/>
      <c r="DT21" s="619"/>
      <c r="DU21" s="619"/>
      <c r="DV21" s="619"/>
      <c r="DW21" s="619"/>
      <c r="DX21" s="628"/>
    </row>
    <row r="22" spans="2:128" ht="11.25" customHeight="1">
      <c r="B22" s="615" t="s">
        <v>233</v>
      </c>
      <c r="C22" s="616"/>
      <c r="D22" s="616"/>
      <c r="E22" s="616"/>
      <c r="F22" s="616"/>
      <c r="G22" s="616"/>
      <c r="H22" s="616"/>
      <c r="I22" s="616"/>
      <c r="J22" s="616"/>
      <c r="K22" s="616"/>
      <c r="L22" s="616"/>
      <c r="M22" s="616"/>
      <c r="N22" s="616"/>
      <c r="O22" s="616"/>
      <c r="P22" s="616"/>
      <c r="Q22" s="617"/>
      <c r="R22" s="618">
        <v>6176859</v>
      </c>
      <c r="S22" s="619"/>
      <c r="T22" s="619"/>
      <c r="U22" s="619"/>
      <c r="V22" s="619"/>
      <c r="W22" s="619"/>
      <c r="X22" s="619"/>
      <c r="Y22" s="620"/>
      <c r="Z22" s="623">
        <v>1.1000000000000001</v>
      </c>
      <c r="AA22" s="624"/>
      <c r="AB22" s="624"/>
      <c r="AC22" s="629"/>
      <c r="AD22" s="627">
        <v>656711</v>
      </c>
      <c r="AE22" s="619"/>
      <c r="AF22" s="619"/>
      <c r="AG22" s="619"/>
      <c r="AH22" s="619"/>
      <c r="AI22" s="619"/>
      <c r="AJ22" s="619"/>
      <c r="AK22" s="620"/>
      <c r="AL22" s="623">
        <v>0.2</v>
      </c>
      <c r="AM22" s="624"/>
      <c r="AN22" s="624"/>
      <c r="AO22" s="625"/>
      <c r="AP22" s="630" t="s">
        <v>234</v>
      </c>
      <c r="AQ22" s="631"/>
      <c r="AR22" s="631"/>
      <c r="AS22" s="631"/>
      <c r="AT22" s="631"/>
      <c r="AU22" s="631"/>
      <c r="AV22" s="631"/>
      <c r="AW22" s="631"/>
      <c r="AX22" s="631"/>
      <c r="AY22" s="631"/>
      <c r="AZ22" s="631"/>
      <c r="BA22" s="631"/>
      <c r="BB22" s="631"/>
      <c r="BC22" s="632"/>
      <c r="BD22" s="618">
        <v>1084307</v>
      </c>
      <c r="BE22" s="619"/>
      <c r="BF22" s="619"/>
      <c r="BG22" s="619"/>
      <c r="BH22" s="619"/>
      <c r="BI22" s="619"/>
      <c r="BJ22" s="619"/>
      <c r="BK22" s="620"/>
      <c r="BL22" s="621">
        <v>0.8</v>
      </c>
      <c r="BM22" s="621"/>
      <c r="BN22" s="621"/>
      <c r="BO22" s="621"/>
      <c r="BP22" s="622" t="s">
        <v>103</v>
      </c>
      <c r="BQ22" s="622"/>
      <c r="BR22" s="622"/>
      <c r="BS22" s="622"/>
      <c r="BT22" s="622"/>
      <c r="BU22" s="622"/>
      <c r="BV22" s="622"/>
      <c r="BW22" s="626"/>
      <c r="BY22" s="630" t="s">
        <v>235</v>
      </c>
      <c r="BZ22" s="631"/>
      <c r="CA22" s="631"/>
      <c r="CB22" s="631"/>
      <c r="CC22" s="631"/>
      <c r="CD22" s="631"/>
      <c r="CE22" s="631"/>
      <c r="CF22" s="631"/>
      <c r="CG22" s="631"/>
      <c r="CH22" s="631"/>
      <c r="CI22" s="631"/>
      <c r="CJ22" s="631"/>
      <c r="CK22" s="631"/>
      <c r="CL22" s="632"/>
      <c r="CM22" s="618">
        <v>272993</v>
      </c>
      <c r="CN22" s="619"/>
      <c r="CO22" s="619"/>
      <c r="CP22" s="619"/>
      <c r="CQ22" s="619"/>
      <c r="CR22" s="619"/>
      <c r="CS22" s="619"/>
      <c r="CT22" s="620"/>
      <c r="CU22" s="621">
        <v>0</v>
      </c>
      <c r="CV22" s="621"/>
      <c r="CW22" s="621"/>
      <c r="CX22" s="621"/>
      <c r="CY22" s="627" t="s">
        <v>103</v>
      </c>
      <c r="CZ22" s="619"/>
      <c r="DA22" s="619"/>
      <c r="DB22" s="619"/>
      <c r="DC22" s="619"/>
      <c r="DD22" s="619"/>
      <c r="DE22" s="619"/>
      <c r="DF22" s="619"/>
      <c r="DG22" s="619"/>
      <c r="DH22" s="619"/>
      <c r="DI22" s="619"/>
      <c r="DJ22" s="619"/>
      <c r="DK22" s="620"/>
      <c r="DL22" s="627">
        <v>272993</v>
      </c>
      <c r="DM22" s="619"/>
      <c r="DN22" s="619"/>
      <c r="DO22" s="619"/>
      <c r="DP22" s="619"/>
      <c r="DQ22" s="619"/>
      <c r="DR22" s="619"/>
      <c r="DS22" s="619"/>
      <c r="DT22" s="619"/>
      <c r="DU22" s="619"/>
      <c r="DV22" s="619"/>
      <c r="DW22" s="619"/>
      <c r="DX22" s="628"/>
    </row>
    <row r="23" spans="2:128" ht="11.25" customHeight="1">
      <c r="B23" s="615" t="s">
        <v>236</v>
      </c>
      <c r="C23" s="616"/>
      <c r="D23" s="616"/>
      <c r="E23" s="616"/>
      <c r="F23" s="616"/>
      <c r="G23" s="616"/>
      <c r="H23" s="616"/>
      <c r="I23" s="616"/>
      <c r="J23" s="616"/>
      <c r="K23" s="616"/>
      <c r="L23" s="616"/>
      <c r="M23" s="616"/>
      <c r="N23" s="616"/>
      <c r="O23" s="616"/>
      <c r="P23" s="616"/>
      <c r="Q23" s="617"/>
      <c r="R23" s="618">
        <v>1837907</v>
      </c>
      <c r="S23" s="619"/>
      <c r="T23" s="619"/>
      <c r="U23" s="619"/>
      <c r="V23" s="619"/>
      <c r="W23" s="619"/>
      <c r="X23" s="619"/>
      <c r="Y23" s="620"/>
      <c r="Z23" s="623">
        <v>0.3</v>
      </c>
      <c r="AA23" s="624"/>
      <c r="AB23" s="624"/>
      <c r="AC23" s="629"/>
      <c r="AD23" s="627" t="s">
        <v>103</v>
      </c>
      <c r="AE23" s="619"/>
      <c r="AF23" s="619"/>
      <c r="AG23" s="619"/>
      <c r="AH23" s="619"/>
      <c r="AI23" s="619"/>
      <c r="AJ23" s="619"/>
      <c r="AK23" s="620"/>
      <c r="AL23" s="623" t="s">
        <v>103</v>
      </c>
      <c r="AM23" s="624"/>
      <c r="AN23" s="624"/>
      <c r="AO23" s="625"/>
      <c r="AP23" s="630" t="s">
        <v>237</v>
      </c>
      <c r="AQ23" s="631"/>
      <c r="AR23" s="631"/>
      <c r="AS23" s="631"/>
      <c r="AT23" s="631"/>
      <c r="AU23" s="631"/>
      <c r="AV23" s="631"/>
      <c r="AW23" s="631"/>
      <c r="AX23" s="631"/>
      <c r="AY23" s="631"/>
      <c r="AZ23" s="631"/>
      <c r="BA23" s="631"/>
      <c r="BB23" s="631"/>
      <c r="BC23" s="632"/>
      <c r="BD23" s="618">
        <v>8842979</v>
      </c>
      <c r="BE23" s="619"/>
      <c r="BF23" s="619"/>
      <c r="BG23" s="619"/>
      <c r="BH23" s="619"/>
      <c r="BI23" s="619"/>
      <c r="BJ23" s="619"/>
      <c r="BK23" s="620"/>
      <c r="BL23" s="621">
        <v>6.6</v>
      </c>
      <c r="BM23" s="621"/>
      <c r="BN23" s="621"/>
      <c r="BO23" s="621"/>
      <c r="BP23" s="622" t="s">
        <v>103</v>
      </c>
      <c r="BQ23" s="622"/>
      <c r="BR23" s="622"/>
      <c r="BS23" s="622"/>
      <c r="BT23" s="622"/>
      <c r="BU23" s="622"/>
      <c r="BV23" s="622"/>
      <c r="BW23" s="626"/>
      <c r="BY23" s="630" t="s">
        <v>238</v>
      </c>
      <c r="BZ23" s="631"/>
      <c r="CA23" s="631"/>
      <c r="CB23" s="631"/>
      <c r="CC23" s="631"/>
      <c r="CD23" s="631"/>
      <c r="CE23" s="631"/>
      <c r="CF23" s="631"/>
      <c r="CG23" s="631"/>
      <c r="CH23" s="631"/>
      <c r="CI23" s="631"/>
      <c r="CJ23" s="631"/>
      <c r="CK23" s="631"/>
      <c r="CL23" s="632"/>
      <c r="CM23" s="618">
        <v>180405</v>
      </c>
      <c r="CN23" s="619"/>
      <c r="CO23" s="619"/>
      <c r="CP23" s="619"/>
      <c r="CQ23" s="619"/>
      <c r="CR23" s="619"/>
      <c r="CS23" s="619"/>
      <c r="CT23" s="620"/>
      <c r="CU23" s="621">
        <v>0</v>
      </c>
      <c r="CV23" s="621"/>
      <c r="CW23" s="621"/>
      <c r="CX23" s="621"/>
      <c r="CY23" s="627" t="s">
        <v>103</v>
      </c>
      <c r="CZ23" s="619"/>
      <c r="DA23" s="619"/>
      <c r="DB23" s="619"/>
      <c r="DC23" s="619"/>
      <c r="DD23" s="619"/>
      <c r="DE23" s="619"/>
      <c r="DF23" s="619"/>
      <c r="DG23" s="619"/>
      <c r="DH23" s="619"/>
      <c r="DI23" s="619"/>
      <c r="DJ23" s="619"/>
      <c r="DK23" s="620"/>
      <c r="DL23" s="627">
        <v>180405</v>
      </c>
      <c r="DM23" s="619"/>
      <c r="DN23" s="619"/>
      <c r="DO23" s="619"/>
      <c r="DP23" s="619"/>
      <c r="DQ23" s="619"/>
      <c r="DR23" s="619"/>
      <c r="DS23" s="619"/>
      <c r="DT23" s="619"/>
      <c r="DU23" s="619"/>
      <c r="DV23" s="619"/>
      <c r="DW23" s="619"/>
      <c r="DX23" s="628"/>
    </row>
    <row r="24" spans="2:128" ht="11.25" customHeight="1">
      <c r="B24" s="615" t="s">
        <v>239</v>
      </c>
      <c r="C24" s="616"/>
      <c r="D24" s="616"/>
      <c r="E24" s="616"/>
      <c r="F24" s="616"/>
      <c r="G24" s="616"/>
      <c r="H24" s="616"/>
      <c r="I24" s="616"/>
      <c r="J24" s="616"/>
      <c r="K24" s="616"/>
      <c r="L24" s="616"/>
      <c r="M24" s="616"/>
      <c r="N24" s="616"/>
      <c r="O24" s="616"/>
      <c r="P24" s="616"/>
      <c r="Q24" s="617"/>
      <c r="R24" s="618">
        <v>88290550</v>
      </c>
      <c r="S24" s="619"/>
      <c r="T24" s="619"/>
      <c r="U24" s="619"/>
      <c r="V24" s="619"/>
      <c r="W24" s="619"/>
      <c r="X24" s="619"/>
      <c r="Y24" s="620"/>
      <c r="Z24" s="623">
        <v>15.4</v>
      </c>
      <c r="AA24" s="624"/>
      <c r="AB24" s="624"/>
      <c r="AC24" s="629"/>
      <c r="AD24" s="627" t="s">
        <v>103</v>
      </c>
      <c r="AE24" s="619"/>
      <c r="AF24" s="619"/>
      <c r="AG24" s="619"/>
      <c r="AH24" s="619"/>
      <c r="AI24" s="619"/>
      <c r="AJ24" s="619"/>
      <c r="AK24" s="620"/>
      <c r="AL24" s="623" t="s">
        <v>103</v>
      </c>
      <c r="AM24" s="624"/>
      <c r="AN24" s="624"/>
      <c r="AO24" s="625"/>
      <c r="AP24" s="630" t="s">
        <v>240</v>
      </c>
      <c r="AQ24" s="631"/>
      <c r="AR24" s="631"/>
      <c r="AS24" s="631"/>
      <c r="AT24" s="631"/>
      <c r="AU24" s="631"/>
      <c r="AV24" s="631"/>
      <c r="AW24" s="631"/>
      <c r="AX24" s="631"/>
      <c r="AY24" s="631"/>
      <c r="AZ24" s="631"/>
      <c r="BA24" s="631"/>
      <c r="BB24" s="631"/>
      <c r="BC24" s="632"/>
      <c r="BD24" s="618">
        <v>14099973</v>
      </c>
      <c r="BE24" s="619"/>
      <c r="BF24" s="619"/>
      <c r="BG24" s="619"/>
      <c r="BH24" s="619"/>
      <c r="BI24" s="619"/>
      <c r="BJ24" s="619"/>
      <c r="BK24" s="620"/>
      <c r="BL24" s="621">
        <v>10.6</v>
      </c>
      <c r="BM24" s="621"/>
      <c r="BN24" s="621"/>
      <c r="BO24" s="621"/>
      <c r="BP24" s="622" t="s">
        <v>103</v>
      </c>
      <c r="BQ24" s="622"/>
      <c r="BR24" s="622"/>
      <c r="BS24" s="622"/>
      <c r="BT24" s="622"/>
      <c r="BU24" s="622"/>
      <c r="BV24" s="622"/>
      <c r="BW24" s="626"/>
      <c r="BY24" s="630" t="s">
        <v>241</v>
      </c>
      <c r="BZ24" s="631"/>
      <c r="CA24" s="631"/>
      <c r="CB24" s="631"/>
      <c r="CC24" s="631"/>
      <c r="CD24" s="631"/>
      <c r="CE24" s="631"/>
      <c r="CF24" s="631"/>
      <c r="CG24" s="631"/>
      <c r="CH24" s="631"/>
      <c r="CI24" s="631"/>
      <c r="CJ24" s="631"/>
      <c r="CK24" s="631"/>
      <c r="CL24" s="632"/>
      <c r="CM24" s="618">
        <v>20576948</v>
      </c>
      <c r="CN24" s="619"/>
      <c r="CO24" s="619"/>
      <c r="CP24" s="619"/>
      <c r="CQ24" s="619"/>
      <c r="CR24" s="619"/>
      <c r="CS24" s="619"/>
      <c r="CT24" s="620"/>
      <c r="CU24" s="621">
        <v>3.7</v>
      </c>
      <c r="CV24" s="621"/>
      <c r="CW24" s="621"/>
      <c r="CX24" s="621"/>
      <c r="CY24" s="627" t="s">
        <v>103</v>
      </c>
      <c r="CZ24" s="619"/>
      <c r="DA24" s="619"/>
      <c r="DB24" s="619"/>
      <c r="DC24" s="619"/>
      <c r="DD24" s="619"/>
      <c r="DE24" s="619"/>
      <c r="DF24" s="619"/>
      <c r="DG24" s="619"/>
      <c r="DH24" s="619"/>
      <c r="DI24" s="619"/>
      <c r="DJ24" s="619"/>
      <c r="DK24" s="620"/>
      <c r="DL24" s="627">
        <v>20576948</v>
      </c>
      <c r="DM24" s="619"/>
      <c r="DN24" s="619"/>
      <c r="DO24" s="619"/>
      <c r="DP24" s="619"/>
      <c r="DQ24" s="619"/>
      <c r="DR24" s="619"/>
      <c r="DS24" s="619"/>
      <c r="DT24" s="619"/>
      <c r="DU24" s="619"/>
      <c r="DV24" s="619"/>
      <c r="DW24" s="619"/>
      <c r="DX24" s="628"/>
    </row>
    <row r="25" spans="2:128" ht="11.25" customHeight="1">
      <c r="B25" s="615" t="s">
        <v>242</v>
      </c>
      <c r="C25" s="616"/>
      <c r="D25" s="616"/>
      <c r="E25" s="616"/>
      <c r="F25" s="616"/>
      <c r="G25" s="616"/>
      <c r="H25" s="616"/>
      <c r="I25" s="616"/>
      <c r="J25" s="616"/>
      <c r="K25" s="616"/>
      <c r="L25" s="616"/>
      <c r="M25" s="616"/>
      <c r="N25" s="616"/>
      <c r="O25" s="616"/>
      <c r="P25" s="616"/>
      <c r="Q25" s="617"/>
      <c r="R25" s="618" t="s">
        <v>103</v>
      </c>
      <c r="S25" s="619"/>
      <c r="T25" s="619"/>
      <c r="U25" s="619"/>
      <c r="V25" s="619"/>
      <c r="W25" s="619"/>
      <c r="X25" s="619"/>
      <c r="Y25" s="620"/>
      <c r="Z25" s="623" t="s">
        <v>103</v>
      </c>
      <c r="AA25" s="624"/>
      <c r="AB25" s="624"/>
      <c r="AC25" s="629"/>
      <c r="AD25" s="627" t="s">
        <v>103</v>
      </c>
      <c r="AE25" s="619"/>
      <c r="AF25" s="619"/>
      <c r="AG25" s="619"/>
      <c r="AH25" s="619"/>
      <c r="AI25" s="619"/>
      <c r="AJ25" s="619"/>
      <c r="AK25" s="620"/>
      <c r="AL25" s="623" t="s">
        <v>103</v>
      </c>
      <c r="AM25" s="624"/>
      <c r="AN25" s="624"/>
      <c r="AO25" s="625"/>
      <c r="AP25" s="630" t="s">
        <v>243</v>
      </c>
      <c r="AQ25" s="631"/>
      <c r="AR25" s="631"/>
      <c r="AS25" s="631"/>
      <c r="AT25" s="631"/>
      <c r="AU25" s="631"/>
      <c r="AV25" s="631"/>
      <c r="AW25" s="631"/>
      <c r="AX25" s="631"/>
      <c r="AY25" s="631"/>
      <c r="AZ25" s="631"/>
      <c r="BA25" s="631"/>
      <c r="BB25" s="631"/>
      <c r="BC25" s="632"/>
      <c r="BD25" s="618">
        <v>10728</v>
      </c>
      <c r="BE25" s="619"/>
      <c r="BF25" s="619"/>
      <c r="BG25" s="619"/>
      <c r="BH25" s="619"/>
      <c r="BI25" s="619"/>
      <c r="BJ25" s="619"/>
      <c r="BK25" s="620"/>
      <c r="BL25" s="621">
        <v>0</v>
      </c>
      <c r="BM25" s="621"/>
      <c r="BN25" s="621"/>
      <c r="BO25" s="621"/>
      <c r="BP25" s="622" t="s">
        <v>103</v>
      </c>
      <c r="BQ25" s="622"/>
      <c r="BR25" s="622"/>
      <c r="BS25" s="622"/>
      <c r="BT25" s="622"/>
      <c r="BU25" s="622"/>
      <c r="BV25" s="622"/>
      <c r="BW25" s="626"/>
      <c r="BY25" s="630" t="s">
        <v>244</v>
      </c>
      <c r="BZ25" s="631"/>
      <c r="CA25" s="631"/>
      <c r="CB25" s="631"/>
      <c r="CC25" s="631"/>
      <c r="CD25" s="631"/>
      <c r="CE25" s="631"/>
      <c r="CF25" s="631"/>
      <c r="CG25" s="631"/>
      <c r="CH25" s="631"/>
      <c r="CI25" s="631"/>
      <c r="CJ25" s="631"/>
      <c r="CK25" s="631"/>
      <c r="CL25" s="632"/>
      <c r="CM25" s="618">
        <v>236443</v>
      </c>
      <c r="CN25" s="619"/>
      <c r="CO25" s="619"/>
      <c r="CP25" s="619"/>
      <c r="CQ25" s="619"/>
      <c r="CR25" s="619"/>
      <c r="CS25" s="619"/>
      <c r="CT25" s="620"/>
      <c r="CU25" s="621">
        <v>0</v>
      </c>
      <c r="CV25" s="621"/>
      <c r="CW25" s="621"/>
      <c r="CX25" s="621"/>
      <c r="CY25" s="627" t="s">
        <v>103</v>
      </c>
      <c r="CZ25" s="619"/>
      <c r="DA25" s="619"/>
      <c r="DB25" s="619"/>
      <c r="DC25" s="619"/>
      <c r="DD25" s="619"/>
      <c r="DE25" s="619"/>
      <c r="DF25" s="619"/>
      <c r="DG25" s="619"/>
      <c r="DH25" s="619"/>
      <c r="DI25" s="619"/>
      <c r="DJ25" s="619"/>
      <c r="DK25" s="620"/>
      <c r="DL25" s="627">
        <v>236443</v>
      </c>
      <c r="DM25" s="619"/>
      <c r="DN25" s="619"/>
      <c r="DO25" s="619"/>
      <c r="DP25" s="619"/>
      <c r="DQ25" s="619"/>
      <c r="DR25" s="619"/>
      <c r="DS25" s="619"/>
      <c r="DT25" s="619"/>
      <c r="DU25" s="619"/>
      <c r="DV25" s="619"/>
      <c r="DW25" s="619"/>
      <c r="DX25" s="628"/>
    </row>
    <row r="26" spans="2:128" ht="11.25" customHeight="1">
      <c r="B26" s="615" t="s">
        <v>245</v>
      </c>
      <c r="C26" s="616"/>
      <c r="D26" s="616"/>
      <c r="E26" s="616"/>
      <c r="F26" s="616"/>
      <c r="G26" s="616"/>
      <c r="H26" s="616"/>
      <c r="I26" s="616"/>
      <c r="J26" s="616"/>
      <c r="K26" s="616"/>
      <c r="L26" s="616"/>
      <c r="M26" s="616"/>
      <c r="N26" s="616"/>
      <c r="O26" s="616"/>
      <c r="P26" s="616"/>
      <c r="Q26" s="617"/>
      <c r="R26" s="618">
        <v>3252651</v>
      </c>
      <c r="S26" s="619"/>
      <c r="T26" s="619"/>
      <c r="U26" s="619"/>
      <c r="V26" s="619"/>
      <c r="W26" s="619"/>
      <c r="X26" s="619"/>
      <c r="Y26" s="620"/>
      <c r="Z26" s="623">
        <v>0.6</v>
      </c>
      <c r="AA26" s="624"/>
      <c r="AB26" s="624"/>
      <c r="AC26" s="629"/>
      <c r="AD26" s="627">
        <v>262</v>
      </c>
      <c r="AE26" s="619"/>
      <c r="AF26" s="619"/>
      <c r="AG26" s="619"/>
      <c r="AH26" s="619"/>
      <c r="AI26" s="619"/>
      <c r="AJ26" s="619"/>
      <c r="AK26" s="620"/>
      <c r="AL26" s="623">
        <v>0</v>
      </c>
      <c r="AM26" s="624"/>
      <c r="AN26" s="624"/>
      <c r="AO26" s="625"/>
      <c r="AP26" s="630" t="s">
        <v>246</v>
      </c>
      <c r="AQ26" s="631"/>
      <c r="AR26" s="631"/>
      <c r="AS26" s="631"/>
      <c r="AT26" s="631"/>
      <c r="AU26" s="631"/>
      <c r="AV26" s="631"/>
      <c r="AW26" s="631"/>
      <c r="AX26" s="631"/>
      <c r="AY26" s="631"/>
      <c r="AZ26" s="631"/>
      <c r="BA26" s="631"/>
      <c r="BB26" s="631"/>
      <c r="BC26" s="632"/>
      <c r="BD26" s="618" t="s">
        <v>103</v>
      </c>
      <c r="BE26" s="619"/>
      <c r="BF26" s="619"/>
      <c r="BG26" s="619"/>
      <c r="BH26" s="619"/>
      <c r="BI26" s="619"/>
      <c r="BJ26" s="619"/>
      <c r="BK26" s="620"/>
      <c r="BL26" s="621" t="s">
        <v>103</v>
      </c>
      <c r="BM26" s="621"/>
      <c r="BN26" s="621"/>
      <c r="BO26" s="621"/>
      <c r="BP26" s="622" t="s">
        <v>103</v>
      </c>
      <c r="BQ26" s="622"/>
      <c r="BR26" s="622"/>
      <c r="BS26" s="622"/>
      <c r="BT26" s="622"/>
      <c r="BU26" s="622"/>
      <c r="BV26" s="622"/>
      <c r="BW26" s="626"/>
      <c r="BY26" s="630" t="s">
        <v>247</v>
      </c>
      <c r="BZ26" s="631"/>
      <c r="CA26" s="631"/>
      <c r="CB26" s="631"/>
      <c r="CC26" s="631"/>
      <c r="CD26" s="631"/>
      <c r="CE26" s="631"/>
      <c r="CF26" s="631"/>
      <c r="CG26" s="631"/>
      <c r="CH26" s="631"/>
      <c r="CI26" s="631"/>
      <c r="CJ26" s="631"/>
      <c r="CK26" s="631"/>
      <c r="CL26" s="632"/>
      <c r="CM26" s="618" t="s">
        <v>103</v>
      </c>
      <c r="CN26" s="619"/>
      <c r="CO26" s="619"/>
      <c r="CP26" s="619"/>
      <c r="CQ26" s="619"/>
      <c r="CR26" s="619"/>
      <c r="CS26" s="619"/>
      <c r="CT26" s="620"/>
      <c r="CU26" s="621" t="s">
        <v>103</v>
      </c>
      <c r="CV26" s="621"/>
      <c r="CW26" s="621"/>
      <c r="CX26" s="621"/>
      <c r="CY26" s="627" t="s">
        <v>103</v>
      </c>
      <c r="CZ26" s="619"/>
      <c r="DA26" s="619"/>
      <c r="DB26" s="619"/>
      <c r="DC26" s="619"/>
      <c r="DD26" s="619"/>
      <c r="DE26" s="619"/>
      <c r="DF26" s="619"/>
      <c r="DG26" s="619"/>
      <c r="DH26" s="619"/>
      <c r="DI26" s="619"/>
      <c r="DJ26" s="619"/>
      <c r="DK26" s="620"/>
      <c r="DL26" s="627" t="s">
        <v>103</v>
      </c>
      <c r="DM26" s="619"/>
      <c r="DN26" s="619"/>
      <c r="DO26" s="619"/>
      <c r="DP26" s="619"/>
      <c r="DQ26" s="619"/>
      <c r="DR26" s="619"/>
      <c r="DS26" s="619"/>
      <c r="DT26" s="619"/>
      <c r="DU26" s="619"/>
      <c r="DV26" s="619"/>
      <c r="DW26" s="619"/>
      <c r="DX26" s="628"/>
    </row>
    <row r="27" spans="2:128" ht="11.25" customHeight="1">
      <c r="B27" s="615" t="s">
        <v>248</v>
      </c>
      <c r="C27" s="616"/>
      <c r="D27" s="616"/>
      <c r="E27" s="616"/>
      <c r="F27" s="616"/>
      <c r="G27" s="616"/>
      <c r="H27" s="616"/>
      <c r="I27" s="616"/>
      <c r="J27" s="616"/>
      <c r="K27" s="616"/>
      <c r="L27" s="616"/>
      <c r="M27" s="616"/>
      <c r="N27" s="616"/>
      <c r="O27" s="616"/>
      <c r="P27" s="616"/>
      <c r="Q27" s="617"/>
      <c r="R27" s="618">
        <v>523079</v>
      </c>
      <c r="S27" s="619"/>
      <c r="T27" s="619"/>
      <c r="U27" s="619"/>
      <c r="V27" s="619"/>
      <c r="W27" s="619"/>
      <c r="X27" s="619"/>
      <c r="Y27" s="620"/>
      <c r="Z27" s="623">
        <v>0.1</v>
      </c>
      <c r="AA27" s="624"/>
      <c r="AB27" s="624"/>
      <c r="AC27" s="629"/>
      <c r="AD27" s="627" t="s">
        <v>103</v>
      </c>
      <c r="AE27" s="619"/>
      <c r="AF27" s="619"/>
      <c r="AG27" s="619"/>
      <c r="AH27" s="619"/>
      <c r="AI27" s="619"/>
      <c r="AJ27" s="619"/>
      <c r="AK27" s="620"/>
      <c r="AL27" s="623" t="s">
        <v>103</v>
      </c>
      <c r="AM27" s="624"/>
      <c r="AN27" s="624"/>
      <c r="AO27" s="625"/>
      <c r="AP27" s="630" t="s">
        <v>249</v>
      </c>
      <c r="AQ27" s="631"/>
      <c r="AR27" s="631"/>
      <c r="AS27" s="631"/>
      <c r="AT27" s="631"/>
      <c r="AU27" s="631"/>
      <c r="AV27" s="631"/>
      <c r="AW27" s="631"/>
      <c r="AX27" s="631"/>
      <c r="AY27" s="631"/>
      <c r="AZ27" s="631"/>
      <c r="BA27" s="631"/>
      <c r="BB27" s="631"/>
      <c r="BC27" s="632"/>
      <c r="BD27" s="618" t="s">
        <v>103</v>
      </c>
      <c r="BE27" s="619"/>
      <c r="BF27" s="619"/>
      <c r="BG27" s="619"/>
      <c r="BH27" s="619"/>
      <c r="BI27" s="619"/>
      <c r="BJ27" s="619"/>
      <c r="BK27" s="620"/>
      <c r="BL27" s="621" t="s">
        <v>103</v>
      </c>
      <c r="BM27" s="621"/>
      <c r="BN27" s="621"/>
      <c r="BO27" s="621"/>
      <c r="BP27" s="622" t="s">
        <v>103</v>
      </c>
      <c r="BQ27" s="622"/>
      <c r="BR27" s="622"/>
      <c r="BS27" s="622"/>
      <c r="BT27" s="622"/>
      <c r="BU27" s="622"/>
      <c r="BV27" s="622"/>
      <c r="BW27" s="626"/>
      <c r="BY27" s="630" t="s">
        <v>250</v>
      </c>
      <c r="BZ27" s="631"/>
      <c r="CA27" s="631"/>
      <c r="CB27" s="631"/>
      <c r="CC27" s="631"/>
      <c r="CD27" s="631"/>
      <c r="CE27" s="631"/>
      <c r="CF27" s="631"/>
      <c r="CG27" s="631"/>
      <c r="CH27" s="631"/>
      <c r="CI27" s="631"/>
      <c r="CJ27" s="631"/>
      <c r="CK27" s="631"/>
      <c r="CL27" s="632"/>
      <c r="CM27" s="618">
        <v>715771</v>
      </c>
      <c r="CN27" s="619"/>
      <c r="CO27" s="619"/>
      <c r="CP27" s="619"/>
      <c r="CQ27" s="619"/>
      <c r="CR27" s="619"/>
      <c r="CS27" s="619"/>
      <c r="CT27" s="620"/>
      <c r="CU27" s="621">
        <v>0.1</v>
      </c>
      <c r="CV27" s="621"/>
      <c r="CW27" s="621"/>
      <c r="CX27" s="621"/>
      <c r="CY27" s="627" t="s">
        <v>103</v>
      </c>
      <c r="CZ27" s="619"/>
      <c r="DA27" s="619"/>
      <c r="DB27" s="619"/>
      <c r="DC27" s="619"/>
      <c r="DD27" s="619"/>
      <c r="DE27" s="619"/>
      <c r="DF27" s="619"/>
      <c r="DG27" s="619"/>
      <c r="DH27" s="619"/>
      <c r="DI27" s="619"/>
      <c r="DJ27" s="619"/>
      <c r="DK27" s="620"/>
      <c r="DL27" s="627">
        <v>715771</v>
      </c>
      <c r="DM27" s="619"/>
      <c r="DN27" s="619"/>
      <c r="DO27" s="619"/>
      <c r="DP27" s="619"/>
      <c r="DQ27" s="619"/>
      <c r="DR27" s="619"/>
      <c r="DS27" s="619"/>
      <c r="DT27" s="619"/>
      <c r="DU27" s="619"/>
      <c r="DV27" s="619"/>
      <c r="DW27" s="619"/>
      <c r="DX27" s="628"/>
    </row>
    <row r="28" spans="2:128" ht="11.25" customHeight="1">
      <c r="B28" s="615" t="s">
        <v>251</v>
      </c>
      <c r="C28" s="616"/>
      <c r="D28" s="616"/>
      <c r="E28" s="616"/>
      <c r="F28" s="616"/>
      <c r="G28" s="616"/>
      <c r="H28" s="616"/>
      <c r="I28" s="616"/>
      <c r="J28" s="616"/>
      <c r="K28" s="616"/>
      <c r="L28" s="616"/>
      <c r="M28" s="616"/>
      <c r="N28" s="616"/>
      <c r="O28" s="616"/>
      <c r="P28" s="616"/>
      <c r="Q28" s="617"/>
      <c r="R28" s="618">
        <v>11169369</v>
      </c>
      <c r="S28" s="619"/>
      <c r="T28" s="619"/>
      <c r="U28" s="619"/>
      <c r="V28" s="619"/>
      <c r="W28" s="619"/>
      <c r="X28" s="619"/>
      <c r="Y28" s="620"/>
      <c r="Z28" s="623">
        <v>2</v>
      </c>
      <c r="AA28" s="624"/>
      <c r="AB28" s="624"/>
      <c r="AC28" s="629"/>
      <c r="AD28" s="627" t="s">
        <v>103</v>
      </c>
      <c r="AE28" s="619"/>
      <c r="AF28" s="619"/>
      <c r="AG28" s="619"/>
      <c r="AH28" s="619"/>
      <c r="AI28" s="619"/>
      <c r="AJ28" s="619"/>
      <c r="AK28" s="620"/>
      <c r="AL28" s="623" t="s">
        <v>103</v>
      </c>
      <c r="AM28" s="624"/>
      <c r="AN28" s="624"/>
      <c r="AO28" s="625"/>
      <c r="AP28" s="630" t="s">
        <v>252</v>
      </c>
      <c r="AQ28" s="631"/>
      <c r="AR28" s="631"/>
      <c r="AS28" s="631"/>
      <c r="AT28" s="631"/>
      <c r="AU28" s="631"/>
      <c r="AV28" s="631"/>
      <c r="AW28" s="631"/>
      <c r="AX28" s="631"/>
      <c r="AY28" s="631"/>
      <c r="AZ28" s="631"/>
      <c r="BA28" s="631"/>
      <c r="BB28" s="631"/>
      <c r="BC28" s="632"/>
      <c r="BD28" s="618">
        <v>372510</v>
      </c>
      <c r="BE28" s="619"/>
      <c r="BF28" s="619"/>
      <c r="BG28" s="619"/>
      <c r="BH28" s="619"/>
      <c r="BI28" s="619"/>
      <c r="BJ28" s="619"/>
      <c r="BK28" s="620"/>
      <c r="BL28" s="621">
        <v>0.3</v>
      </c>
      <c r="BM28" s="621"/>
      <c r="BN28" s="621"/>
      <c r="BO28" s="621"/>
      <c r="BP28" s="622" t="s">
        <v>103</v>
      </c>
      <c r="BQ28" s="622"/>
      <c r="BR28" s="622"/>
      <c r="BS28" s="622"/>
      <c r="BT28" s="622"/>
      <c r="BU28" s="622"/>
      <c r="BV28" s="622"/>
      <c r="BW28" s="626"/>
      <c r="BY28" s="630" t="s">
        <v>253</v>
      </c>
      <c r="BZ28" s="631"/>
      <c r="CA28" s="631"/>
      <c r="CB28" s="631"/>
      <c r="CC28" s="631"/>
      <c r="CD28" s="631"/>
      <c r="CE28" s="631"/>
      <c r="CF28" s="631"/>
      <c r="CG28" s="631"/>
      <c r="CH28" s="631"/>
      <c r="CI28" s="631"/>
      <c r="CJ28" s="631"/>
      <c r="CK28" s="631"/>
      <c r="CL28" s="632"/>
      <c r="CM28" s="618" t="s">
        <v>103</v>
      </c>
      <c r="CN28" s="619"/>
      <c r="CO28" s="619"/>
      <c r="CP28" s="619"/>
      <c r="CQ28" s="619"/>
      <c r="CR28" s="619"/>
      <c r="CS28" s="619"/>
      <c r="CT28" s="620"/>
      <c r="CU28" s="621" t="s">
        <v>103</v>
      </c>
      <c r="CV28" s="621"/>
      <c r="CW28" s="621"/>
      <c r="CX28" s="621"/>
      <c r="CY28" s="627" t="s">
        <v>103</v>
      </c>
      <c r="CZ28" s="619"/>
      <c r="DA28" s="619"/>
      <c r="DB28" s="619"/>
      <c r="DC28" s="619"/>
      <c r="DD28" s="619"/>
      <c r="DE28" s="619"/>
      <c r="DF28" s="619"/>
      <c r="DG28" s="619"/>
      <c r="DH28" s="619"/>
      <c r="DI28" s="619"/>
      <c r="DJ28" s="619"/>
      <c r="DK28" s="620"/>
      <c r="DL28" s="627" t="s">
        <v>103</v>
      </c>
      <c r="DM28" s="619"/>
      <c r="DN28" s="619"/>
      <c r="DO28" s="619"/>
      <c r="DP28" s="619"/>
      <c r="DQ28" s="619"/>
      <c r="DR28" s="619"/>
      <c r="DS28" s="619"/>
      <c r="DT28" s="619"/>
      <c r="DU28" s="619"/>
      <c r="DV28" s="619"/>
      <c r="DW28" s="619"/>
      <c r="DX28" s="628"/>
    </row>
    <row r="29" spans="2:128" ht="11.25" customHeight="1">
      <c r="B29" s="615" t="s">
        <v>254</v>
      </c>
      <c r="C29" s="616"/>
      <c r="D29" s="616"/>
      <c r="E29" s="616"/>
      <c r="F29" s="616"/>
      <c r="G29" s="616"/>
      <c r="H29" s="616"/>
      <c r="I29" s="616"/>
      <c r="J29" s="616"/>
      <c r="K29" s="616"/>
      <c r="L29" s="616"/>
      <c r="M29" s="616"/>
      <c r="N29" s="616"/>
      <c r="O29" s="616"/>
      <c r="P29" s="616"/>
      <c r="Q29" s="617"/>
      <c r="R29" s="618">
        <v>12654737</v>
      </c>
      <c r="S29" s="619"/>
      <c r="T29" s="619"/>
      <c r="U29" s="619"/>
      <c r="V29" s="619"/>
      <c r="W29" s="619"/>
      <c r="X29" s="619"/>
      <c r="Y29" s="620"/>
      <c r="Z29" s="623">
        <v>2.2000000000000002</v>
      </c>
      <c r="AA29" s="624"/>
      <c r="AB29" s="624"/>
      <c r="AC29" s="629"/>
      <c r="AD29" s="627" t="s">
        <v>103</v>
      </c>
      <c r="AE29" s="619"/>
      <c r="AF29" s="619"/>
      <c r="AG29" s="619"/>
      <c r="AH29" s="619"/>
      <c r="AI29" s="619"/>
      <c r="AJ29" s="619"/>
      <c r="AK29" s="620"/>
      <c r="AL29" s="623" t="s">
        <v>103</v>
      </c>
      <c r="AM29" s="624"/>
      <c r="AN29" s="624"/>
      <c r="AO29" s="625"/>
      <c r="AP29" s="630" t="s">
        <v>255</v>
      </c>
      <c r="AQ29" s="631"/>
      <c r="AR29" s="631"/>
      <c r="AS29" s="631"/>
      <c r="AT29" s="631"/>
      <c r="AU29" s="631"/>
      <c r="AV29" s="631"/>
      <c r="AW29" s="631"/>
      <c r="AX29" s="631"/>
      <c r="AY29" s="631"/>
      <c r="AZ29" s="631"/>
      <c r="BA29" s="631"/>
      <c r="BB29" s="631"/>
      <c r="BC29" s="632"/>
      <c r="BD29" s="618">
        <v>28664</v>
      </c>
      <c r="BE29" s="619"/>
      <c r="BF29" s="619"/>
      <c r="BG29" s="619"/>
      <c r="BH29" s="619"/>
      <c r="BI29" s="619"/>
      <c r="BJ29" s="619"/>
      <c r="BK29" s="620"/>
      <c r="BL29" s="621">
        <v>0</v>
      </c>
      <c r="BM29" s="621"/>
      <c r="BN29" s="621"/>
      <c r="BO29" s="621"/>
      <c r="BP29" s="622" t="s">
        <v>103</v>
      </c>
      <c r="BQ29" s="622"/>
      <c r="BR29" s="622"/>
      <c r="BS29" s="622"/>
      <c r="BT29" s="622"/>
      <c r="BU29" s="622"/>
      <c r="BV29" s="622"/>
      <c r="BW29" s="626"/>
      <c r="BY29" s="630" t="s">
        <v>256</v>
      </c>
      <c r="BZ29" s="633"/>
      <c r="CA29" s="633"/>
      <c r="CB29" s="633"/>
      <c r="CC29" s="633"/>
      <c r="CD29" s="633"/>
      <c r="CE29" s="633"/>
      <c r="CF29" s="633"/>
      <c r="CG29" s="633"/>
      <c r="CH29" s="633"/>
      <c r="CI29" s="633"/>
      <c r="CJ29" s="633"/>
      <c r="CK29" s="633"/>
      <c r="CL29" s="632"/>
      <c r="CM29" s="618" t="s">
        <v>103</v>
      </c>
      <c r="CN29" s="619"/>
      <c r="CO29" s="619"/>
      <c r="CP29" s="619"/>
      <c r="CQ29" s="619"/>
      <c r="CR29" s="619"/>
      <c r="CS29" s="619"/>
      <c r="CT29" s="620"/>
      <c r="CU29" s="621" t="s">
        <v>103</v>
      </c>
      <c r="CV29" s="621"/>
      <c r="CW29" s="621"/>
      <c r="CX29" s="621"/>
      <c r="CY29" s="627" t="s">
        <v>103</v>
      </c>
      <c r="CZ29" s="619"/>
      <c r="DA29" s="619"/>
      <c r="DB29" s="619"/>
      <c r="DC29" s="619"/>
      <c r="DD29" s="619"/>
      <c r="DE29" s="619"/>
      <c r="DF29" s="619"/>
      <c r="DG29" s="619"/>
      <c r="DH29" s="619"/>
      <c r="DI29" s="619"/>
      <c r="DJ29" s="619"/>
      <c r="DK29" s="620"/>
      <c r="DL29" s="627" t="s">
        <v>103</v>
      </c>
      <c r="DM29" s="619"/>
      <c r="DN29" s="619"/>
      <c r="DO29" s="619"/>
      <c r="DP29" s="619"/>
      <c r="DQ29" s="619"/>
      <c r="DR29" s="619"/>
      <c r="DS29" s="619"/>
      <c r="DT29" s="619"/>
      <c r="DU29" s="619"/>
      <c r="DV29" s="619"/>
      <c r="DW29" s="619"/>
      <c r="DX29" s="628"/>
    </row>
    <row r="30" spans="2:128" ht="11.25" customHeight="1">
      <c r="B30" s="615" t="s">
        <v>257</v>
      </c>
      <c r="C30" s="616"/>
      <c r="D30" s="616"/>
      <c r="E30" s="616"/>
      <c r="F30" s="616"/>
      <c r="G30" s="616"/>
      <c r="H30" s="616"/>
      <c r="I30" s="616"/>
      <c r="J30" s="616"/>
      <c r="K30" s="616"/>
      <c r="L30" s="616"/>
      <c r="M30" s="616"/>
      <c r="N30" s="616"/>
      <c r="O30" s="616"/>
      <c r="P30" s="616"/>
      <c r="Q30" s="617"/>
      <c r="R30" s="618">
        <v>42453538</v>
      </c>
      <c r="S30" s="619"/>
      <c r="T30" s="619"/>
      <c r="U30" s="619"/>
      <c r="V30" s="619"/>
      <c r="W30" s="619"/>
      <c r="X30" s="619"/>
      <c r="Y30" s="620"/>
      <c r="Z30" s="623">
        <v>7.4</v>
      </c>
      <c r="AA30" s="624"/>
      <c r="AB30" s="624"/>
      <c r="AC30" s="629"/>
      <c r="AD30" s="627">
        <v>477529</v>
      </c>
      <c r="AE30" s="619"/>
      <c r="AF30" s="619"/>
      <c r="AG30" s="619"/>
      <c r="AH30" s="619"/>
      <c r="AI30" s="619"/>
      <c r="AJ30" s="619"/>
      <c r="AK30" s="620"/>
      <c r="AL30" s="623">
        <v>0.2</v>
      </c>
      <c r="AM30" s="624"/>
      <c r="AN30" s="624"/>
      <c r="AO30" s="625"/>
      <c r="AP30" s="630" t="s">
        <v>258</v>
      </c>
      <c r="AQ30" s="631"/>
      <c r="AR30" s="631"/>
      <c r="AS30" s="631"/>
      <c r="AT30" s="631"/>
      <c r="AU30" s="631"/>
      <c r="AV30" s="631"/>
      <c r="AW30" s="631"/>
      <c r="AX30" s="631"/>
      <c r="AY30" s="631"/>
      <c r="AZ30" s="631"/>
      <c r="BA30" s="631"/>
      <c r="BB30" s="631"/>
      <c r="BC30" s="632"/>
      <c r="BD30" s="618">
        <v>28664</v>
      </c>
      <c r="BE30" s="619"/>
      <c r="BF30" s="619"/>
      <c r="BG30" s="619"/>
      <c r="BH30" s="619"/>
      <c r="BI30" s="619"/>
      <c r="BJ30" s="619"/>
      <c r="BK30" s="620"/>
      <c r="BL30" s="621">
        <v>0</v>
      </c>
      <c r="BM30" s="621"/>
      <c r="BN30" s="621"/>
      <c r="BO30" s="621"/>
      <c r="BP30" s="622" t="s">
        <v>103</v>
      </c>
      <c r="BQ30" s="622"/>
      <c r="BR30" s="622"/>
      <c r="BS30" s="622"/>
      <c r="BT30" s="622"/>
      <c r="BU30" s="622"/>
      <c r="BV30" s="622"/>
      <c r="BW30" s="626"/>
      <c r="BY30" s="615" t="s">
        <v>259</v>
      </c>
      <c r="BZ30" s="616"/>
      <c r="CA30" s="616"/>
      <c r="CB30" s="616"/>
      <c r="CC30" s="616"/>
      <c r="CD30" s="616"/>
      <c r="CE30" s="616"/>
      <c r="CF30" s="616"/>
      <c r="CG30" s="616"/>
      <c r="CH30" s="616"/>
      <c r="CI30" s="616"/>
      <c r="CJ30" s="616"/>
      <c r="CK30" s="616"/>
      <c r="CL30" s="617"/>
      <c r="CM30" s="618">
        <v>555036631</v>
      </c>
      <c r="CN30" s="619"/>
      <c r="CO30" s="619"/>
      <c r="CP30" s="619"/>
      <c r="CQ30" s="619"/>
      <c r="CR30" s="619"/>
      <c r="CS30" s="619"/>
      <c r="CT30" s="620"/>
      <c r="CU30" s="621">
        <v>100</v>
      </c>
      <c r="CV30" s="621"/>
      <c r="CW30" s="621"/>
      <c r="CX30" s="621"/>
      <c r="CY30" s="627">
        <v>112856129</v>
      </c>
      <c r="CZ30" s="619"/>
      <c r="DA30" s="619"/>
      <c r="DB30" s="619"/>
      <c r="DC30" s="619"/>
      <c r="DD30" s="619"/>
      <c r="DE30" s="619"/>
      <c r="DF30" s="619"/>
      <c r="DG30" s="619"/>
      <c r="DH30" s="619"/>
      <c r="DI30" s="619"/>
      <c r="DJ30" s="619"/>
      <c r="DK30" s="620"/>
      <c r="DL30" s="627">
        <v>363972889</v>
      </c>
      <c r="DM30" s="619"/>
      <c r="DN30" s="619"/>
      <c r="DO30" s="619"/>
      <c r="DP30" s="619"/>
      <c r="DQ30" s="619"/>
      <c r="DR30" s="619"/>
      <c r="DS30" s="619"/>
      <c r="DT30" s="619"/>
      <c r="DU30" s="619"/>
      <c r="DV30" s="619"/>
      <c r="DW30" s="619"/>
      <c r="DX30" s="628"/>
    </row>
    <row r="31" spans="2:128" ht="11.25" customHeight="1">
      <c r="B31" s="615" t="s">
        <v>260</v>
      </c>
      <c r="C31" s="616"/>
      <c r="D31" s="616"/>
      <c r="E31" s="616"/>
      <c r="F31" s="616"/>
      <c r="G31" s="616"/>
      <c r="H31" s="616"/>
      <c r="I31" s="616"/>
      <c r="J31" s="616"/>
      <c r="K31" s="616"/>
      <c r="L31" s="616"/>
      <c r="M31" s="616"/>
      <c r="N31" s="616"/>
      <c r="O31" s="616"/>
      <c r="P31" s="616"/>
      <c r="Q31" s="617"/>
      <c r="R31" s="618">
        <v>73118000</v>
      </c>
      <c r="S31" s="619"/>
      <c r="T31" s="619"/>
      <c r="U31" s="619"/>
      <c r="V31" s="619"/>
      <c r="W31" s="619"/>
      <c r="X31" s="619"/>
      <c r="Y31" s="620"/>
      <c r="Z31" s="623">
        <v>12.8</v>
      </c>
      <c r="AA31" s="624"/>
      <c r="AB31" s="624"/>
      <c r="AC31" s="629"/>
      <c r="AD31" s="627" t="s">
        <v>103</v>
      </c>
      <c r="AE31" s="619"/>
      <c r="AF31" s="619"/>
      <c r="AG31" s="619"/>
      <c r="AH31" s="619"/>
      <c r="AI31" s="619"/>
      <c r="AJ31" s="619"/>
      <c r="AK31" s="620"/>
      <c r="AL31" s="623" t="s">
        <v>103</v>
      </c>
      <c r="AM31" s="624"/>
      <c r="AN31" s="624"/>
      <c r="AO31" s="625"/>
      <c r="AP31" s="630" t="s">
        <v>261</v>
      </c>
      <c r="AQ31" s="631"/>
      <c r="AR31" s="631"/>
      <c r="AS31" s="631"/>
      <c r="AT31" s="631"/>
      <c r="AU31" s="631"/>
      <c r="AV31" s="631"/>
      <c r="AW31" s="631"/>
      <c r="AX31" s="631"/>
      <c r="AY31" s="631"/>
      <c r="AZ31" s="631"/>
      <c r="BA31" s="631"/>
      <c r="BB31" s="631"/>
      <c r="BC31" s="632"/>
      <c r="BD31" s="618">
        <v>343846</v>
      </c>
      <c r="BE31" s="619"/>
      <c r="BF31" s="619"/>
      <c r="BG31" s="619"/>
      <c r="BH31" s="619"/>
      <c r="BI31" s="619"/>
      <c r="BJ31" s="619"/>
      <c r="BK31" s="620"/>
      <c r="BL31" s="621">
        <v>0.3</v>
      </c>
      <c r="BM31" s="621"/>
      <c r="BN31" s="621"/>
      <c r="BO31" s="621"/>
      <c r="BP31" s="622" t="s">
        <v>103</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262</v>
      </c>
      <c r="C32" s="616"/>
      <c r="D32" s="616"/>
      <c r="E32" s="616"/>
      <c r="F32" s="616"/>
      <c r="G32" s="616"/>
      <c r="H32" s="616"/>
      <c r="I32" s="616"/>
      <c r="J32" s="616"/>
      <c r="K32" s="616"/>
      <c r="L32" s="616"/>
      <c r="M32" s="616"/>
      <c r="N32" s="616"/>
      <c r="O32" s="616"/>
      <c r="P32" s="616"/>
      <c r="Q32" s="617"/>
      <c r="R32" s="618" t="s">
        <v>103</v>
      </c>
      <c r="S32" s="619"/>
      <c r="T32" s="619"/>
      <c r="U32" s="619"/>
      <c r="V32" s="619"/>
      <c r="W32" s="619"/>
      <c r="X32" s="619"/>
      <c r="Y32" s="620"/>
      <c r="Z32" s="623" t="s">
        <v>103</v>
      </c>
      <c r="AA32" s="624"/>
      <c r="AB32" s="624"/>
      <c r="AC32" s="629"/>
      <c r="AD32" s="627" t="s">
        <v>103</v>
      </c>
      <c r="AE32" s="619"/>
      <c r="AF32" s="619"/>
      <c r="AG32" s="619"/>
      <c r="AH32" s="619"/>
      <c r="AI32" s="619"/>
      <c r="AJ32" s="619"/>
      <c r="AK32" s="620"/>
      <c r="AL32" s="623" t="s">
        <v>103</v>
      </c>
      <c r="AM32" s="624"/>
      <c r="AN32" s="624"/>
      <c r="AO32" s="625"/>
      <c r="AP32" s="630" t="s">
        <v>263</v>
      </c>
      <c r="AQ32" s="631"/>
      <c r="AR32" s="631"/>
      <c r="AS32" s="631"/>
      <c r="AT32" s="631"/>
      <c r="AU32" s="631"/>
      <c r="AV32" s="631"/>
      <c r="AW32" s="631"/>
      <c r="AX32" s="631"/>
      <c r="AY32" s="631"/>
      <c r="AZ32" s="631"/>
      <c r="BA32" s="631"/>
      <c r="BB32" s="631"/>
      <c r="BC32" s="632"/>
      <c r="BD32" s="618" t="s">
        <v>103</v>
      </c>
      <c r="BE32" s="619"/>
      <c r="BF32" s="619"/>
      <c r="BG32" s="619"/>
      <c r="BH32" s="619"/>
      <c r="BI32" s="619"/>
      <c r="BJ32" s="619"/>
      <c r="BK32" s="620"/>
      <c r="BL32" s="621" t="s">
        <v>103</v>
      </c>
      <c r="BM32" s="621"/>
      <c r="BN32" s="621"/>
      <c r="BO32" s="621"/>
      <c r="BP32" s="622" t="s">
        <v>103</v>
      </c>
      <c r="BQ32" s="622"/>
      <c r="BR32" s="622"/>
      <c r="BS32" s="622"/>
      <c r="BT32" s="622"/>
      <c r="BU32" s="622"/>
      <c r="BV32" s="622"/>
      <c r="BW32" s="626"/>
      <c r="BY32" s="600" t="s">
        <v>264</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265</v>
      </c>
      <c r="C33" s="616"/>
      <c r="D33" s="616"/>
      <c r="E33" s="616"/>
      <c r="F33" s="616"/>
      <c r="G33" s="616"/>
      <c r="H33" s="616"/>
      <c r="I33" s="616"/>
      <c r="J33" s="616"/>
      <c r="K33" s="616"/>
      <c r="L33" s="616"/>
      <c r="M33" s="616"/>
      <c r="N33" s="616"/>
      <c r="O33" s="616"/>
      <c r="P33" s="616"/>
      <c r="Q33" s="617"/>
      <c r="R33" s="618">
        <v>24763000</v>
      </c>
      <c r="S33" s="619"/>
      <c r="T33" s="619"/>
      <c r="U33" s="619"/>
      <c r="V33" s="619"/>
      <c r="W33" s="619"/>
      <c r="X33" s="619"/>
      <c r="Y33" s="620"/>
      <c r="Z33" s="623">
        <v>4.3</v>
      </c>
      <c r="AA33" s="624"/>
      <c r="AB33" s="624"/>
      <c r="AC33" s="629"/>
      <c r="AD33" s="627" t="s">
        <v>103</v>
      </c>
      <c r="AE33" s="619"/>
      <c r="AF33" s="619"/>
      <c r="AG33" s="619"/>
      <c r="AH33" s="619"/>
      <c r="AI33" s="619"/>
      <c r="AJ33" s="619"/>
      <c r="AK33" s="620"/>
      <c r="AL33" s="623" t="s">
        <v>103</v>
      </c>
      <c r="AM33" s="624"/>
      <c r="AN33" s="624"/>
      <c r="AO33" s="625"/>
      <c r="AP33" s="615" t="s">
        <v>138</v>
      </c>
      <c r="AQ33" s="616"/>
      <c r="AR33" s="616"/>
      <c r="AS33" s="616"/>
      <c r="AT33" s="616"/>
      <c r="AU33" s="616"/>
      <c r="AV33" s="616"/>
      <c r="AW33" s="616"/>
      <c r="AX33" s="616"/>
      <c r="AY33" s="616"/>
      <c r="AZ33" s="616"/>
      <c r="BA33" s="616"/>
      <c r="BB33" s="616"/>
      <c r="BC33" s="617"/>
      <c r="BD33" s="618">
        <v>133637906</v>
      </c>
      <c r="BE33" s="619"/>
      <c r="BF33" s="619"/>
      <c r="BG33" s="619"/>
      <c r="BH33" s="619"/>
      <c r="BI33" s="619"/>
      <c r="BJ33" s="619"/>
      <c r="BK33" s="620"/>
      <c r="BL33" s="621">
        <v>100</v>
      </c>
      <c r="BM33" s="621"/>
      <c r="BN33" s="621"/>
      <c r="BO33" s="621"/>
      <c r="BP33" s="622">
        <v>911167</v>
      </c>
      <c r="BQ33" s="622"/>
      <c r="BR33" s="622"/>
      <c r="BS33" s="622"/>
      <c r="BT33" s="622"/>
      <c r="BU33" s="622"/>
      <c r="BV33" s="622"/>
      <c r="BW33" s="626"/>
      <c r="BY33" s="600" t="s">
        <v>175</v>
      </c>
      <c r="BZ33" s="601"/>
      <c r="CA33" s="601"/>
      <c r="CB33" s="601"/>
      <c r="CC33" s="601"/>
      <c r="CD33" s="601"/>
      <c r="CE33" s="601"/>
      <c r="CF33" s="601"/>
      <c r="CG33" s="601"/>
      <c r="CH33" s="601"/>
      <c r="CI33" s="601"/>
      <c r="CJ33" s="601"/>
      <c r="CK33" s="601"/>
      <c r="CL33" s="602"/>
      <c r="CM33" s="600" t="s">
        <v>266</v>
      </c>
      <c r="CN33" s="601"/>
      <c r="CO33" s="601"/>
      <c r="CP33" s="601"/>
      <c r="CQ33" s="601"/>
      <c r="CR33" s="601"/>
      <c r="CS33" s="601"/>
      <c r="CT33" s="602"/>
      <c r="CU33" s="600" t="s">
        <v>267</v>
      </c>
      <c r="CV33" s="601"/>
      <c r="CW33" s="601"/>
      <c r="CX33" s="602"/>
      <c r="CY33" s="600" t="s">
        <v>268</v>
      </c>
      <c r="CZ33" s="601"/>
      <c r="DA33" s="601"/>
      <c r="DB33" s="601"/>
      <c r="DC33" s="601"/>
      <c r="DD33" s="601"/>
      <c r="DE33" s="601"/>
      <c r="DF33" s="602"/>
      <c r="DG33" s="637" t="s">
        <v>269</v>
      </c>
      <c r="DH33" s="638"/>
      <c r="DI33" s="638"/>
      <c r="DJ33" s="638"/>
      <c r="DK33" s="638"/>
      <c r="DL33" s="638"/>
      <c r="DM33" s="638"/>
      <c r="DN33" s="638"/>
      <c r="DO33" s="638"/>
      <c r="DP33" s="638"/>
      <c r="DQ33" s="639"/>
      <c r="DR33" s="600" t="s">
        <v>270</v>
      </c>
      <c r="DS33" s="601"/>
      <c r="DT33" s="601"/>
      <c r="DU33" s="601"/>
      <c r="DV33" s="601"/>
      <c r="DW33" s="601"/>
      <c r="DX33" s="602"/>
    </row>
    <row r="34" spans="2:128" ht="11.25" customHeight="1">
      <c r="B34" s="634" t="s">
        <v>271</v>
      </c>
      <c r="C34" s="635"/>
      <c r="D34" s="635"/>
      <c r="E34" s="635"/>
      <c r="F34" s="635"/>
      <c r="G34" s="635"/>
      <c r="H34" s="635"/>
      <c r="I34" s="635"/>
      <c r="J34" s="635"/>
      <c r="K34" s="635"/>
      <c r="L34" s="635"/>
      <c r="M34" s="635"/>
      <c r="N34" s="635"/>
      <c r="O34" s="635"/>
      <c r="P34" s="635"/>
      <c r="Q34" s="636"/>
      <c r="R34" s="618">
        <v>572602476</v>
      </c>
      <c r="S34" s="619"/>
      <c r="T34" s="619"/>
      <c r="U34" s="619"/>
      <c r="V34" s="619"/>
      <c r="W34" s="619"/>
      <c r="X34" s="619"/>
      <c r="Y34" s="620"/>
      <c r="Z34" s="621">
        <v>100</v>
      </c>
      <c r="AA34" s="621"/>
      <c r="AB34" s="621"/>
      <c r="AC34" s="621"/>
      <c r="AD34" s="622">
        <v>303202455</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272</v>
      </c>
      <c r="BZ34" s="605"/>
      <c r="CA34" s="605"/>
      <c r="CB34" s="605"/>
      <c r="CC34" s="605"/>
      <c r="CD34" s="605"/>
      <c r="CE34" s="605"/>
      <c r="CF34" s="605"/>
      <c r="CG34" s="605"/>
      <c r="CH34" s="605"/>
      <c r="CI34" s="605"/>
      <c r="CJ34" s="605"/>
      <c r="CK34" s="605"/>
      <c r="CL34" s="606"/>
      <c r="CM34" s="607">
        <v>254631668</v>
      </c>
      <c r="CN34" s="608"/>
      <c r="CO34" s="608"/>
      <c r="CP34" s="608"/>
      <c r="CQ34" s="608"/>
      <c r="CR34" s="608"/>
      <c r="CS34" s="608"/>
      <c r="CT34" s="609"/>
      <c r="CU34" s="648">
        <v>45.9</v>
      </c>
      <c r="CV34" s="649"/>
      <c r="CW34" s="649"/>
      <c r="CX34" s="651"/>
      <c r="CY34" s="647">
        <v>226013682</v>
      </c>
      <c r="CZ34" s="608"/>
      <c r="DA34" s="608"/>
      <c r="DB34" s="608"/>
      <c r="DC34" s="608"/>
      <c r="DD34" s="608"/>
      <c r="DE34" s="608"/>
      <c r="DF34" s="609"/>
      <c r="DG34" s="647">
        <v>219493492</v>
      </c>
      <c r="DH34" s="608"/>
      <c r="DI34" s="608"/>
      <c r="DJ34" s="608"/>
      <c r="DK34" s="608"/>
      <c r="DL34" s="608"/>
      <c r="DM34" s="608"/>
      <c r="DN34" s="608"/>
      <c r="DO34" s="608"/>
      <c r="DP34" s="608"/>
      <c r="DQ34" s="609"/>
      <c r="DR34" s="648">
        <v>66.900000000000006</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273</v>
      </c>
      <c r="BZ35" s="616"/>
      <c r="CA35" s="616"/>
      <c r="CB35" s="616"/>
      <c r="CC35" s="616"/>
      <c r="CD35" s="616"/>
      <c r="CE35" s="616"/>
      <c r="CF35" s="616"/>
      <c r="CG35" s="616"/>
      <c r="CH35" s="616"/>
      <c r="CI35" s="616"/>
      <c r="CJ35" s="616"/>
      <c r="CK35" s="616"/>
      <c r="CL35" s="617"/>
      <c r="CM35" s="618">
        <v>153420727</v>
      </c>
      <c r="CN35" s="643"/>
      <c r="CO35" s="643"/>
      <c r="CP35" s="643"/>
      <c r="CQ35" s="643"/>
      <c r="CR35" s="643"/>
      <c r="CS35" s="643"/>
      <c r="CT35" s="644"/>
      <c r="CU35" s="640">
        <v>27.6</v>
      </c>
      <c r="CV35" s="641"/>
      <c r="CW35" s="641"/>
      <c r="CX35" s="642"/>
      <c r="CY35" s="627">
        <v>132383150</v>
      </c>
      <c r="CZ35" s="643"/>
      <c r="DA35" s="643"/>
      <c r="DB35" s="643"/>
      <c r="DC35" s="643"/>
      <c r="DD35" s="643"/>
      <c r="DE35" s="643"/>
      <c r="DF35" s="644"/>
      <c r="DG35" s="627">
        <v>128963220</v>
      </c>
      <c r="DH35" s="643"/>
      <c r="DI35" s="643"/>
      <c r="DJ35" s="643"/>
      <c r="DK35" s="643"/>
      <c r="DL35" s="643"/>
      <c r="DM35" s="643"/>
      <c r="DN35" s="643"/>
      <c r="DO35" s="643"/>
      <c r="DP35" s="643"/>
      <c r="DQ35" s="644"/>
      <c r="DR35" s="640">
        <v>39.299999999999997</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274</v>
      </c>
      <c r="BZ36" s="616"/>
      <c r="CA36" s="616"/>
      <c r="CB36" s="616"/>
      <c r="CC36" s="616"/>
      <c r="CD36" s="616"/>
      <c r="CE36" s="616"/>
      <c r="CF36" s="616"/>
      <c r="CG36" s="616"/>
      <c r="CH36" s="616"/>
      <c r="CI36" s="616"/>
      <c r="CJ36" s="616"/>
      <c r="CK36" s="616"/>
      <c r="CL36" s="617"/>
      <c r="CM36" s="618">
        <v>111638478</v>
      </c>
      <c r="CN36" s="619"/>
      <c r="CO36" s="619"/>
      <c r="CP36" s="619"/>
      <c r="CQ36" s="619"/>
      <c r="CR36" s="619"/>
      <c r="CS36" s="619"/>
      <c r="CT36" s="620"/>
      <c r="CU36" s="640">
        <v>20.100000000000001</v>
      </c>
      <c r="CV36" s="641"/>
      <c r="CW36" s="641"/>
      <c r="CX36" s="642"/>
      <c r="CY36" s="627">
        <v>91012248</v>
      </c>
      <c r="CZ36" s="643"/>
      <c r="DA36" s="643"/>
      <c r="DB36" s="643"/>
      <c r="DC36" s="643"/>
      <c r="DD36" s="643"/>
      <c r="DE36" s="643"/>
      <c r="DF36" s="644"/>
      <c r="DG36" s="627">
        <v>90896227</v>
      </c>
      <c r="DH36" s="643"/>
      <c r="DI36" s="643"/>
      <c r="DJ36" s="643"/>
      <c r="DK36" s="643"/>
      <c r="DL36" s="643"/>
      <c r="DM36" s="643"/>
      <c r="DN36" s="643"/>
      <c r="DO36" s="643"/>
      <c r="DP36" s="643"/>
      <c r="DQ36" s="644"/>
      <c r="DR36" s="640">
        <v>27.7</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275</v>
      </c>
      <c r="AQ37" s="601"/>
      <c r="AR37" s="601"/>
      <c r="AS37" s="601"/>
      <c r="AT37" s="601"/>
      <c r="AU37" s="601"/>
      <c r="AV37" s="601"/>
      <c r="AW37" s="601"/>
      <c r="AX37" s="601"/>
      <c r="AY37" s="601"/>
      <c r="AZ37" s="601"/>
      <c r="BA37" s="601"/>
      <c r="BB37" s="601"/>
      <c r="BC37" s="602"/>
      <c r="BD37" s="600" t="s">
        <v>276</v>
      </c>
      <c r="BE37" s="601"/>
      <c r="BF37" s="601"/>
      <c r="BG37" s="601"/>
      <c r="BH37" s="601"/>
      <c r="BI37" s="601"/>
      <c r="BJ37" s="601"/>
      <c r="BK37" s="601"/>
      <c r="BL37" s="601"/>
      <c r="BM37" s="602"/>
      <c r="BN37" s="600" t="s">
        <v>277</v>
      </c>
      <c r="BO37" s="601"/>
      <c r="BP37" s="601"/>
      <c r="BQ37" s="601"/>
      <c r="BR37" s="601"/>
      <c r="BS37" s="601"/>
      <c r="BT37" s="601"/>
      <c r="BU37" s="601"/>
      <c r="BV37" s="601"/>
      <c r="BW37" s="602"/>
      <c r="BY37" s="615" t="s">
        <v>278</v>
      </c>
      <c r="BZ37" s="616"/>
      <c r="CA37" s="616"/>
      <c r="CB37" s="616"/>
      <c r="CC37" s="616"/>
      <c r="CD37" s="616"/>
      <c r="CE37" s="616"/>
      <c r="CF37" s="616"/>
      <c r="CG37" s="616"/>
      <c r="CH37" s="616"/>
      <c r="CI37" s="616"/>
      <c r="CJ37" s="616"/>
      <c r="CK37" s="616"/>
      <c r="CL37" s="617"/>
      <c r="CM37" s="618">
        <v>12231724</v>
      </c>
      <c r="CN37" s="643"/>
      <c r="CO37" s="643"/>
      <c r="CP37" s="643"/>
      <c r="CQ37" s="643"/>
      <c r="CR37" s="643"/>
      <c r="CS37" s="643"/>
      <c r="CT37" s="644"/>
      <c r="CU37" s="640">
        <v>2.2000000000000002</v>
      </c>
      <c r="CV37" s="641"/>
      <c r="CW37" s="641"/>
      <c r="CX37" s="642"/>
      <c r="CY37" s="627">
        <v>6361595</v>
      </c>
      <c r="CZ37" s="643"/>
      <c r="DA37" s="643"/>
      <c r="DB37" s="643"/>
      <c r="DC37" s="643"/>
      <c r="DD37" s="643"/>
      <c r="DE37" s="643"/>
      <c r="DF37" s="644"/>
      <c r="DG37" s="627">
        <v>6361595</v>
      </c>
      <c r="DH37" s="643"/>
      <c r="DI37" s="643"/>
      <c r="DJ37" s="643"/>
      <c r="DK37" s="643"/>
      <c r="DL37" s="643"/>
      <c r="DM37" s="643"/>
      <c r="DN37" s="643"/>
      <c r="DO37" s="643"/>
      <c r="DP37" s="643"/>
      <c r="DQ37" s="644"/>
      <c r="DR37" s="640">
        <v>1.9</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279</v>
      </c>
      <c r="AQ38" s="665"/>
      <c r="AR38" s="665"/>
      <c r="AS38" s="665"/>
      <c r="AT38" s="670" t="s">
        <v>280</v>
      </c>
      <c r="AU38" s="180"/>
      <c r="AV38" s="180"/>
      <c r="AW38" s="180"/>
      <c r="AX38" s="604" t="s">
        <v>138</v>
      </c>
      <c r="AY38" s="605"/>
      <c r="AZ38" s="605"/>
      <c r="BA38" s="605"/>
      <c r="BB38" s="605"/>
      <c r="BC38" s="606"/>
      <c r="BD38" s="645">
        <v>99.5</v>
      </c>
      <c r="BE38" s="613"/>
      <c r="BF38" s="613"/>
      <c r="BG38" s="613"/>
      <c r="BH38" s="613"/>
      <c r="BI38" s="613">
        <v>98.4</v>
      </c>
      <c r="BJ38" s="613"/>
      <c r="BK38" s="613"/>
      <c r="BL38" s="613"/>
      <c r="BM38" s="614"/>
      <c r="BN38" s="645">
        <v>99.4</v>
      </c>
      <c r="BO38" s="613"/>
      <c r="BP38" s="613"/>
      <c r="BQ38" s="613"/>
      <c r="BR38" s="613"/>
      <c r="BS38" s="613">
        <v>97.9</v>
      </c>
      <c r="BT38" s="613"/>
      <c r="BU38" s="613"/>
      <c r="BV38" s="613"/>
      <c r="BW38" s="614"/>
      <c r="BY38" s="615" t="s">
        <v>281</v>
      </c>
      <c r="BZ38" s="616"/>
      <c r="CA38" s="616"/>
      <c r="CB38" s="616"/>
      <c r="CC38" s="616"/>
      <c r="CD38" s="616"/>
      <c r="CE38" s="616"/>
      <c r="CF38" s="616"/>
      <c r="CG38" s="616"/>
      <c r="CH38" s="616"/>
      <c r="CI38" s="616"/>
      <c r="CJ38" s="616"/>
      <c r="CK38" s="616"/>
      <c r="CL38" s="617"/>
      <c r="CM38" s="618">
        <v>88979217</v>
      </c>
      <c r="CN38" s="619"/>
      <c r="CO38" s="619"/>
      <c r="CP38" s="619"/>
      <c r="CQ38" s="619"/>
      <c r="CR38" s="619"/>
      <c r="CS38" s="619"/>
      <c r="CT38" s="620"/>
      <c r="CU38" s="640">
        <v>16</v>
      </c>
      <c r="CV38" s="641"/>
      <c r="CW38" s="641"/>
      <c r="CX38" s="642"/>
      <c r="CY38" s="627">
        <v>87268937</v>
      </c>
      <c r="CZ38" s="643"/>
      <c r="DA38" s="643"/>
      <c r="DB38" s="643"/>
      <c r="DC38" s="643"/>
      <c r="DD38" s="643"/>
      <c r="DE38" s="643"/>
      <c r="DF38" s="644"/>
      <c r="DG38" s="627">
        <v>84168677</v>
      </c>
      <c r="DH38" s="643"/>
      <c r="DI38" s="643"/>
      <c r="DJ38" s="643"/>
      <c r="DK38" s="643"/>
      <c r="DL38" s="643"/>
      <c r="DM38" s="643"/>
      <c r="DN38" s="643"/>
      <c r="DO38" s="643"/>
      <c r="DP38" s="643"/>
      <c r="DQ38" s="644"/>
      <c r="DR38" s="640">
        <v>25.7</v>
      </c>
      <c r="DS38" s="641"/>
      <c r="DT38" s="641"/>
      <c r="DU38" s="641"/>
      <c r="DV38" s="641"/>
      <c r="DW38" s="641"/>
      <c r="DX38" s="646"/>
    </row>
    <row r="39" spans="2:128" ht="11.25" customHeight="1">
      <c r="AP39" s="666"/>
      <c r="AQ39" s="667"/>
      <c r="AR39" s="667"/>
      <c r="AS39" s="667"/>
      <c r="AT39" s="671"/>
      <c r="AU39" s="169" t="s">
        <v>282</v>
      </c>
      <c r="AV39" s="169"/>
      <c r="AW39" s="169"/>
      <c r="AX39" s="615" t="s">
        <v>283</v>
      </c>
      <c r="AY39" s="616"/>
      <c r="AZ39" s="616"/>
      <c r="BA39" s="616"/>
      <c r="BB39" s="616"/>
      <c r="BC39" s="617"/>
      <c r="BD39" s="652">
        <v>99.1</v>
      </c>
      <c r="BE39" s="624"/>
      <c r="BF39" s="624"/>
      <c r="BG39" s="624"/>
      <c r="BH39" s="624"/>
      <c r="BI39" s="624">
        <v>96.7</v>
      </c>
      <c r="BJ39" s="624"/>
      <c r="BK39" s="624"/>
      <c r="BL39" s="624"/>
      <c r="BM39" s="625"/>
      <c r="BN39" s="652">
        <v>99</v>
      </c>
      <c r="BO39" s="624"/>
      <c r="BP39" s="624"/>
      <c r="BQ39" s="624"/>
      <c r="BR39" s="624"/>
      <c r="BS39" s="624">
        <v>96.2</v>
      </c>
      <c r="BT39" s="624"/>
      <c r="BU39" s="624"/>
      <c r="BV39" s="624"/>
      <c r="BW39" s="625"/>
      <c r="BY39" s="653" t="s">
        <v>284</v>
      </c>
      <c r="BZ39" s="654"/>
      <c r="CA39" s="615" t="s">
        <v>285</v>
      </c>
      <c r="CB39" s="616"/>
      <c r="CC39" s="616"/>
      <c r="CD39" s="616"/>
      <c r="CE39" s="616"/>
      <c r="CF39" s="616"/>
      <c r="CG39" s="616"/>
      <c r="CH39" s="616"/>
      <c r="CI39" s="616"/>
      <c r="CJ39" s="616"/>
      <c r="CK39" s="616"/>
      <c r="CL39" s="617"/>
      <c r="CM39" s="618">
        <v>88979217</v>
      </c>
      <c r="CN39" s="643"/>
      <c r="CO39" s="643"/>
      <c r="CP39" s="643"/>
      <c r="CQ39" s="643"/>
      <c r="CR39" s="643"/>
      <c r="CS39" s="643"/>
      <c r="CT39" s="644"/>
      <c r="CU39" s="640">
        <v>16</v>
      </c>
      <c r="CV39" s="641"/>
      <c r="CW39" s="641"/>
      <c r="CX39" s="642"/>
      <c r="CY39" s="627">
        <v>87268937</v>
      </c>
      <c r="CZ39" s="643"/>
      <c r="DA39" s="643"/>
      <c r="DB39" s="643"/>
      <c r="DC39" s="643"/>
      <c r="DD39" s="643"/>
      <c r="DE39" s="643"/>
      <c r="DF39" s="644"/>
      <c r="DG39" s="627">
        <v>84168677</v>
      </c>
      <c r="DH39" s="643"/>
      <c r="DI39" s="643"/>
      <c r="DJ39" s="643"/>
      <c r="DK39" s="643"/>
      <c r="DL39" s="643"/>
      <c r="DM39" s="643"/>
      <c r="DN39" s="643"/>
      <c r="DO39" s="643"/>
      <c r="DP39" s="643"/>
      <c r="DQ39" s="644"/>
      <c r="DR39" s="640">
        <v>25.7</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286</v>
      </c>
      <c r="AY40" s="635"/>
      <c r="AZ40" s="635"/>
      <c r="BA40" s="635"/>
      <c r="BB40" s="635"/>
      <c r="BC40" s="636"/>
      <c r="BD40" s="659">
        <v>99.9</v>
      </c>
      <c r="BE40" s="660"/>
      <c r="BF40" s="660"/>
      <c r="BG40" s="660"/>
      <c r="BH40" s="660"/>
      <c r="BI40" s="660">
        <v>99.4</v>
      </c>
      <c r="BJ40" s="660"/>
      <c r="BK40" s="660"/>
      <c r="BL40" s="660"/>
      <c r="BM40" s="661"/>
      <c r="BN40" s="659">
        <v>99.9</v>
      </c>
      <c r="BO40" s="660"/>
      <c r="BP40" s="660"/>
      <c r="BQ40" s="660"/>
      <c r="BR40" s="660"/>
      <c r="BS40" s="660">
        <v>99.2</v>
      </c>
      <c r="BT40" s="660"/>
      <c r="BU40" s="660"/>
      <c r="BV40" s="660"/>
      <c r="BW40" s="661"/>
      <c r="BY40" s="655"/>
      <c r="BZ40" s="656"/>
      <c r="CA40" s="615" t="s">
        <v>287</v>
      </c>
      <c r="CB40" s="616"/>
      <c r="CC40" s="616"/>
      <c r="CD40" s="616"/>
      <c r="CE40" s="616"/>
      <c r="CF40" s="616"/>
      <c r="CG40" s="616"/>
      <c r="CH40" s="616"/>
      <c r="CI40" s="616"/>
      <c r="CJ40" s="616"/>
      <c r="CK40" s="616"/>
      <c r="CL40" s="617"/>
      <c r="CM40" s="618">
        <v>78946618</v>
      </c>
      <c r="CN40" s="619"/>
      <c r="CO40" s="619"/>
      <c r="CP40" s="619"/>
      <c r="CQ40" s="619"/>
      <c r="CR40" s="619"/>
      <c r="CS40" s="619"/>
      <c r="CT40" s="620"/>
      <c r="CU40" s="640">
        <v>14.2</v>
      </c>
      <c r="CV40" s="641"/>
      <c r="CW40" s="641"/>
      <c r="CX40" s="642"/>
      <c r="CY40" s="627">
        <v>77289322</v>
      </c>
      <c r="CZ40" s="643"/>
      <c r="DA40" s="643"/>
      <c r="DB40" s="643"/>
      <c r="DC40" s="643"/>
      <c r="DD40" s="643"/>
      <c r="DE40" s="643"/>
      <c r="DF40" s="644"/>
      <c r="DG40" s="627">
        <v>74189062</v>
      </c>
      <c r="DH40" s="643"/>
      <c r="DI40" s="643"/>
      <c r="DJ40" s="643"/>
      <c r="DK40" s="643"/>
      <c r="DL40" s="643"/>
      <c r="DM40" s="643"/>
      <c r="DN40" s="643"/>
      <c r="DO40" s="643"/>
      <c r="DP40" s="643"/>
      <c r="DQ40" s="644"/>
      <c r="DR40" s="640">
        <v>22.6</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288</v>
      </c>
      <c r="CB41" s="616"/>
      <c r="CC41" s="616"/>
      <c r="CD41" s="616"/>
      <c r="CE41" s="616"/>
      <c r="CF41" s="616"/>
      <c r="CG41" s="616"/>
      <c r="CH41" s="616"/>
      <c r="CI41" s="616"/>
      <c r="CJ41" s="616"/>
      <c r="CK41" s="616"/>
      <c r="CL41" s="617"/>
      <c r="CM41" s="618">
        <v>10032599</v>
      </c>
      <c r="CN41" s="643"/>
      <c r="CO41" s="643"/>
      <c r="CP41" s="643"/>
      <c r="CQ41" s="643"/>
      <c r="CR41" s="643"/>
      <c r="CS41" s="643"/>
      <c r="CT41" s="644"/>
      <c r="CU41" s="640">
        <v>1.8</v>
      </c>
      <c r="CV41" s="641"/>
      <c r="CW41" s="641"/>
      <c r="CX41" s="642"/>
      <c r="CY41" s="627">
        <v>9979615</v>
      </c>
      <c r="CZ41" s="643"/>
      <c r="DA41" s="643"/>
      <c r="DB41" s="643"/>
      <c r="DC41" s="643"/>
      <c r="DD41" s="643"/>
      <c r="DE41" s="643"/>
      <c r="DF41" s="644"/>
      <c r="DG41" s="627">
        <v>9979615</v>
      </c>
      <c r="DH41" s="643"/>
      <c r="DI41" s="643"/>
      <c r="DJ41" s="643"/>
      <c r="DK41" s="643"/>
      <c r="DL41" s="643"/>
      <c r="DM41" s="643"/>
      <c r="DN41" s="643"/>
      <c r="DO41" s="643"/>
      <c r="DP41" s="643"/>
      <c r="DQ41" s="644"/>
      <c r="DR41" s="640">
        <v>3</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289</v>
      </c>
      <c r="CB42" s="616"/>
      <c r="CC42" s="616"/>
      <c r="CD42" s="616"/>
      <c r="CE42" s="616"/>
      <c r="CF42" s="616"/>
      <c r="CG42" s="616"/>
      <c r="CH42" s="616"/>
      <c r="CI42" s="616"/>
      <c r="CJ42" s="616"/>
      <c r="CK42" s="616"/>
      <c r="CL42" s="617"/>
      <c r="CM42" s="618" t="s">
        <v>103</v>
      </c>
      <c r="CN42" s="619"/>
      <c r="CO42" s="619"/>
      <c r="CP42" s="619"/>
      <c r="CQ42" s="619"/>
      <c r="CR42" s="619"/>
      <c r="CS42" s="619"/>
      <c r="CT42" s="620"/>
      <c r="CU42" s="640" t="s">
        <v>103</v>
      </c>
      <c r="CV42" s="641"/>
      <c r="CW42" s="641"/>
      <c r="CX42" s="642"/>
      <c r="CY42" s="627" t="s">
        <v>103</v>
      </c>
      <c r="CZ42" s="643"/>
      <c r="DA42" s="643"/>
      <c r="DB42" s="643"/>
      <c r="DC42" s="643"/>
      <c r="DD42" s="643"/>
      <c r="DE42" s="643"/>
      <c r="DF42" s="644"/>
      <c r="DG42" s="627" t="s">
        <v>103</v>
      </c>
      <c r="DH42" s="643"/>
      <c r="DI42" s="643"/>
      <c r="DJ42" s="643"/>
      <c r="DK42" s="643"/>
      <c r="DL42" s="643"/>
      <c r="DM42" s="643"/>
      <c r="DN42" s="643"/>
      <c r="DO42" s="643"/>
      <c r="DP42" s="643"/>
      <c r="DQ42" s="644"/>
      <c r="DR42" s="640" t="s">
        <v>103</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290</v>
      </c>
      <c r="BZ43" s="616"/>
      <c r="CA43" s="616"/>
      <c r="CB43" s="616"/>
      <c r="CC43" s="616"/>
      <c r="CD43" s="616"/>
      <c r="CE43" s="616"/>
      <c r="CF43" s="616"/>
      <c r="CG43" s="616"/>
      <c r="CH43" s="616"/>
      <c r="CI43" s="616"/>
      <c r="CJ43" s="616"/>
      <c r="CK43" s="616"/>
      <c r="CL43" s="617"/>
      <c r="CM43" s="618">
        <v>184696542</v>
      </c>
      <c r="CN43" s="643"/>
      <c r="CO43" s="643"/>
      <c r="CP43" s="643"/>
      <c r="CQ43" s="643"/>
      <c r="CR43" s="643"/>
      <c r="CS43" s="643"/>
      <c r="CT43" s="644"/>
      <c r="CU43" s="640">
        <v>33.299999999999997</v>
      </c>
      <c r="CV43" s="641"/>
      <c r="CW43" s="641"/>
      <c r="CX43" s="642"/>
      <c r="CY43" s="627">
        <v>124579078</v>
      </c>
      <c r="CZ43" s="643"/>
      <c r="DA43" s="643"/>
      <c r="DB43" s="643"/>
      <c r="DC43" s="643"/>
      <c r="DD43" s="643"/>
      <c r="DE43" s="643"/>
      <c r="DF43" s="644"/>
      <c r="DG43" s="627">
        <v>89864887</v>
      </c>
      <c r="DH43" s="643"/>
      <c r="DI43" s="643"/>
      <c r="DJ43" s="643"/>
      <c r="DK43" s="643"/>
      <c r="DL43" s="643"/>
      <c r="DM43" s="643"/>
      <c r="DN43" s="643"/>
      <c r="DO43" s="643"/>
      <c r="DP43" s="643"/>
      <c r="DQ43" s="644"/>
      <c r="DR43" s="640">
        <v>27.4</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291</v>
      </c>
      <c r="BZ44" s="616"/>
      <c r="CA44" s="616"/>
      <c r="CB44" s="616"/>
      <c r="CC44" s="616"/>
      <c r="CD44" s="616"/>
      <c r="CE44" s="616"/>
      <c r="CF44" s="616"/>
      <c r="CG44" s="616"/>
      <c r="CH44" s="616"/>
      <c r="CI44" s="616"/>
      <c r="CJ44" s="616"/>
      <c r="CK44" s="616"/>
      <c r="CL44" s="617"/>
      <c r="CM44" s="618">
        <v>17337130</v>
      </c>
      <c r="CN44" s="619"/>
      <c r="CO44" s="619"/>
      <c r="CP44" s="619"/>
      <c r="CQ44" s="619"/>
      <c r="CR44" s="619"/>
      <c r="CS44" s="619"/>
      <c r="CT44" s="620"/>
      <c r="CU44" s="640">
        <v>3.1</v>
      </c>
      <c r="CV44" s="641"/>
      <c r="CW44" s="641"/>
      <c r="CX44" s="642"/>
      <c r="CY44" s="627">
        <v>11066262</v>
      </c>
      <c r="CZ44" s="643"/>
      <c r="DA44" s="643"/>
      <c r="DB44" s="643"/>
      <c r="DC44" s="643"/>
      <c r="DD44" s="643"/>
      <c r="DE44" s="643"/>
      <c r="DF44" s="644"/>
      <c r="DG44" s="627">
        <v>9332716</v>
      </c>
      <c r="DH44" s="643"/>
      <c r="DI44" s="643"/>
      <c r="DJ44" s="643"/>
      <c r="DK44" s="643"/>
      <c r="DL44" s="643"/>
      <c r="DM44" s="643"/>
      <c r="DN44" s="643"/>
      <c r="DO44" s="643"/>
      <c r="DP44" s="643"/>
      <c r="DQ44" s="644"/>
      <c r="DR44" s="640">
        <v>2.8</v>
      </c>
      <c r="DS44" s="641"/>
      <c r="DT44" s="641"/>
      <c r="DU44" s="641"/>
      <c r="DV44" s="641"/>
      <c r="DW44" s="641"/>
      <c r="DX44" s="646"/>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293</v>
      </c>
      <c r="BZ45" s="616"/>
      <c r="CA45" s="616"/>
      <c r="CB45" s="616"/>
      <c r="CC45" s="616"/>
      <c r="CD45" s="616"/>
      <c r="CE45" s="616"/>
      <c r="CF45" s="616"/>
      <c r="CG45" s="616"/>
      <c r="CH45" s="616"/>
      <c r="CI45" s="616"/>
      <c r="CJ45" s="616"/>
      <c r="CK45" s="616"/>
      <c r="CL45" s="617"/>
      <c r="CM45" s="618">
        <v>2950015</v>
      </c>
      <c r="CN45" s="643"/>
      <c r="CO45" s="643"/>
      <c r="CP45" s="643"/>
      <c r="CQ45" s="643"/>
      <c r="CR45" s="643"/>
      <c r="CS45" s="643"/>
      <c r="CT45" s="644"/>
      <c r="CU45" s="640">
        <v>0.5</v>
      </c>
      <c r="CV45" s="641"/>
      <c r="CW45" s="641"/>
      <c r="CX45" s="642"/>
      <c r="CY45" s="627">
        <v>2372988</v>
      </c>
      <c r="CZ45" s="643"/>
      <c r="DA45" s="643"/>
      <c r="DB45" s="643"/>
      <c r="DC45" s="643"/>
      <c r="DD45" s="643"/>
      <c r="DE45" s="643"/>
      <c r="DF45" s="644"/>
      <c r="DG45" s="627">
        <v>2358128</v>
      </c>
      <c r="DH45" s="643"/>
      <c r="DI45" s="643"/>
      <c r="DJ45" s="643"/>
      <c r="DK45" s="643"/>
      <c r="DL45" s="643"/>
      <c r="DM45" s="643"/>
      <c r="DN45" s="643"/>
      <c r="DO45" s="643"/>
      <c r="DP45" s="643"/>
      <c r="DQ45" s="644"/>
      <c r="DR45" s="640">
        <v>0.7</v>
      </c>
      <c r="DS45" s="641"/>
      <c r="DT45" s="641"/>
      <c r="DU45" s="641"/>
      <c r="DV45" s="641"/>
      <c r="DW45" s="641"/>
      <c r="DX45" s="646"/>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295</v>
      </c>
      <c r="BZ46" s="616"/>
      <c r="CA46" s="616"/>
      <c r="CB46" s="616"/>
      <c r="CC46" s="616"/>
      <c r="CD46" s="616"/>
      <c r="CE46" s="616"/>
      <c r="CF46" s="616"/>
      <c r="CG46" s="616"/>
      <c r="CH46" s="616"/>
      <c r="CI46" s="616"/>
      <c r="CJ46" s="616"/>
      <c r="CK46" s="616"/>
      <c r="CL46" s="617"/>
      <c r="CM46" s="618">
        <v>121904773</v>
      </c>
      <c r="CN46" s="619"/>
      <c r="CO46" s="619"/>
      <c r="CP46" s="619"/>
      <c r="CQ46" s="619"/>
      <c r="CR46" s="619"/>
      <c r="CS46" s="619"/>
      <c r="CT46" s="620"/>
      <c r="CU46" s="640">
        <v>22</v>
      </c>
      <c r="CV46" s="641"/>
      <c r="CW46" s="641"/>
      <c r="CX46" s="642"/>
      <c r="CY46" s="627">
        <v>103838682</v>
      </c>
      <c r="CZ46" s="643"/>
      <c r="DA46" s="643"/>
      <c r="DB46" s="643"/>
      <c r="DC46" s="643"/>
      <c r="DD46" s="643"/>
      <c r="DE46" s="643"/>
      <c r="DF46" s="644"/>
      <c r="DG46" s="627">
        <v>78133212</v>
      </c>
      <c r="DH46" s="643"/>
      <c r="DI46" s="643"/>
      <c r="DJ46" s="643"/>
      <c r="DK46" s="643"/>
      <c r="DL46" s="643"/>
      <c r="DM46" s="643"/>
      <c r="DN46" s="643"/>
      <c r="DO46" s="643"/>
      <c r="DP46" s="643"/>
      <c r="DQ46" s="644"/>
      <c r="DR46" s="640">
        <v>23.8</v>
      </c>
      <c r="DS46" s="641"/>
      <c r="DT46" s="641"/>
      <c r="DU46" s="641"/>
      <c r="DV46" s="641"/>
      <c r="DW46" s="641"/>
      <c r="DX46" s="646"/>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297</v>
      </c>
      <c r="BZ47" s="616"/>
      <c r="CA47" s="616"/>
      <c r="CB47" s="616"/>
      <c r="CC47" s="616"/>
      <c r="CD47" s="616"/>
      <c r="CE47" s="616"/>
      <c r="CF47" s="616"/>
      <c r="CG47" s="616"/>
      <c r="CH47" s="616"/>
      <c r="CI47" s="616"/>
      <c r="CJ47" s="616"/>
      <c r="CK47" s="616"/>
      <c r="CL47" s="617"/>
      <c r="CM47" s="618">
        <v>242539</v>
      </c>
      <c r="CN47" s="643"/>
      <c r="CO47" s="643"/>
      <c r="CP47" s="643"/>
      <c r="CQ47" s="643"/>
      <c r="CR47" s="643"/>
      <c r="CS47" s="643"/>
      <c r="CT47" s="644"/>
      <c r="CU47" s="640">
        <v>0</v>
      </c>
      <c r="CV47" s="641"/>
      <c r="CW47" s="641"/>
      <c r="CX47" s="642"/>
      <c r="CY47" s="627">
        <v>236699</v>
      </c>
      <c r="CZ47" s="643"/>
      <c r="DA47" s="643"/>
      <c r="DB47" s="643"/>
      <c r="DC47" s="643"/>
      <c r="DD47" s="643"/>
      <c r="DE47" s="643"/>
      <c r="DF47" s="644"/>
      <c r="DG47" s="627" t="s">
        <v>103</v>
      </c>
      <c r="DH47" s="643"/>
      <c r="DI47" s="643"/>
      <c r="DJ47" s="643"/>
      <c r="DK47" s="643"/>
      <c r="DL47" s="643"/>
      <c r="DM47" s="643"/>
      <c r="DN47" s="643"/>
      <c r="DO47" s="643"/>
      <c r="DP47" s="643"/>
      <c r="DQ47" s="644"/>
      <c r="DR47" s="640" t="s">
        <v>103</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298</v>
      </c>
      <c r="BZ48" s="616"/>
      <c r="CA48" s="616"/>
      <c r="CB48" s="616"/>
      <c r="CC48" s="616"/>
      <c r="CD48" s="616"/>
      <c r="CE48" s="616"/>
      <c r="CF48" s="616"/>
      <c r="CG48" s="616"/>
      <c r="CH48" s="616"/>
      <c r="CI48" s="616"/>
      <c r="CJ48" s="616"/>
      <c r="CK48" s="616"/>
      <c r="CL48" s="617"/>
      <c r="CM48" s="618">
        <v>9608440</v>
      </c>
      <c r="CN48" s="619"/>
      <c r="CO48" s="619"/>
      <c r="CP48" s="619"/>
      <c r="CQ48" s="619"/>
      <c r="CR48" s="619"/>
      <c r="CS48" s="619"/>
      <c r="CT48" s="620"/>
      <c r="CU48" s="640">
        <v>1.7</v>
      </c>
      <c r="CV48" s="641"/>
      <c r="CW48" s="641"/>
      <c r="CX48" s="642"/>
      <c r="CY48" s="627">
        <v>6930106</v>
      </c>
      <c r="CZ48" s="643"/>
      <c r="DA48" s="643"/>
      <c r="DB48" s="643"/>
      <c r="DC48" s="643"/>
      <c r="DD48" s="643"/>
      <c r="DE48" s="643"/>
      <c r="DF48" s="644"/>
      <c r="DG48" s="627" t="s">
        <v>103</v>
      </c>
      <c r="DH48" s="643"/>
      <c r="DI48" s="643"/>
      <c r="DJ48" s="643"/>
      <c r="DK48" s="643"/>
      <c r="DL48" s="643"/>
      <c r="DM48" s="643"/>
      <c r="DN48" s="643"/>
      <c r="DO48" s="643"/>
      <c r="DP48" s="643"/>
      <c r="DQ48" s="644"/>
      <c r="DR48" s="640" t="s">
        <v>103</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299</v>
      </c>
      <c r="BZ49" s="616"/>
      <c r="CA49" s="616"/>
      <c r="CB49" s="616"/>
      <c r="CC49" s="616"/>
      <c r="CD49" s="616"/>
      <c r="CE49" s="616"/>
      <c r="CF49" s="616"/>
      <c r="CG49" s="616"/>
      <c r="CH49" s="616"/>
      <c r="CI49" s="616"/>
      <c r="CJ49" s="616"/>
      <c r="CK49" s="616"/>
      <c r="CL49" s="617"/>
      <c r="CM49" s="618">
        <v>8734</v>
      </c>
      <c r="CN49" s="643"/>
      <c r="CO49" s="643"/>
      <c r="CP49" s="643"/>
      <c r="CQ49" s="643"/>
      <c r="CR49" s="643"/>
      <c r="CS49" s="643"/>
      <c r="CT49" s="644"/>
      <c r="CU49" s="640">
        <v>0</v>
      </c>
      <c r="CV49" s="641"/>
      <c r="CW49" s="641"/>
      <c r="CX49" s="642"/>
      <c r="CY49" s="627">
        <v>1707</v>
      </c>
      <c r="CZ49" s="643"/>
      <c r="DA49" s="643"/>
      <c r="DB49" s="643"/>
      <c r="DC49" s="643"/>
      <c r="DD49" s="643"/>
      <c r="DE49" s="643"/>
      <c r="DF49" s="644"/>
      <c r="DG49" s="627" t="s">
        <v>103</v>
      </c>
      <c r="DH49" s="643"/>
      <c r="DI49" s="643"/>
      <c r="DJ49" s="643"/>
      <c r="DK49" s="643"/>
      <c r="DL49" s="643"/>
      <c r="DM49" s="643"/>
      <c r="DN49" s="643"/>
      <c r="DO49" s="643"/>
      <c r="DP49" s="643"/>
      <c r="DQ49" s="644"/>
      <c r="DR49" s="640" t="s">
        <v>103</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300</v>
      </c>
      <c r="BZ50" s="616"/>
      <c r="CA50" s="616"/>
      <c r="CB50" s="616"/>
      <c r="CC50" s="616"/>
      <c r="CD50" s="616"/>
      <c r="CE50" s="616"/>
      <c r="CF50" s="616"/>
      <c r="CG50" s="616"/>
      <c r="CH50" s="616"/>
      <c r="CI50" s="616"/>
      <c r="CJ50" s="616"/>
      <c r="CK50" s="616"/>
      <c r="CL50" s="617"/>
      <c r="CM50" s="618">
        <v>32644911</v>
      </c>
      <c r="CN50" s="619"/>
      <c r="CO50" s="619"/>
      <c r="CP50" s="619"/>
      <c r="CQ50" s="619"/>
      <c r="CR50" s="619"/>
      <c r="CS50" s="619"/>
      <c r="CT50" s="620"/>
      <c r="CU50" s="640">
        <v>5.9</v>
      </c>
      <c r="CV50" s="641"/>
      <c r="CW50" s="641"/>
      <c r="CX50" s="642"/>
      <c r="CY50" s="627">
        <v>132634</v>
      </c>
      <c r="CZ50" s="643"/>
      <c r="DA50" s="643"/>
      <c r="DB50" s="643"/>
      <c r="DC50" s="643"/>
      <c r="DD50" s="643"/>
      <c r="DE50" s="643"/>
      <c r="DF50" s="644"/>
      <c r="DG50" s="627">
        <v>40831</v>
      </c>
      <c r="DH50" s="643"/>
      <c r="DI50" s="643"/>
      <c r="DJ50" s="643"/>
      <c r="DK50" s="643"/>
      <c r="DL50" s="643"/>
      <c r="DM50" s="643"/>
      <c r="DN50" s="643"/>
      <c r="DO50" s="643"/>
      <c r="DP50" s="643"/>
      <c r="DQ50" s="644"/>
      <c r="DR50" s="640">
        <v>0</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301</v>
      </c>
      <c r="BZ51" s="616"/>
      <c r="CA51" s="616"/>
      <c r="CB51" s="616"/>
      <c r="CC51" s="616"/>
      <c r="CD51" s="616"/>
      <c r="CE51" s="616"/>
      <c r="CF51" s="616"/>
      <c r="CG51" s="616"/>
      <c r="CH51" s="616"/>
      <c r="CI51" s="616"/>
      <c r="CJ51" s="616"/>
      <c r="CK51" s="616"/>
      <c r="CL51" s="617"/>
      <c r="CM51" s="618" t="s">
        <v>103</v>
      </c>
      <c r="CN51" s="643"/>
      <c r="CO51" s="643"/>
      <c r="CP51" s="643"/>
      <c r="CQ51" s="643"/>
      <c r="CR51" s="643"/>
      <c r="CS51" s="643"/>
      <c r="CT51" s="644"/>
      <c r="CU51" s="640" t="s">
        <v>103</v>
      </c>
      <c r="CV51" s="641"/>
      <c r="CW51" s="641"/>
      <c r="CX51" s="642"/>
      <c r="CY51" s="627" t="s">
        <v>103</v>
      </c>
      <c r="CZ51" s="643"/>
      <c r="DA51" s="643"/>
      <c r="DB51" s="643"/>
      <c r="DC51" s="643"/>
      <c r="DD51" s="643"/>
      <c r="DE51" s="643"/>
      <c r="DF51" s="644"/>
      <c r="DG51" s="627" t="s">
        <v>103</v>
      </c>
      <c r="DH51" s="643"/>
      <c r="DI51" s="643"/>
      <c r="DJ51" s="643"/>
      <c r="DK51" s="643"/>
      <c r="DL51" s="643"/>
      <c r="DM51" s="643"/>
      <c r="DN51" s="643"/>
      <c r="DO51" s="643"/>
      <c r="DP51" s="643"/>
      <c r="DQ51" s="644"/>
      <c r="DR51" s="640" t="s">
        <v>103</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302</v>
      </c>
      <c r="BZ52" s="616"/>
      <c r="CA52" s="616"/>
      <c r="CB52" s="616"/>
      <c r="CC52" s="616"/>
      <c r="CD52" s="616"/>
      <c r="CE52" s="616"/>
      <c r="CF52" s="616"/>
      <c r="CG52" s="616"/>
      <c r="CH52" s="616"/>
      <c r="CI52" s="616"/>
      <c r="CJ52" s="616"/>
      <c r="CK52" s="616"/>
      <c r="CL52" s="617"/>
      <c r="CM52" s="618">
        <v>115708421</v>
      </c>
      <c r="CN52" s="619"/>
      <c r="CO52" s="619"/>
      <c r="CP52" s="619"/>
      <c r="CQ52" s="619"/>
      <c r="CR52" s="619"/>
      <c r="CS52" s="619"/>
      <c r="CT52" s="620"/>
      <c r="CU52" s="640">
        <v>20.8</v>
      </c>
      <c r="CV52" s="641"/>
      <c r="CW52" s="641"/>
      <c r="CX52" s="642"/>
      <c r="CY52" s="627">
        <v>13380129</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303</v>
      </c>
      <c r="BZ53" s="616"/>
      <c r="CA53" s="616"/>
      <c r="CB53" s="616"/>
      <c r="CC53" s="616"/>
      <c r="CD53" s="616"/>
      <c r="CE53" s="616"/>
      <c r="CF53" s="616"/>
      <c r="CG53" s="616"/>
      <c r="CH53" s="616"/>
      <c r="CI53" s="616"/>
      <c r="CJ53" s="616"/>
      <c r="CK53" s="616"/>
      <c r="CL53" s="617"/>
      <c r="CM53" s="618">
        <v>2413981</v>
      </c>
      <c r="CN53" s="619"/>
      <c r="CO53" s="619"/>
      <c r="CP53" s="619"/>
      <c r="CQ53" s="619"/>
      <c r="CR53" s="619"/>
      <c r="CS53" s="619"/>
      <c r="CT53" s="620"/>
      <c r="CU53" s="640">
        <v>0.4</v>
      </c>
      <c r="CV53" s="641"/>
      <c r="CW53" s="641"/>
      <c r="CX53" s="642"/>
      <c r="CY53" s="627">
        <v>355115</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284</v>
      </c>
      <c r="BZ54" s="654"/>
      <c r="CA54" s="615" t="s">
        <v>304</v>
      </c>
      <c r="CB54" s="616"/>
      <c r="CC54" s="616"/>
      <c r="CD54" s="616"/>
      <c r="CE54" s="616"/>
      <c r="CF54" s="616"/>
      <c r="CG54" s="616"/>
      <c r="CH54" s="616"/>
      <c r="CI54" s="616"/>
      <c r="CJ54" s="616"/>
      <c r="CK54" s="616"/>
      <c r="CL54" s="617"/>
      <c r="CM54" s="618">
        <v>112856129</v>
      </c>
      <c r="CN54" s="619"/>
      <c r="CO54" s="619"/>
      <c r="CP54" s="619"/>
      <c r="CQ54" s="619"/>
      <c r="CR54" s="619"/>
      <c r="CS54" s="619"/>
      <c r="CT54" s="620"/>
      <c r="CU54" s="640">
        <v>20.3</v>
      </c>
      <c r="CV54" s="641"/>
      <c r="CW54" s="641"/>
      <c r="CX54" s="642"/>
      <c r="CY54" s="627">
        <v>13312443</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305</v>
      </c>
      <c r="CB55" s="616"/>
      <c r="CC55" s="616"/>
      <c r="CD55" s="616"/>
      <c r="CE55" s="616"/>
      <c r="CF55" s="616"/>
      <c r="CG55" s="616"/>
      <c r="CH55" s="616"/>
      <c r="CI55" s="616"/>
      <c r="CJ55" s="616"/>
      <c r="CK55" s="616"/>
      <c r="CL55" s="617"/>
      <c r="CM55" s="618">
        <v>76836061</v>
      </c>
      <c r="CN55" s="619"/>
      <c r="CO55" s="619"/>
      <c r="CP55" s="619"/>
      <c r="CQ55" s="619"/>
      <c r="CR55" s="619"/>
      <c r="CS55" s="619"/>
      <c r="CT55" s="620"/>
      <c r="CU55" s="640">
        <v>13.8</v>
      </c>
      <c r="CV55" s="641"/>
      <c r="CW55" s="641"/>
      <c r="CX55" s="642"/>
      <c r="CY55" s="627">
        <v>4766511</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306</v>
      </c>
      <c r="CB56" s="616"/>
      <c r="CC56" s="616"/>
      <c r="CD56" s="616"/>
      <c r="CE56" s="616"/>
      <c r="CF56" s="616"/>
      <c r="CG56" s="616"/>
      <c r="CH56" s="616"/>
      <c r="CI56" s="616"/>
      <c r="CJ56" s="616"/>
      <c r="CK56" s="616"/>
      <c r="CL56" s="617"/>
      <c r="CM56" s="618">
        <v>27103104</v>
      </c>
      <c r="CN56" s="619"/>
      <c r="CO56" s="619"/>
      <c r="CP56" s="619"/>
      <c r="CQ56" s="619"/>
      <c r="CR56" s="619"/>
      <c r="CS56" s="619"/>
      <c r="CT56" s="620"/>
      <c r="CU56" s="640">
        <v>4.9000000000000004</v>
      </c>
      <c r="CV56" s="641"/>
      <c r="CW56" s="641"/>
      <c r="CX56" s="642"/>
      <c r="CY56" s="627">
        <v>7691275</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307</v>
      </c>
      <c r="CB57" s="616"/>
      <c r="CC57" s="616"/>
      <c r="CD57" s="616"/>
      <c r="CE57" s="616"/>
      <c r="CF57" s="616"/>
      <c r="CG57" s="616"/>
      <c r="CH57" s="616"/>
      <c r="CI57" s="616"/>
      <c r="CJ57" s="616"/>
      <c r="CK57" s="616"/>
      <c r="CL57" s="617"/>
      <c r="CM57" s="618">
        <v>2852292</v>
      </c>
      <c r="CN57" s="619"/>
      <c r="CO57" s="619"/>
      <c r="CP57" s="619"/>
      <c r="CQ57" s="619"/>
      <c r="CR57" s="619"/>
      <c r="CS57" s="619"/>
      <c r="CT57" s="620"/>
      <c r="CU57" s="640">
        <v>0.5</v>
      </c>
      <c r="CV57" s="641"/>
      <c r="CW57" s="641"/>
      <c r="CX57" s="642"/>
      <c r="CY57" s="627">
        <v>67686</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308</v>
      </c>
      <c r="CB58" s="616"/>
      <c r="CC58" s="616"/>
      <c r="CD58" s="616"/>
      <c r="CE58" s="616"/>
      <c r="CF58" s="616"/>
      <c r="CG58" s="616"/>
      <c r="CH58" s="616"/>
      <c r="CI58" s="616"/>
      <c r="CJ58" s="616"/>
      <c r="CK58" s="616"/>
      <c r="CL58" s="617"/>
      <c r="CM58" s="618" t="s">
        <v>103</v>
      </c>
      <c r="CN58" s="619"/>
      <c r="CO58" s="619"/>
      <c r="CP58" s="619"/>
      <c r="CQ58" s="619"/>
      <c r="CR58" s="619"/>
      <c r="CS58" s="619"/>
      <c r="CT58" s="620"/>
      <c r="CU58" s="640" t="s">
        <v>103</v>
      </c>
      <c r="CV58" s="641"/>
      <c r="CW58" s="641"/>
      <c r="CX58" s="642"/>
      <c r="CY58" s="627" t="s">
        <v>103</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309</v>
      </c>
      <c r="BZ59" s="635"/>
      <c r="CA59" s="635"/>
      <c r="CB59" s="635"/>
      <c r="CC59" s="635"/>
      <c r="CD59" s="635"/>
      <c r="CE59" s="635"/>
      <c r="CF59" s="635"/>
      <c r="CG59" s="635"/>
      <c r="CH59" s="635"/>
      <c r="CI59" s="635"/>
      <c r="CJ59" s="635"/>
      <c r="CK59" s="635"/>
      <c r="CL59" s="636"/>
      <c r="CM59" s="679">
        <v>555036631</v>
      </c>
      <c r="CN59" s="680"/>
      <c r="CO59" s="680"/>
      <c r="CP59" s="680"/>
      <c r="CQ59" s="680"/>
      <c r="CR59" s="680"/>
      <c r="CS59" s="680"/>
      <c r="CT59" s="681"/>
      <c r="CU59" s="682">
        <v>100</v>
      </c>
      <c r="CV59" s="683"/>
      <c r="CW59" s="683"/>
      <c r="CX59" s="684"/>
      <c r="CY59" s="685">
        <v>363972889</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cellComments="asDisplayed"/>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311</v>
      </c>
      <c r="DK2" s="724"/>
      <c r="DL2" s="724"/>
      <c r="DM2" s="724"/>
      <c r="DN2" s="724"/>
      <c r="DO2" s="725"/>
      <c r="DP2" s="194"/>
      <c r="DQ2" s="723" t="s">
        <v>312</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313</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315</v>
      </c>
      <c r="B5" s="718"/>
      <c r="C5" s="718"/>
      <c r="D5" s="718"/>
      <c r="E5" s="718"/>
      <c r="F5" s="718"/>
      <c r="G5" s="718"/>
      <c r="H5" s="718"/>
      <c r="I5" s="718"/>
      <c r="J5" s="718"/>
      <c r="K5" s="718"/>
      <c r="L5" s="718"/>
      <c r="M5" s="718"/>
      <c r="N5" s="718"/>
      <c r="O5" s="718"/>
      <c r="P5" s="719"/>
      <c r="Q5" s="694" t="s">
        <v>316</v>
      </c>
      <c r="R5" s="695"/>
      <c r="S5" s="695"/>
      <c r="T5" s="695"/>
      <c r="U5" s="696"/>
      <c r="V5" s="694" t="s">
        <v>317</v>
      </c>
      <c r="W5" s="695"/>
      <c r="X5" s="695"/>
      <c r="Y5" s="695"/>
      <c r="Z5" s="696"/>
      <c r="AA5" s="694" t="s">
        <v>318</v>
      </c>
      <c r="AB5" s="695"/>
      <c r="AC5" s="695"/>
      <c r="AD5" s="695"/>
      <c r="AE5" s="695"/>
      <c r="AF5" s="727" t="s">
        <v>319</v>
      </c>
      <c r="AG5" s="695"/>
      <c r="AH5" s="695"/>
      <c r="AI5" s="695"/>
      <c r="AJ5" s="706"/>
      <c r="AK5" s="695" t="s">
        <v>320</v>
      </c>
      <c r="AL5" s="695"/>
      <c r="AM5" s="695"/>
      <c r="AN5" s="695"/>
      <c r="AO5" s="696"/>
      <c r="AP5" s="694" t="s">
        <v>321</v>
      </c>
      <c r="AQ5" s="695"/>
      <c r="AR5" s="695"/>
      <c r="AS5" s="695"/>
      <c r="AT5" s="696"/>
      <c r="AU5" s="694" t="s">
        <v>322</v>
      </c>
      <c r="AV5" s="695"/>
      <c r="AW5" s="695"/>
      <c r="AX5" s="695"/>
      <c r="AY5" s="706"/>
      <c r="AZ5" s="201"/>
      <c r="BA5" s="201"/>
      <c r="BB5" s="201"/>
      <c r="BC5" s="201"/>
      <c r="BD5" s="201"/>
      <c r="BE5" s="202"/>
      <c r="BF5" s="202"/>
      <c r="BG5" s="202"/>
      <c r="BH5" s="202"/>
      <c r="BI5" s="202"/>
      <c r="BJ5" s="202"/>
      <c r="BK5" s="202"/>
      <c r="BL5" s="202"/>
      <c r="BM5" s="202"/>
      <c r="BN5" s="202"/>
      <c r="BO5" s="202"/>
      <c r="BP5" s="202"/>
      <c r="BQ5" s="717" t="s">
        <v>323</v>
      </c>
      <c r="BR5" s="718"/>
      <c r="BS5" s="718"/>
      <c r="BT5" s="718"/>
      <c r="BU5" s="718"/>
      <c r="BV5" s="718"/>
      <c r="BW5" s="718"/>
      <c r="BX5" s="718"/>
      <c r="BY5" s="718"/>
      <c r="BZ5" s="718"/>
      <c r="CA5" s="718"/>
      <c r="CB5" s="718"/>
      <c r="CC5" s="718"/>
      <c r="CD5" s="718"/>
      <c r="CE5" s="718"/>
      <c r="CF5" s="718"/>
      <c r="CG5" s="719"/>
      <c r="CH5" s="694" t="s">
        <v>324</v>
      </c>
      <c r="CI5" s="695"/>
      <c r="CJ5" s="695"/>
      <c r="CK5" s="695"/>
      <c r="CL5" s="696"/>
      <c r="CM5" s="694" t="s">
        <v>325</v>
      </c>
      <c r="CN5" s="695"/>
      <c r="CO5" s="695"/>
      <c r="CP5" s="695"/>
      <c r="CQ5" s="696"/>
      <c r="CR5" s="694" t="s">
        <v>326</v>
      </c>
      <c r="CS5" s="695"/>
      <c r="CT5" s="695"/>
      <c r="CU5" s="695"/>
      <c r="CV5" s="696"/>
      <c r="CW5" s="694" t="s">
        <v>327</v>
      </c>
      <c r="CX5" s="695"/>
      <c r="CY5" s="695"/>
      <c r="CZ5" s="695"/>
      <c r="DA5" s="696"/>
      <c r="DB5" s="694" t="s">
        <v>328</v>
      </c>
      <c r="DC5" s="695"/>
      <c r="DD5" s="695"/>
      <c r="DE5" s="695"/>
      <c r="DF5" s="696"/>
      <c r="DG5" s="700" t="s">
        <v>329</v>
      </c>
      <c r="DH5" s="701"/>
      <c r="DI5" s="701"/>
      <c r="DJ5" s="701"/>
      <c r="DK5" s="702"/>
      <c r="DL5" s="700" t="s">
        <v>330</v>
      </c>
      <c r="DM5" s="701"/>
      <c r="DN5" s="701"/>
      <c r="DO5" s="701"/>
      <c r="DP5" s="702"/>
      <c r="DQ5" s="694" t="s">
        <v>331</v>
      </c>
      <c r="DR5" s="695"/>
      <c r="DS5" s="695"/>
      <c r="DT5" s="695"/>
      <c r="DU5" s="696"/>
      <c r="DV5" s="694" t="s">
        <v>322</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332</v>
      </c>
      <c r="C7" s="709"/>
      <c r="D7" s="709"/>
      <c r="E7" s="709"/>
      <c r="F7" s="709"/>
      <c r="G7" s="709"/>
      <c r="H7" s="709"/>
      <c r="I7" s="709"/>
      <c r="J7" s="709"/>
      <c r="K7" s="709"/>
      <c r="L7" s="709"/>
      <c r="M7" s="709"/>
      <c r="N7" s="709"/>
      <c r="O7" s="709"/>
      <c r="P7" s="710"/>
      <c r="Q7" s="711">
        <v>600678</v>
      </c>
      <c r="R7" s="712"/>
      <c r="S7" s="712"/>
      <c r="T7" s="712"/>
      <c r="U7" s="712"/>
      <c r="V7" s="712">
        <v>584468</v>
      </c>
      <c r="W7" s="712"/>
      <c r="X7" s="712"/>
      <c r="Y7" s="712"/>
      <c r="Z7" s="712"/>
      <c r="AA7" s="712">
        <v>16210</v>
      </c>
      <c r="AB7" s="712"/>
      <c r="AC7" s="712"/>
      <c r="AD7" s="712"/>
      <c r="AE7" s="713"/>
      <c r="AF7" s="714">
        <v>2682</v>
      </c>
      <c r="AG7" s="715"/>
      <c r="AH7" s="715"/>
      <c r="AI7" s="715"/>
      <c r="AJ7" s="716"/>
      <c r="AK7" s="751">
        <v>362</v>
      </c>
      <c r="AL7" s="752"/>
      <c r="AM7" s="752"/>
      <c r="AN7" s="752"/>
      <c r="AO7" s="752"/>
      <c r="AP7" s="752" t="s">
        <v>552</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c r="BS7" s="755" t="s">
        <v>511</v>
      </c>
      <c r="BT7" s="756"/>
      <c r="BU7" s="756"/>
      <c r="BV7" s="756"/>
      <c r="BW7" s="756"/>
      <c r="BX7" s="756"/>
      <c r="BY7" s="756"/>
      <c r="BZ7" s="756"/>
      <c r="CA7" s="756"/>
      <c r="CB7" s="756"/>
      <c r="CC7" s="756"/>
      <c r="CD7" s="756"/>
      <c r="CE7" s="756"/>
      <c r="CF7" s="756"/>
      <c r="CG7" s="757"/>
      <c r="CH7" s="748">
        <v>0</v>
      </c>
      <c r="CI7" s="749"/>
      <c r="CJ7" s="749"/>
      <c r="CK7" s="749"/>
      <c r="CL7" s="750"/>
      <c r="CM7" s="748">
        <v>729</v>
      </c>
      <c r="CN7" s="749"/>
      <c r="CO7" s="749"/>
      <c r="CP7" s="749"/>
      <c r="CQ7" s="750"/>
      <c r="CR7" s="748">
        <v>3</v>
      </c>
      <c r="CS7" s="749"/>
      <c r="CT7" s="749"/>
      <c r="CU7" s="749"/>
      <c r="CV7" s="750"/>
      <c r="CW7" s="748">
        <v>0</v>
      </c>
      <c r="CX7" s="749"/>
      <c r="CY7" s="749"/>
      <c r="CZ7" s="749"/>
      <c r="DA7" s="750"/>
      <c r="DB7" s="748">
        <v>0</v>
      </c>
      <c r="DC7" s="749"/>
      <c r="DD7" s="749"/>
      <c r="DE7" s="749"/>
      <c r="DF7" s="750"/>
      <c r="DG7" s="748">
        <v>0</v>
      </c>
      <c r="DH7" s="749"/>
      <c r="DI7" s="749"/>
      <c r="DJ7" s="749"/>
      <c r="DK7" s="750"/>
      <c r="DL7" s="748">
        <v>0</v>
      </c>
      <c r="DM7" s="749"/>
      <c r="DN7" s="749"/>
      <c r="DO7" s="749"/>
      <c r="DP7" s="750"/>
      <c r="DQ7" s="748"/>
      <c r="DR7" s="749"/>
      <c r="DS7" s="749"/>
      <c r="DT7" s="749"/>
      <c r="DU7" s="750"/>
      <c r="DV7" s="729" t="s">
        <v>512</v>
      </c>
      <c r="DW7" s="730"/>
      <c r="DX7" s="730"/>
      <c r="DY7" s="730"/>
      <c r="DZ7" s="731"/>
      <c r="EA7" s="199"/>
    </row>
    <row r="8" spans="1:131" s="200" customFormat="1" ht="26.25" customHeight="1">
      <c r="A8" s="206">
        <v>2</v>
      </c>
      <c r="B8" s="732" t="s">
        <v>333</v>
      </c>
      <c r="C8" s="733"/>
      <c r="D8" s="733"/>
      <c r="E8" s="733"/>
      <c r="F8" s="733"/>
      <c r="G8" s="733"/>
      <c r="H8" s="733"/>
      <c r="I8" s="733"/>
      <c r="J8" s="733"/>
      <c r="K8" s="733"/>
      <c r="L8" s="733"/>
      <c r="M8" s="733"/>
      <c r="N8" s="733"/>
      <c r="O8" s="733"/>
      <c r="P8" s="734"/>
      <c r="Q8" s="735">
        <v>154</v>
      </c>
      <c r="R8" s="736"/>
      <c r="S8" s="736"/>
      <c r="T8" s="736"/>
      <c r="U8" s="736"/>
      <c r="V8" s="736">
        <v>64</v>
      </c>
      <c r="W8" s="736"/>
      <c r="X8" s="736"/>
      <c r="Y8" s="736"/>
      <c r="Z8" s="736"/>
      <c r="AA8" s="736">
        <v>90</v>
      </c>
      <c r="AB8" s="736"/>
      <c r="AC8" s="736"/>
      <c r="AD8" s="736"/>
      <c r="AE8" s="737"/>
      <c r="AF8" s="738">
        <v>1</v>
      </c>
      <c r="AG8" s="739"/>
      <c r="AH8" s="739"/>
      <c r="AI8" s="739"/>
      <c r="AJ8" s="740"/>
      <c r="AK8" s="741">
        <v>6</v>
      </c>
      <c r="AL8" s="742"/>
      <c r="AM8" s="742"/>
      <c r="AN8" s="742"/>
      <c r="AO8" s="742"/>
      <c r="AP8" s="742" t="s">
        <v>552</v>
      </c>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c r="BS8" s="745" t="s">
        <v>513</v>
      </c>
      <c r="BT8" s="746"/>
      <c r="BU8" s="746"/>
      <c r="BV8" s="746"/>
      <c r="BW8" s="746"/>
      <c r="BX8" s="746"/>
      <c r="BY8" s="746"/>
      <c r="BZ8" s="746"/>
      <c r="CA8" s="746"/>
      <c r="CB8" s="746"/>
      <c r="CC8" s="746"/>
      <c r="CD8" s="746"/>
      <c r="CE8" s="746"/>
      <c r="CF8" s="746"/>
      <c r="CG8" s="747"/>
      <c r="CH8" s="758">
        <v>2</v>
      </c>
      <c r="CI8" s="759"/>
      <c r="CJ8" s="759"/>
      <c r="CK8" s="759"/>
      <c r="CL8" s="760"/>
      <c r="CM8" s="758">
        <v>806</v>
      </c>
      <c r="CN8" s="759"/>
      <c r="CO8" s="759"/>
      <c r="CP8" s="759"/>
      <c r="CQ8" s="760"/>
      <c r="CR8" s="758">
        <v>469</v>
      </c>
      <c r="CS8" s="759"/>
      <c r="CT8" s="759"/>
      <c r="CU8" s="759"/>
      <c r="CV8" s="760"/>
      <c r="CW8" s="758">
        <v>89</v>
      </c>
      <c r="CX8" s="759"/>
      <c r="CY8" s="759"/>
      <c r="CZ8" s="759"/>
      <c r="DA8" s="760"/>
      <c r="DB8" s="758">
        <v>0</v>
      </c>
      <c r="DC8" s="759"/>
      <c r="DD8" s="759"/>
      <c r="DE8" s="759"/>
      <c r="DF8" s="760"/>
      <c r="DG8" s="758">
        <v>0</v>
      </c>
      <c r="DH8" s="759"/>
      <c r="DI8" s="759"/>
      <c r="DJ8" s="759"/>
      <c r="DK8" s="760"/>
      <c r="DL8" s="758">
        <v>0</v>
      </c>
      <c r="DM8" s="759"/>
      <c r="DN8" s="759"/>
      <c r="DO8" s="759"/>
      <c r="DP8" s="760"/>
      <c r="DQ8" s="758"/>
      <c r="DR8" s="759"/>
      <c r="DS8" s="759"/>
      <c r="DT8" s="759"/>
      <c r="DU8" s="760"/>
      <c r="DV8" s="761"/>
      <c r="DW8" s="762"/>
      <c r="DX8" s="762"/>
      <c r="DY8" s="762"/>
      <c r="DZ8" s="763"/>
      <c r="EA8" s="199"/>
    </row>
    <row r="9" spans="1:131" s="200" customFormat="1" ht="26.25" customHeight="1">
      <c r="A9" s="206">
        <v>3</v>
      </c>
      <c r="B9" s="732" t="s">
        <v>334</v>
      </c>
      <c r="C9" s="733"/>
      <c r="D9" s="733"/>
      <c r="E9" s="733"/>
      <c r="F9" s="733"/>
      <c r="G9" s="733"/>
      <c r="H9" s="733"/>
      <c r="I9" s="733"/>
      <c r="J9" s="733"/>
      <c r="K9" s="733"/>
      <c r="L9" s="733"/>
      <c r="M9" s="733"/>
      <c r="N9" s="733"/>
      <c r="O9" s="733"/>
      <c r="P9" s="734"/>
      <c r="Q9" s="735">
        <v>653</v>
      </c>
      <c r="R9" s="736"/>
      <c r="S9" s="736"/>
      <c r="T9" s="736"/>
      <c r="U9" s="736"/>
      <c r="V9" s="736">
        <v>569</v>
      </c>
      <c r="W9" s="736"/>
      <c r="X9" s="736"/>
      <c r="Y9" s="736"/>
      <c r="Z9" s="736"/>
      <c r="AA9" s="736">
        <v>84</v>
      </c>
      <c r="AB9" s="736"/>
      <c r="AC9" s="736"/>
      <c r="AD9" s="736"/>
      <c r="AE9" s="737"/>
      <c r="AF9" s="738">
        <v>84</v>
      </c>
      <c r="AG9" s="739"/>
      <c r="AH9" s="739"/>
      <c r="AI9" s="739"/>
      <c r="AJ9" s="740"/>
      <c r="AK9" s="741">
        <v>108</v>
      </c>
      <c r="AL9" s="742"/>
      <c r="AM9" s="742"/>
      <c r="AN9" s="742"/>
      <c r="AO9" s="742"/>
      <c r="AP9" s="742">
        <v>2316</v>
      </c>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c r="BS9" s="745" t="s">
        <v>514</v>
      </c>
      <c r="BT9" s="746"/>
      <c r="BU9" s="746"/>
      <c r="BV9" s="746"/>
      <c r="BW9" s="746"/>
      <c r="BX9" s="746"/>
      <c r="BY9" s="746"/>
      <c r="BZ9" s="746"/>
      <c r="CA9" s="746"/>
      <c r="CB9" s="746"/>
      <c r="CC9" s="746"/>
      <c r="CD9" s="746"/>
      <c r="CE9" s="746"/>
      <c r="CF9" s="746"/>
      <c r="CG9" s="747"/>
      <c r="CH9" s="758">
        <v>4</v>
      </c>
      <c r="CI9" s="759"/>
      <c r="CJ9" s="759"/>
      <c r="CK9" s="759"/>
      <c r="CL9" s="760"/>
      <c r="CM9" s="758">
        <v>46</v>
      </c>
      <c r="CN9" s="759"/>
      <c r="CO9" s="759"/>
      <c r="CP9" s="759"/>
      <c r="CQ9" s="760"/>
      <c r="CR9" s="758">
        <v>196</v>
      </c>
      <c r="CS9" s="759"/>
      <c r="CT9" s="759"/>
      <c r="CU9" s="759"/>
      <c r="CV9" s="760"/>
      <c r="CW9" s="758">
        <v>0</v>
      </c>
      <c r="CX9" s="759"/>
      <c r="CY9" s="759"/>
      <c r="CZ9" s="759"/>
      <c r="DA9" s="760"/>
      <c r="DB9" s="758">
        <v>0</v>
      </c>
      <c r="DC9" s="759"/>
      <c r="DD9" s="759"/>
      <c r="DE9" s="759"/>
      <c r="DF9" s="760"/>
      <c r="DG9" s="758">
        <v>0</v>
      </c>
      <c r="DH9" s="759"/>
      <c r="DI9" s="759"/>
      <c r="DJ9" s="759"/>
      <c r="DK9" s="760"/>
      <c r="DL9" s="758">
        <v>0</v>
      </c>
      <c r="DM9" s="759"/>
      <c r="DN9" s="759"/>
      <c r="DO9" s="759"/>
      <c r="DP9" s="760"/>
      <c r="DQ9" s="758"/>
      <c r="DR9" s="759"/>
      <c r="DS9" s="759"/>
      <c r="DT9" s="759"/>
      <c r="DU9" s="760"/>
      <c r="DV9" s="761"/>
      <c r="DW9" s="762"/>
      <c r="DX9" s="762"/>
      <c r="DY9" s="762"/>
      <c r="DZ9" s="763"/>
      <c r="EA9" s="199"/>
    </row>
    <row r="10" spans="1:131" s="200" customFormat="1" ht="26.25" customHeight="1">
      <c r="A10" s="206">
        <v>4</v>
      </c>
      <c r="B10" s="732" t="s">
        <v>335</v>
      </c>
      <c r="C10" s="733"/>
      <c r="D10" s="733"/>
      <c r="E10" s="733"/>
      <c r="F10" s="733"/>
      <c r="G10" s="733"/>
      <c r="H10" s="733"/>
      <c r="I10" s="733"/>
      <c r="J10" s="733"/>
      <c r="K10" s="733"/>
      <c r="L10" s="733"/>
      <c r="M10" s="733"/>
      <c r="N10" s="733"/>
      <c r="O10" s="733"/>
      <c r="P10" s="734"/>
      <c r="Q10" s="735">
        <v>1127</v>
      </c>
      <c r="R10" s="736"/>
      <c r="S10" s="736"/>
      <c r="T10" s="736"/>
      <c r="U10" s="736"/>
      <c r="V10" s="736">
        <v>514</v>
      </c>
      <c r="W10" s="736"/>
      <c r="X10" s="736"/>
      <c r="Y10" s="736"/>
      <c r="Z10" s="736"/>
      <c r="AA10" s="736">
        <v>613</v>
      </c>
      <c r="AB10" s="736"/>
      <c r="AC10" s="736"/>
      <c r="AD10" s="736"/>
      <c r="AE10" s="737"/>
      <c r="AF10" s="738">
        <v>0</v>
      </c>
      <c r="AG10" s="739"/>
      <c r="AH10" s="739"/>
      <c r="AI10" s="739"/>
      <c r="AJ10" s="740"/>
      <c r="AK10" s="741">
        <v>129</v>
      </c>
      <c r="AL10" s="742"/>
      <c r="AM10" s="742"/>
      <c r="AN10" s="742"/>
      <c r="AO10" s="742"/>
      <c r="AP10" s="742" t="s">
        <v>552</v>
      </c>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c r="BS10" s="745" t="s">
        <v>515</v>
      </c>
      <c r="BT10" s="746"/>
      <c r="BU10" s="746"/>
      <c r="BV10" s="746"/>
      <c r="BW10" s="746"/>
      <c r="BX10" s="746"/>
      <c r="BY10" s="746"/>
      <c r="BZ10" s="746"/>
      <c r="CA10" s="746"/>
      <c r="CB10" s="746"/>
      <c r="CC10" s="746"/>
      <c r="CD10" s="746"/>
      <c r="CE10" s="746"/>
      <c r="CF10" s="746"/>
      <c r="CG10" s="747"/>
      <c r="CH10" s="758">
        <v>168</v>
      </c>
      <c r="CI10" s="759"/>
      <c r="CJ10" s="759"/>
      <c r="CK10" s="759"/>
      <c r="CL10" s="760"/>
      <c r="CM10" s="758">
        <v>2407</v>
      </c>
      <c r="CN10" s="759"/>
      <c r="CO10" s="759"/>
      <c r="CP10" s="759"/>
      <c r="CQ10" s="760"/>
      <c r="CR10" s="758">
        <v>143</v>
      </c>
      <c r="CS10" s="759"/>
      <c r="CT10" s="759"/>
      <c r="CU10" s="759"/>
      <c r="CV10" s="760"/>
      <c r="CW10" s="758">
        <v>0</v>
      </c>
      <c r="CX10" s="759"/>
      <c r="CY10" s="759"/>
      <c r="CZ10" s="759"/>
      <c r="DA10" s="760"/>
      <c r="DB10" s="758">
        <v>0</v>
      </c>
      <c r="DC10" s="759"/>
      <c r="DD10" s="759"/>
      <c r="DE10" s="759"/>
      <c r="DF10" s="760"/>
      <c r="DG10" s="758">
        <v>0</v>
      </c>
      <c r="DH10" s="759"/>
      <c r="DI10" s="759"/>
      <c r="DJ10" s="759"/>
      <c r="DK10" s="760"/>
      <c r="DL10" s="758">
        <v>0</v>
      </c>
      <c r="DM10" s="759"/>
      <c r="DN10" s="759"/>
      <c r="DO10" s="759"/>
      <c r="DP10" s="760"/>
      <c r="DQ10" s="758"/>
      <c r="DR10" s="759"/>
      <c r="DS10" s="759"/>
      <c r="DT10" s="759"/>
      <c r="DU10" s="760"/>
      <c r="DV10" s="761"/>
      <c r="DW10" s="762"/>
      <c r="DX10" s="762"/>
      <c r="DY10" s="762"/>
      <c r="DZ10" s="763"/>
      <c r="EA10" s="199"/>
    </row>
    <row r="11" spans="1:131" s="200" customFormat="1" ht="26.25" customHeight="1">
      <c r="A11" s="206">
        <v>5</v>
      </c>
      <c r="B11" s="732" t="s">
        <v>336</v>
      </c>
      <c r="C11" s="733"/>
      <c r="D11" s="733"/>
      <c r="E11" s="733"/>
      <c r="F11" s="733"/>
      <c r="G11" s="733"/>
      <c r="H11" s="733"/>
      <c r="I11" s="733"/>
      <c r="J11" s="733"/>
      <c r="K11" s="733"/>
      <c r="L11" s="733"/>
      <c r="M11" s="733"/>
      <c r="N11" s="733"/>
      <c r="O11" s="733"/>
      <c r="P11" s="734"/>
      <c r="Q11" s="735">
        <v>551</v>
      </c>
      <c r="R11" s="736"/>
      <c r="S11" s="736"/>
      <c r="T11" s="736"/>
      <c r="U11" s="736"/>
      <c r="V11" s="736">
        <v>1</v>
      </c>
      <c r="W11" s="736"/>
      <c r="X11" s="736"/>
      <c r="Y11" s="736"/>
      <c r="Z11" s="736"/>
      <c r="AA11" s="736">
        <v>550</v>
      </c>
      <c r="AB11" s="736"/>
      <c r="AC11" s="736"/>
      <c r="AD11" s="736"/>
      <c r="AE11" s="737"/>
      <c r="AF11" s="738">
        <v>1</v>
      </c>
      <c r="AG11" s="739"/>
      <c r="AH11" s="739"/>
      <c r="AI11" s="739"/>
      <c r="AJ11" s="740"/>
      <c r="AK11" s="741" t="s">
        <v>552</v>
      </c>
      <c r="AL11" s="742"/>
      <c r="AM11" s="742"/>
      <c r="AN11" s="742"/>
      <c r="AO11" s="742"/>
      <c r="AP11" s="742" t="s">
        <v>552</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c r="BS11" s="745" t="s">
        <v>516</v>
      </c>
      <c r="BT11" s="746"/>
      <c r="BU11" s="746"/>
      <c r="BV11" s="746"/>
      <c r="BW11" s="746"/>
      <c r="BX11" s="746"/>
      <c r="BY11" s="746"/>
      <c r="BZ11" s="746"/>
      <c r="CA11" s="746"/>
      <c r="CB11" s="746"/>
      <c r="CC11" s="746"/>
      <c r="CD11" s="746"/>
      <c r="CE11" s="746"/>
      <c r="CF11" s="746"/>
      <c r="CG11" s="747"/>
      <c r="CH11" s="758">
        <v>8</v>
      </c>
      <c r="CI11" s="759"/>
      <c r="CJ11" s="759"/>
      <c r="CK11" s="759"/>
      <c r="CL11" s="760"/>
      <c r="CM11" s="758">
        <v>40</v>
      </c>
      <c r="CN11" s="759"/>
      <c r="CO11" s="759"/>
      <c r="CP11" s="759"/>
      <c r="CQ11" s="760"/>
      <c r="CR11" s="758">
        <v>0</v>
      </c>
      <c r="CS11" s="759"/>
      <c r="CT11" s="759"/>
      <c r="CU11" s="759"/>
      <c r="CV11" s="760"/>
      <c r="CW11" s="758">
        <v>3286</v>
      </c>
      <c r="CX11" s="759"/>
      <c r="CY11" s="759"/>
      <c r="CZ11" s="759"/>
      <c r="DA11" s="760"/>
      <c r="DB11" s="758">
        <v>0</v>
      </c>
      <c r="DC11" s="759"/>
      <c r="DD11" s="759"/>
      <c r="DE11" s="759"/>
      <c r="DF11" s="760"/>
      <c r="DG11" s="758">
        <v>0</v>
      </c>
      <c r="DH11" s="759"/>
      <c r="DI11" s="759"/>
      <c r="DJ11" s="759"/>
      <c r="DK11" s="760"/>
      <c r="DL11" s="758">
        <v>0</v>
      </c>
      <c r="DM11" s="759"/>
      <c r="DN11" s="759"/>
      <c r="DO11" s="759"/>
      <c r="DP11" s="760"/>
      <c r="DQ11" s="758"/>
      <c r="DR11" s="759"/>
      <c r="DS11" s="759"/>
      <c r="DT11" s="759"/>
      <c r="DU11" s="760"/>
      <c r="DV11" s="761" t="s">
        <v>517</v>
      </c>
      <c r="DW11" s="762"/>
      <c r="DX11" s="762"/>
      <c r="DY11" s="762"/>
      <c r="DZ11" s="763"/>
      <c r="EA11" s="199"/>
    </row>
    <row r="12" spans="1:131" s="200" customFormat="1" ht="26.25" customHeight="1">
      <c r="A12" s="206">
        <v>6</v>
      </c>
      <c r="B12" s="732" t="s">
        <v>337</v>
      </c>
      <c r="C12" s="733"/>
      <c r="D12" s="733"/>
      <c r="E12" s="733"/>
      <c r="F12" s="733"/>
      <c r="G12" s="733"/>
      <c r="H12" s="733"/>
      <c r="I12" s="733"/>
      <c r="J12" s="733"/>
      <c r="K12" s="733"/>
      <c r="L12" s="733"/>
      <c r="M12" s="733"/>
      <c r="N12" s="733"/>
      <c r="O12" s="733"/>
      <c r="P12" s="734"/>
      <c r="Q12" s="735">
        <v>484</v>
      </c>
      <c r="R12" s="736"/>
      <c r="S12" s="736"/>
      <c r="T12" s="736"/>
      <c r="U12" s="736"/>
      <c r="V12" s="736">
        <v>467</v>
      </c>
      <c r="W12" s="736"/>
      <c r="X12" s="736"/>
      <c r="Y12" s="736"/>
      <c r="Z12" s="736"/>
      <c r="AA12" s="736">
        <v>17</v>
      </c>
      <c r="AB12" s="736"/>
      <c r="AC12" s="736"/>
      <c r="AD12" s="736"/>
      <c r="AE12" s="737"/>
      <c r="AF12" s="738">
        <v>0</v>
      </c>
      <c r="AG12" s="739"/>
      <c r="AH12" s="739"/>
      <c r="AI12" s="739"/>
      <c r="AJ12" s="740"/>
      <c r="AK12" s="741" t="s">
        <v>552</v>
      </c>
      <c r="AL12" s="742"/>
      <c r="AM12" s="742"/>
      <c r="AN12" s="742"/>
      <c r="AO12" s="742"/>
      <c r="AP12" s="742">
        <v>4607</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c r="BS12" s="745" t="s">
        <v>518</v>
      </c>
      <c r="BT12" s="746"/>
      <c r="BU12" s="746"/>
      <c r="BV12" s="746"/>
      <c r="BW12" s="746"/>
      <c r="BX12" s="746"/>
      <c r="BY12" s="746"/>
      <c r="BZ12" s="746"/>
      <c r="CA12" s="746"/>
      <c r="CB12" s="746"/>
      <c r="CC12" s="746"/>
      <c r="CD12" s="746"/>
      <c r="CE12" s="746"/>
      <c r="CF12" s="746"/>
      <c r="CG12" s="747"/>
      <c r="CH12" s="758">
        <v>1</v>
      </c>
      <c r="CI12" s="759"/>
      <c r="CJ12" s="759"/>
      <c r="CK12" s="759"/>
      <c r="CL12" s="760"/>
      <c r="CM12" s="758">
        <v>68</v>
      </c>
      <c r="CN12" s="759"/>
      <c r="CO12" s="759"/>
      <c r="CP12" s="759"/>
      <c r="CQ12" s="760"/>
      <c r="CR12" s="758">
        <v>20</v>
      </c>
      <c r="CS12" s="759"/>
      <c r="CT12" s="759"/>
      <c r="CU12" s="759"/>
      <c r="CV12" s="760"/>
      <c r="CW12" s="758">
        <v>3</v>
      </c>
      <c r="CX12" s="759"/>
      <c r="CY12" s="759"/>
      <c r="CZ12" s="759"/>
      <c r="DA12" s="760"/>
      <c r="DB12" s="758">
        <v>0</v>
      </c>
      <c r="DC12" s="759"/>
      <c r="DD12" s="759"/>
      <c r="DE12" s="759"/>
      <c r="DF12" s="760"/>
      <c r="DG12" s="758">
        <v>0</v>
      </c>
      <c r="DH12" s="759"/>
      <c r="DI12" s="759"/>
      <c r="DJ12" s="759"/>
      <c r="DK12" s="760"/>
      <c r="DL12" s="758">
        <v>0</v>
      </c>
      <c r="DM12" s="759"/>
      <c r="DN12" s="759"/>
      <c r="DO12" s="759"/>
      <c r="DP12" s="760"/>
      <c r="DQ12" s="758"/>
      <c r="DR12" s="759"/>
      <c r="DS12" s="759"/>
      <c r="DT12" s="759"/>
      <c r="DU12" s="760"/>
      <c r="DV12" s="761"/>
      <c r="DW12" s="762"/>
      <c r="DX12" s="762"/>
      <c r="DY12" s="762"/>
      <c r="DZ12" s="763"/>
      <c r="EA12" s="199"/>
    </row>
    <row r="13" spans="1:131" s="200" customFormat="1" ht="26.25" customHeight="1">
      <c r="A13" s="206">
        <v>7</v>
      </c>
      <c r="B13" s="732" t="s">
        <v>338</v>
      </c>
      <c r="C13" s="733"/>
      <c r="D13" s="733"/>
      <c r="E13" s="733"/>
      <c r="F13" s="733"/>
      <c r="G13" s="733"/>
      <c r="H13" s="733"/>
      <c r="I13" s="733"/>
      <c r="J13" s="733"/>
      <c r="K13" s="733"/>
      <c r="L13" s="733"/>
      <c r="M13" s="733"/>
      <c r="N13" s="733"/>
      <c r="O13" s="733"/>
      <c r="P13" s="734"/>
      <c r="Q13" s="735">
        <v>1460</v>
      </c>
      <c r="R13" s="736"/>
      <c r="S13" s="736"/>
      <c r="T13" s="736"/>
      <c r="U13" s="736"/>
      <c r="V13" s="736">
        <v>1458</v>
      </c>
      <c r="W13" s="736"/>
      <c r="X13" s="736"/>
      <c r="Y13" s="736"/>
      <c r="Z13" s="736"/>
      <c r="AA13" s="736">
        <v>2</v>
      </c>
      <c r="AB13" s="736"/>
      <c r="AC13" s="736"/>
      <c r="AD13" s="736"/>
      <c r="AE13" s="737"/>
      <c r="AF13" s="738">
        <v>2</v>
      </c>
      <c r="AG13" s="739"/>
      <c r="AH13" s="739"/>
      <c r="AI13" s="739"/>
      <c r="AJ13" s="740"/>
      <c r="AK13" s="741" t="s">
        <v>553</v>
      </c>
      <c r="AL13" s="742"/>
      <c r="AM13" s="742"/>
      <c r="AN13" s="742"/>
      <c r="AO13" s="742"/>
      <c r="AP13" s="742" t="s">
        <v>552</v>
      </c>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c r="BS13" s="745" t="s">
        <v>519</v>
      </c>
      <c r="BT13" s="746"/>
      <c r="BU13" s="746"/>
      <c r="BV13" s="746"/>
      <c r="BW13" s="746"/>
      <c r="BX13" s="746"/>
      <c r="BY13" s="746"/>
      <c r="BZ13" s="746"/>
      <c r="CA13" s="746"/>
      <c r="CB13" s="746"/>
      <c r="CC13" s="746"/>
      <c r="CD13" s="746"/>
      <c r="CE13" s="746"/>
      <c r="CF13" s="746"/>
      <c r="CG13" s="747"/>
      <c r="CH13" s="758">
        <v>4</v>
      </c>
      <c r="CI13" s="759"/>
      <c r="CJ13" s="759"/>
      <c r="CK13" s="759"/>
      <c r="CL13" s="760"/>
      <c r="CM13" s="758">
        <v>527</v>
      </c>
      <c r="CN13" s="759"/>
      <c r="CO13" s="759"/>
      <c r="CP13" s="759"/>
      <c r="CQ13" s="760"/>
      <c r="CR13" s="758">
        <v>5</v>
      </c>
      <c r="CS13" s="759"/>
      <c r="CT13" s="759"/>
      <c r="CU13" s="759"/>
      <c r="CV13" s="760"/>
      <c r="CW13" s="758">
        <v>0</v>
      </c>
      <c r="CX13" s="759"/>
      <c r="CY13" s="759"/>
      <c r="CZ13" s="759"/>
      <c r="DA13" s="760"/>
      <c r="DB13" s="758">
        <v>0</v>
      </c>
      <c r="DC13" s="759"/>
      <c r="DD13" s="759"/>
      <c r="DE13" s="759"/>
      <c r="DF13" s="760"/>
      <c r="DG13" s="758">
        <v>0</v>
      </c>
      <c r="DH13" s="759"/>
      <c r="DI13" s="759"/>
      <c r="DJ13" s="759"/>
      <c r="DK13" s="760"/>
      <c r="DL13" s="758">
        <v>0</v>
      </c>
      <c r="DM13" s="759"/>
      <c r="DN13" s="759"/>
      <c r="DO13" s="759"/>
      <c r="DP13" s="760"/>
      <c r="DQ13" s="758"/>
      <c r="DR13" s="759"/>
      <c r="DS13" s="759"/>
      <c r="DT13" s="759"/>
      <c r="DU13" s="760"/>
      <c r="DV13" s="761"/>
      <c r="DW13" s="762"/>
      <c r="DX13" s="762"/>
      <c r="DY13" s="762"/>
      <c r="DZ13" s="763"/>
      <c r="EA13" s="199"/>
    </row>
    <row r="14" spans="1:131" s="200" customFormat="1" ht="26.25" customHeight="1">
      <c r="A14" s="206">
        <v>8</v>
      </c>
      <c r="B14" s="732" t="s">
        <v>339</v>
      </c>
      <c r="C14" s="733"/>
      <c r="D14" s="733"/>
      <c r="E14" s="733"/>
      <c r="F14" s="733"/>
      <c r="G14" s="733"/>
      <c r="H14" s="733"/>
      <c r="I14" s="733"/>
      <c r="J14" s="733"/>
      <c r="K14" s="733"/>
      <c r="L14" s="733"/>
      <c r="M14" s="733"/>
      <c r="N14" s="733"/>
      <c r="O14" s="733"/>
      <c r="P14" s="734"/>
      <c r="Q14" s="735">
        <v>117548</v>
      </c>
      <c r="R14" s="736"/>
      <c r="S14" s="736"/>
      <c r="T14" s="736"/>
      <c r="U14" s="736"/>
      <c r="V14" s="736">
        <v>117548</v>
      </c>
      <c r="W14" s="736"/>
      <c r="X14" s="736"/>
      <c r="Y14" s="736"/>
      <c r="Z14" s="736"/>
      <c r="AA14" s="736">
        <v>0</v>
      </c>
      <c r="AB14" s="736"/>
      <c r="AC14" s="736"/>
      <c r="AD14" s="736"/>
      <c r="AE14" s="737"/>
      <c r="AF14" s="738" t="s">
        <v>103</v>
      </c>
      <c r="AG14" s="739"/>
      <c r="AH14" s="739"/>
      <c r="AI14" s="739"/>
      <c r="AJ14" s="740"/>
      <c r="AK14" s="741" t="s">
        <v>553</v>
      </c>
      <c r="AL14" s="742"/>
      <c r="AM14" s="742"/>
      <c r="AN14" s="742"/>
      <c r="AO14" s="742"/>
      <c r="AP14" s="742">
        <v>1068295</v>
      </c>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c r="BS14" s="745" t="s">
        <v>520</v>
      </c>
      <c r="BT14" s="746"/>
      <c r="BU14" s="746"/>
      <c r="BV14" s="746"/>
      <c r="BW14" s="746"/>
      <c r="BX14" s="746"/>
      <c r="BY14" s="746"/>
      <c r="BZ14" s="746"/>
      <c r="CA14" s="746"/>
      <c r="CB14" s="746"/>
      <c r="CC14" s="746"/>
      <c r="CD14" s="746"/>
      <c r="CE14" s="746"/>
      <c r="CF14" s="746"/>
      <c r="CG14" s="747"/>
      <c r="CH14" s="758">
        <v>18</v>
      </c>
      <c r="CI14" s="759"/>
      <c r="CJ14" s="759"/>
      <c r="CK14" s="759"/>
      <c r="CL14" s="760"/>
      <c r="CM14" s="758">
        <v>4283</v>
      </c>
      <c r="CN14" s="759"/>
      <c r="CO14" s="759"/>
      <c r="CP14" s="759"/>
      <c r="CQ14" s="760"/>
      <c r="CR14" s="758">
        <v>0</v>
      </c>
      <c r="CS14" s="759"/>
      <c r="CT14" s="759"/>
      <c r="CU14" s="759"/>
      <c r="CV14" s="760"/>
      <c r="CW14" s="758">
        <v>193</v>
      </c>
      <c r="CX14" s="759"/>
      <c r="CY14" s="759"/>
      <c r="CZ14" s="759"/>
      <c r="DA14" s="760"/>
      <c r="DB14" s="758">
        <v>0</v>
      </c>
      <c r="DC14" s="759"/>
      <c r="DD14" s="759"/>
      <c r="DE14" s="759"/>
      <c r="DF14" s="760"/>
      <c r="DG14" s="758">
        <v>0</v>
      </c>
      <c r="DH14" s="759"/>
      <c r="DI14" s="759"/>
      <c r="DJ14" s="759"/>
      <c r="DK14" s="760"/>
      <c r="DL14" s="758">
        <v>0</v>
      </c>
      <c r="DM14" s="759"/>
      <c r="DN14" s="759"/>
      <c r="DO14" s="759"/>
      <c r="DP14" s="760"/>
      <c r="DQ14" s="758"/>
      <c r="DR14" s="759"/>
      <c r="DS14" s="759"/>
      <c r="DT14" s="759"/>
      <c r="DU14" s="760"/>
      <c r="DV14" s="761" t="s">
        <v>517</v>
      </c>
      <c r="DW14" s="762"/>
      <c r="DX14" s="762"/>
      <c r="DY14" s="762"/>
      <c r="DZ14" s="763"/>
      <c r="EA14" s="199"/>
    </row>
    <row r="15" spans="1:131" s="200" customFormat="1" ht="26.25" customHeight="1">
      <c r="A15" s="206">
        <v>9</v>
      </c>
      <c r="B15" s="732"/>
      <c r="C15" s="733"/>
      <c r="D15" s="733"/>
      <c r="E15" s="733"/>
      <c r="F15" s="733"/>
      <c r="G15" s="733"/>
      <c r="H15" s="733"/>
      <c r="I15" s="733"/>
      <c r="J15" s="733"/>
      <c r="K15" s="733"/>
      <c r="L15" s="733"/>
      <c r="M15" s="733"/>
      <c r="N15" s="733"/>
      <c r="O15" s="733"/>
      <c r="P15" s="734"/>
      <c r="Q15" s="735"/>
      <c r="R15" s="736"/>
      <c r="S15" s="736"/>
      <c r="T15" s="736"/>
      <c r="U15" s="736"/>
      <c r="V15" s="736"/>
      <c r="W15" s="736"/>
      <c r="X15" s="736"/>
      <c r="Y15" s="736"/>
      <c r="Z15" s="736"/>
      <c r="AA15" s="736"/>
      <c r="AB15" s="736"/>
      <c r="AC15" s="736"/>
      <c r="AD15" s="736"/>
      <c r="AE15" s="737"/>
      <c r="AF15" s="738"/>
      <c r="AG15" s="739"/>
      <c r="AH15" s="739"/>
      <c r="AI15" s="739"/>
      <c r="AJ15" s="740"/>
      <c r="AK15" s="741"/>
      <c r="AL15" s="742"/>
      <c r="AM15" s="742"/>
      <c r="AN15" s="742"/>
      <c r="AO15" s="742"/>
      <c r="AP15" s="742"/>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c r="BS15" s="745" t="s">
        <v>521</v>
      </c>
      <c r="BT15" s="746"/>
      <c r="BU15" s="746"/>
      <c r="BV15" s="746"/>
      <c r="BW15" s="746"/>
      <c r="BX15" s="746"/>
      <c r="BY15" s="746"/>
      <c r="BZ15" s="746"/>
      <c r="CA15" s="746"/>
      <c r="CB15" s="746"/>
      <c r="CC15" s="746"/>
      <c r="CD15" s="746"/>
      <c r="CE15" s="746"/>
      <c r="CF15" s="746"/>
      <c r="CG15" s="747"/>
      <c r="CH15" s="758">
        <v>0</v>
      </c>
      <c r="CI15" s="759"/>
      <c r="CJ15" s="759"/>
      <c r="CK15" s="759"/>
      <c r="CL15" s="760"/>
      <c r="CM15" s="758">
        <v>13</v>
      </c>
      <c r="CN15" s="759"/>
      <c r="CO15" s="759"/>
      <c r="CP15" s="759"/>
      <c r="CQ15" s="760"/>
      <c r="CR15" s="758">
        <v>2</v>
      </c>
      <c r="CS15" s="759"/>
      <c r="CT15" s="759"/>
      <c r="CU15" s="759"/>
      <c r="CV15" s="760"/>
      <c r="CW15" s="758">
        <v>17</v>
      </c>
      <c r="CX15" s="759"/>
      <c r="CY15" s="759"/>
      <c r="CZ15" s="759"/>
      <c r="DA15" s="760"/>
      <c r="DB15" s="758">
        <v>0</v>
      </c>
      <c r="DC15" s="759"/>
      <c r="DD15" s="759"/>
      <c r="DE15" s="759"/>
      <c r="DF15" s="760"/>
      <c r="DG15" s="758">
        <v>0</v>
      </c>
      <c r="DH15" s="759"/>
      <c r="DI15" s="759"/>
      <c r="DJ15" s="759"/>
      <c r="DK15" s="760"/>
      <c r="DL15" s="758">
        <v>0</v>
      </c>
      <c r="DM15" s="759"/>
      <c r="DN15" s="759"/>
      <c r="DO15" s="759"/>
      <c r="DP15" s="760"/>
      <c r="DQ15" s="758"/>
      <c r="DR15" s="759"/>
      <c r="DS15" s="759"/>
      <c r="DT15" s="759"/>
      <c r="DU15" s="760"/>
      <c r="DV15" s="761"/>
      <c r="DW15" s="762"/>
      <c r="DX15" s="762"/>
      <c r="DY15" s="762"/>
      <c r="DZ15" s="763"/>
      <c r="EA15" s="199"/>
    </row>
    <row r="16" spans="1:131" s="200" customFormat="1" ht="26.25" customHeight="1">
      <c r="A16" s="206">
        <v>10</v>
      </c>
      <c r="B16" s="732"/>
      <c r="C16" s="733"/>
      <c r="D16" s="733"/>
      <c r="E16" s="733"/>
      <c r="F16" s="733"/>
      <c r="G16" s="733"/>
      <c r="H16" s="733"/>
      <c r="I16" s="733"/>
      <c r="J16" s="733"/>
      <c r="K16" s="733"/>
      <c r="L16" s="733"/>
      <c r="M16" s="733"/>
      <c r="N16" s="733"/>
      <c r="O16" s="733"/>
      <c r="P16" s="734"/>
      <c r="Q16" s="735"/>
      <c r="R16" s="736"/>
      <c r="S16" s="736"/>
      <c r="T16" s="736"/>
      <c r="U16" s="736"/>
      <c r="V16" s="736"/>
      <c r="W16" s="736"/>
      <c r="X16" s="736"/>
      <c r="Y16" s="736"/>
      <c r="Z16" s="736"/>
      <c r="AA16" s="736"/>
      <c r="AB16" s="736"/>
      <c r="AC16" s="736"/>
      <c r="AD16" s="736"/>
      <c r="AE16" s="737"/>
      <c r="AF16" s="738"/>
      <c r="AG16" s="739"/>
      <c r="AH16" s="739"/>
      <c r="AI16" s="739"/>
      <c r="AJ16" s="740"/>
      <c r="AK16" s="741"/>
      <c r="AL16" s="742"/>
      <c r="AM16" s="742"/>
      <c r="AN16" s="742"/>
      <c r="AO16" s="742"/>
      <c r="AP16" s="742"/>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c r="BS16" s="745" t="s">
        <v>522</v>
      </c>
      <c r="BT16" s="746"/>
      <c r="BU16" s="746"/>
      <c r="BV16" s="746"/>
      <c r="BW16" s="746"/>
      <c r="BX16" s="746"/>
      <c r="BY16" s="746"/>
      <c r="BZ16" s="746"/>
      <c r="CA16" s="746"/>
      <c r="CB16" s="746"/>
      <c r="CC16" s="746"/>
      <c r="CD16" s="746"/>
      <c r="CE16" s="746"/>
      <c r="CF16" s="746"/>
      <c r="CG16" s="747"/>
      <c r="CH16" s="758">
        <v>9</v>
      </c>
      <c r="CI16" s="759"/>
      <c r="CJ16" s="759"/>
      <c r="CK16" s="759"/>
      <c r="CL16" s="760"/>
      <c r="CM16" s="758">
        <v>1369</v>
      </c>
      <c r="CN16" s="759"/>
      <c r="CO16" s="759"/>
      <c r="CP16" s="759"/>
      <c r="CQ16" s="760"/>
      <c r="CR16" s="758">
        <v>935</v>
      </c>
      <c r="CS16" s="759"/>
      <c r="CT16" s="759"/>
      <c r="CU16" s="759"/>
      <c r="CV16" s="760"/>
      <c r="CW16" s="758">
        <v>0</v>
      </c>
      <c r="CX16" s="759"/>
      <c r="CY16" s="759"/>
      <c r="CZ16" s="759"/>
      <c r="DA16" s="760"/>
      <c r="DB16" s="758">
        <v>0</v>
      </c>
      <c r="DC16" s="759"/>
      <c r="DD16" s="759"/>
      <c r="DE16" s="759"/>
      <c r="DF16" s="760"/>
      <c r="DG16" s="758">
        <v>0</v>
      </c>
      <c r="DH16" s="759"/>
      <c r="DI16" s="759"/>
      <c r="DJ16" s="759"/>
      <c r="DK16" s="760"/>
      <c r="DL16" s="758">
        <v>0</v>
      </c>
      <c r="DM16" s="759"/>
      <c r="DN16" s="759"/>
      <c r="DO16" s="759"/>
      <c r="DP16" s="760"/>
      <c r="DQ16" s="758"/>
      <c r="DR16" s="759"/>
      <c r="DS16" s="759"/>
      <c r="DT16" s="759"/>
      <c r="DU16" s="760"/>
      <c r="DV16" s="761"/>
      <c r="DW16" s="762"/>
      <c r="DX16" s="762"/>
      <c r="DY16" s="762"/>
      <c r="DZ16" s="763"/>
      <c r="EA16" s="199"/>
    </row>
    <row r="17" spans="1:131" s="200" customFormat="1" ht="26.25" customHeight="1">
      <c r="A17" s="206">
        <v>11</v>
      </c>
      <c r="B17" s="732"/>
      <c r="C17" s="733"/>
      <c r="D17" s="733"/>
      <c r="E17" s="733"/>
      <c r="F17" s="733"/>
      <c r="G17" s="733"/>
      <c r="H17" s="733"/>
      <c r="I17" s="733"/>
      <c r="J17" s="733"/>
      <c r="K17" s="733"/>
      <c r="L17" s="733"/>
      <c r="M17" s="733"/>
      <c r="N17" s="733"/>
      <c r="O17" s="733"/>
      <c r="P17" s="734"/>
      <c r="Q17" s="735"/>
      <c r="R17" s="736"/>
      <c r="S17" s="736"/>
      <c r="T17" s="736"/>
      <c r="U17" s="736"/>
      <c r="V17" s="736"/>
      <c r="W17" s="736"/>
      <c r="X17" s="736"/>
      <c r="Y17" s="736"/>
      <c r="Z17" s="736"/>
      <c r="AA17" s="736"/>
      <c r="AB17" s="736"/>
      <c r="AC17" s="736"/>
      <c r="AD17" s="736"/>
      <c r="AE17" s="737"/>
      <c r="AF17" s="738"/>
      <c r="AG17" s="739"/>
      <c r="AH17" s="739"/>
      <c r="AI17" s="739"/>
      <c r="AJ17" s="740"/>
      <c r="AK17" s="741"/>
      <c r="AL17" s="742"/>
      <c r="AM17" s="742"/>
      <c r="AN17" s="742"/>
      <c r="AO17" s="742"/>
      <c r="AP17" s="742"/>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c r="BS17" s="745" t="s">
        <v>523</v>
      </c>
      <c r="BT17" s="746"/>
      <c r="BU17" s="746"/>
      <c r="BV17" s="746"/>
      <c r="BW17" s="746"/>
      <c r="BX17" s="746"/>
      <c r="BY17" s="746"/>
      <c r="BZ17" s="746"/>
      <c r="CA17" s="746"/>
      <c r="CB17" s="746"/>
      <c r="CC17" s="746"/>
      <c r="CD17" s="746"/>
      <c r="CE17" s="746"/>
      <c r="CF17" s="746"/>
      <c r="CG17" s="747"/>
      <c r="CH17" s="758">
        <v>-15</v>
      </c>
      <c r="CI17" s="759"/>
      <c r="CJ17" s="759"/>
      <c r="CK17" s="759"/>
      <c r="CL17" s="760"/>
      <c r="CM17" s="758">
        <v>1254</v>
      </c>
      <c r="CN17" s="759"/>
      <c r="CO17" s="759"/>
      <c r="CP17" s="759"/>
      <c r="CQ17" s="760"/>
      <c r="CR17" s="758">
        <v>206</v>
      </c>
      <c r="CS17" s="759"/>
      <c r="CT17" s="759"/>
      <c r="CU17" s="759"/>
      <c r="CV17" s="760"/>
      <c r="CW17" s="758">
        <v>181</v>
      </c>
      <c r="CX17" s="759"/>
      <c r="CY17" s="759"/>
      <c r="CZ17" s="759"/>
      <c r="DA17" s="760"/>
      <c r="DB17" s="758">
        <v>4010</v>
      </c>
      <c r="DC17" s="759"/>
      <c r="DD17" s="759"/>
      <c r="DE17" s="759"/>
      <c r="DF17" s="760"/>
      <c r="DG17" s="758">
        <v>0</v>
      </c>
      <c r="DH17" s="759"/>
      <c r="DI17" s="759"/>
      <c r="DJ17" s="759"/>
      <c r="DK17" s="760"/>
      <c r="DL17" s="758">
        <v>0</v>
      </c>
      <c r="DM17" s="759"/>
      <c r="DN17" s="759"/>
      <c r="DO17" s="759"/>
      <c r="DP17" s="760"/>
      <c r="DQ17" s="758"/>
      <c r="DR17" s="759"/>
      <c r="DS17" s="759"/>
      <c r="DT17" s="759"/>
      <c r="DU17" s="760"/>
      <c r="DV17" s="770" t="s">
        <v>524</v>
      </c>
      <c r="DW17" s="771"/>
      <c r="DX17" s="771"/>
      <c r="DY17" s="771"/>
      <c r="DZ17" s="772"/>
      <c r="EA17" s="199"/>
    </row>
    <row r="18" spans="1:131" s="200" customFormat="1" ht="26.25" customHeight="1">
      <c r="A18" s="206">
        <v>12</v>
      </c>
      <c r="B18" s="732"/>
      <c r="C18" s="733"/>
      <c r="D18" s="733"/>
      <c r="E18" s="733"/>
      <c r="F18" s="733"/>
      <c r="G18" s="733"/>
      <c r="H18" s="733"/>
      <c r="I18" s="733"/>
      <c r="J18" s="733"/>
      <c r="K18" s="733"/>
      <c r="L18" s="733"/>
      <c r="M18" s="733"/>
      <c r="N18" s="733"/>
      <c r="O18" s="733"/>
      <c r="P18" s="734"/>
      <c r="Q18" s="735"/>
      <c r="R18" s="736"/>
      <c r="S18" s="736"/>
      <c r="T18" s="736"/>
      <c r="U18" s="736"/>
      <c r="V18" s="736"/>
      <c r="W18" s="736"/>
      <c r="X18" s="736"/>
      <c r="Y18" s="736"/>
      <c r="Z18" s="736"/>
      <c r="AA18" s="736"/>
      <c r="AB18" s="736"/>
      <c r="AC18" s="736"/>
      <c r="AD18" s="736"/>
      <c r="AE18" s="737"/>
      <c r="AF18" s="738"/>
      <c r="AG18" s="739"/>
      <c r="AH18" s="739"/>
      <c r="AI18" s="739"/>
      <c r="AJ18" s="740"/>
      <c r="AK18" s="741"/>
      <c r="AL18" s="742"/>
      <c r="AM18" s="742"/>
      <c r="AN18" s="742"/>
      <c r="AO18" s="742"/>
      <c r="AP18" s="742"/>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c r="BS18" s="745" t="s">
        <v>550</v>
      </c>
      <c r="BT18" s="746"/>
      <c r="BU18" s="746"/>
      <c r="BV18" s="746"/>
      <c r="BW18" s="746"/>
      <c r="BX18" s="746"/>
      <c r="BY18" s="746"/>
      <c r="BZ18" s="746"/>
      <c r="CA18" s="746"/>
      <c r="CB18" s="746"/>
      <c r="CC18" s="746"/>
      <c r="CD18" s="746"/>
      <c r="CE18" s="746"/>
      <c r="CF18" s="746"/>
      <c r="CG18" s="747"/>
      <c r="CH18" s="764" t="s">
        <v>552</v>
      </c>
      <c r="CI18" s="765"/>
      <c r="CJ18" s="765"/>
      <c r="CK18" s="765"/>
      <c r="CL18" s="766"/>
      <c r="CM18" s="764" t="s">
        <v>553</v>
      </c>
      <c r="CN18" s="765"/>
      <c r="CO18" s="765"/>
      <c r="CP18" s="765"/>
      <c r="CQ18" s="766"/>
      <c r="CR18" s="764" t="s">
        <v>552</v>
      </c>
      <c r="CS18" s="765"/>
      <c r="CT18" s="765"/>
      <c r="CU18" s="765"/>
      <c r="CV18" s="766"/>
      <c r="CW18" s="764" t="s">
        <v>552</v>
      </c>
      <c r="CX18" s="765"/>
      <c r="CY18" s="765"/>
      <c r="CZ18" s="765"/>
      <c r="DA18" s="766"/>
      <c r="DB18" s="764" t="s">
        <v>553</v>
      </c>
      <c r="DC18" s="765"/>
      <c r="DD18" s="765"/>
      <c r="DE18" s="765"/>
      <c r="DF18" s="766"/>
      <c r="DG18" s="764" t="s">
        <v>553</v>
      </c>
      <c r="DH18" s="765"/>
      <c r="DI18" s="765"/>
      <c r="DJ18" s="765"/>
      <c r="DK18" s="766"/>
      <c r="DL18" s="764" t="s">
        <v>554</v>
      </c>
      <c r="DM18" s="765"/>
      <c r="DN18" s="765"/>
      <c r="DO18" s="765"/>
      <c r="DP18" s="766"/>
      <c r="DQ18" s="764"/>
      <c r="DR18" s="765"/>
      <c r="DS18" s="765"/>
      <c r="DT18" s="765"/>
      <c r="DU18" s="766"/>
      <c r="DV18" s="767" t="s">
        <v>525</v>
      </c>
      <c r="DW18" s="768"/>
      <c r="DX18" s="768"/>
      <c r="DY18" s="768"/>
      <c r="DZ18" s="769"/>
      <c r="EA18" s="199"/>
    </row>
    <row r="19" spans="1:131" s="200" customFormat="1" ht="26.25" customHeight="1">
      <c r="A19" s="206">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c r="BS19" s="745" t="s">
        <v>526</v>
      </c>
      <c r="BT19" s="746"/>
      <c r="BU19" s="746"/>
      <c r="BV19" s="746"/>
      <c r="BW19" s="746"/>
      <c r="BX19" s="746"/>
      <c r="BY19" s="746"/>
      <c r="BZ19" s="746"/>
      <c r="CA19" s="746"/>
      <c r="CB19" s="746"/>
      <c r="CC19" s="746"/>
      <c r="CD19" s="746"/>
      <c r="CE19" s="746"/>
      <c r="CF19" s="746"/>
      <c r="CG19" s="747"/>
      <c r="CH19" s="758">
        <v>-3</v>
      </c>
      <c r="CI19" s="759"/>
      <c r="CJ19" s="759"/>
      <c r="CK19" s="759"/>
      <c r="CL19" s="760"/>
      <c r="CM19" s="758">
        <v>414</v>
      </c>
      <c r="CN19" s="759"/>
      <c r="CO19" s="759"/>
      <c r="CP19" s="759"/>
      <c r="CQ19" s="760"/>
      <c r="CR19" s="758">
        <v>150</v>
      </c>
      <c r="CS19" s="759"/>
      <c r="CT19" s="759"/>
      <c r="CU19" s="759"/>
      <c r="CV19" s="760"/>
      <c r="CW19" s="758">
        <v>0</v>
      </c>
      <c r="CX19" s="759"/>
      <c r="CY19" s="759"/>
      <c r="CZ19" s="759"/>
      <c r="DA19" s="760"/>
      <c r="DB19" s="758">
        <v>0</v>
      </c>
      <c r="DC19" s="759"/>
      <c r="DD19" s="759"/>
      <c r="DE19" s="759"/>
      <c r="DF19" s="760"/>
      <c r="DG19" s="758">
        <v>0</v>
      </c>
      <c r="DH19" s="759"/>
      <c r="DI19" s="759"/>
      <c r="DJ19" s="759"/>
      <c r="DK19" s="760"/>
      <c r="DL19" s="758">
        <v>0</v>
      </c>
      <c r="DM19" s="759"/>
      <c r="DN19" s="759"/>
      <c r="DO19" s="759"/>
      <c r="DP19" s="760"/>
      <c r="DQ19" s="758"/>
      <c r="DR19" s="759"/>
      <c r="DS19" s="759"/>
      <c r="DT19" s="759"/>
      <c r="DU19" s="760"/>
      <c r="DV19" s="761"/>
      <c r="DW19" s="762"/>
      <c r="DX19" s="762"/>
      <c r="DY19" s="762"/>
      <c r="DZ19" s="763"/>
      <c r="EA19" s="199"/>
    </row>
    <row r="20" spans="1:131" s="200" customFormat="1" ht="26.25" customHeight="1">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c r="BS20" s="745" t="s">
        <v>527</v>
      </c>
      <c r="BT20" s="746"/>
      <c r="BU20" s="746"/>
      <c r="BV20" s="746"/>
      <c r="BW20" s="746"/>
      <c r="BX20" s="746"/>
      <c r="BY20" s="746"/>
      <c r="BZ20" s="746"/>
      <c r="CA20" s="746"/>
      <c r="CB20" s="746"/>
      <c r="CC20" s="746"/>
      <c r="CD20" s="746"/>
      <c r="CE20" s="746"/>
      <c r="CF20" s="746"/>
      <c r="CG20" s="747"/>
      <c r="CH20" s="758">
        <v>-1</v>
      </c>
      <c r="CI20" s="759"/>
      <c r="CJ20" s="759"/>
      <c r="CK20" s="759"/>
      <c r="CL20" s="760"/>
      <c r="CM20" s="758">
        <v>434</v>
      </c>
      <c r="CN20" s="759"/>
      <c r="CO20" s="759"/>
      <c r="CP20" s="759"/>
      <c r="CQ20" s="760"/>
      <c r="CR20" s="758">
        <v>2</v>
      </c>
      <c r="CS20" s="759"/>
      <c r="CT20" s="759"/>
      <c r="CU20" s="759"/>
      <c r="CV20" s="760"/>
      <c r="CW20" s="758">
        <v>0</v>
      </c>
      <c r="CX20" s="759"/>
      <c r="CY20" s="759"/>
      <c r="CZ20" s="759"/>
      <c r="DA20" s="760"/>
      <c r="DB20" s="758">
        <v>0</v>
      </c>
      <c r="DC20" s="759"/>
      <c r="DD20" s="759"/>
      <c r="DE20" s="759"/>
      <c r="DF20" s="760"/>
      <c r="DG20" s="758">
        <v>0</v>
      </c>
      <c r="DH20" s="759"/>
      <c r="DI20" s="759"/>
      <c r="DJ20" s="759"/>
      <c r="DK20" s="760"/>
      <c r="DL20" s="758">
        <v>0</v>
      </c>
      <c r="DM20" s="759"/>
      <c r="DN20" s="759"/>
      <c r="DO20" s="759"/>
      <c r="DP20" s="760"/>
      <c r="DQ20" s="758"/>
      <c r="DR20" s="759"/>
      <c r="DS20" s="759"/>
      <c r="DT20" s="759"/>
      <c r="DU20" s="760"/>
      <c r="DV20" s="761"/>
      <c r="DW20" s="762"/>
      <c r="DX20" s="762"/>
      <c r="DY20" s="762"/>
      <c r="DZ20" s="763"/>
      <c r="EA20" s="199"/>
    </row>
    <row r="21" spans="1:131" s="200" customFormat="1" ht="26.25" customHeight="1" thickBot="1">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c r="BS21" s="745" t="s">
        <v>528</v>
      </c>
      <c r="BT21" s="746"/>
      <c r="BU21" s="746"/>
      <c r="BV21" s="746"/>
      <c r="BW21" s="746"/>
      <c r="BX21" s="746"/>
      <c r="BY21" s="746"/>
      <c r="BZ21" s="746"/>
      <c r="CA21" s="746"/>
      <c r="CB21" s="746"/>
      <c r="CC21" s="746"/>
      <c r="CD21" s="746"/>
      <c r="CE21" s="746"/>
      <c r="CF21" s="746"/>
      <c r="CG21" s="747"/>
      <c r="CH21" s="758">
        <v>3</v>
      </c>
      <c r="CI21" s="759"/>
      <c r="CJ21" s="759"/>
      <c r="CK21" s="759"/>
      <c r="CL21" s="760"/>
      <c r="CM21" s="758">
        <v>51</v>
      </c>
      <c r="CN21" s="759"/>
      <c r="CO21" s="759"/>
      <c r="CP21" s="759"/>
      <c r="CQ21" s="760"/>
      <c r="CR21" s="758">
        <v>50</v>
      </c>
      <c r="CS21" s="759"/>
      <c r="CT21" s="759"/>
      <c r="CU21" s="759"/>
      <c r="CV21" s="760"/>
      <c r="CW21" s="758">
        <v>0</v>
      </c>
      <c r="CX21" s="759"/>
      <c r="CY21" s="759"/>
      <c r="CZ21" s="759"/>
      <c r="DA21" s="760"/>
      <c r="DB21" s="758">
        <v>0</v>
      </c>
      <c r="DC21" s="759"/>
      <c r="DD21" s="759"/>
      <c r="DE21" s="759"/>
      <c r="DF21" s="760"/>
      <c r="DG21" s="758">
        <v>0</v>
      </c>
      <c r="DH21" s="759"/>
      <c r="DI21" s="759"/>
      <c r="DJ21" s="759"/>
      <c r="DK21" s="760"/>
      <c r="DL21" s="758">
        <v>0</v>
      </c>
      <c r="DM21" s="759"/>
      <c r="DN21" s="759"/>
      <c r="DO21" s="759"/>
      <c r="DP21" s="760"/>
      <c r="DQ21" s="758"/>
      <c r="DR21" s="759"/>
      <c r="DS21" s="759"/>
      <c r="DT21" s="759"/>
      <c r="DU21" s="760"/>
      <c r="DV21" s="761"/>
      <c r="DW21" s="762"/>
      <c r="DX21" s="762"/>
      <c r="DY21" s="762"/>
      <c r="DZ21" s="763"/>
      <c r="EA21" s="199"/>
    </row>
    <row r="22" spans="1:131" s="200" customFormat="1" ht="26.25" customHeight="1">
      <c r="A22" s="206">
        <v>16</v>
      </c>
      <c r="B22" s="773"/>
      <c r="C22" s="774"/>
      <c r="D22" s="774"/>
      <c r="E22" s="774"/>
      <c r="F22" s="774"/>
      <c r="G22" s="774"/>
      <c r="H22" s="774"/>
      <c r="I22" s="774"/>
      <c r="J22" s="774"/>
      <c r="K22" s="774"/>
      <c r="L22" s="774"/>
      <c r="M22" s="774"/>
      <c r="N22" s="774"/>
      <c r="O22" s="774"/>
      <c r="P22" s="775"/>
      <c r="Q22" s="776"/>
      <c r="R22" s="777"/>
      <c r="S22" s="777"/>
      <c r="T22" s="777"/>
      <c r="U22" s="777"/>
      <c r="V22" s="777"/>
      <c r="W22" s="777"/>
      <c r="X22" s="777"/>
      <c r="Y22" s="777"/>
      <c r="Z22" s="777"/>
      <c r="AA22" s="777"/>
      <c r="AB22" s="777"/>
      <c r="AC22" s="777"/>
      <c r="AD22" s="777"/>
      <c r="AE22" s="778"/>
      <c r="AF22" s="779"/>
      <c r="AG22" s="780"/>
      <c r="AH22" s="780"/>
      <c r="AI22" s="780"/>
      <c r="AJ22" s="781"/>
      <c r="AK22" s="794"/>
      <c r="AL22" s="795"/>
      <c r="AM22" s="795"/>
      <c r="AN22" s="795"/>
      <c r="AO22" s="795"/>
      <c r="AP22" s="795"/>
      <c r="AQ22" s="795"/>
      <c r="AR22" s="795"/>
      <c r="AS22" s="795"/>
      <c r="AT22" s="795"/>
      <c r="AU22" s="796"/>
      <c r="AV22" s="796"/>
      <c r="AW22" s="796"/>
      <c r="AX22" s="796"/>
      <c r="AY22" s="797"/>
      <c r="AZ22" s="798" t="s">
        <v>340</v>
      </c>
      <c r="BA22" s="798"/>
      <c r="BB22" s="798"/>
      <c r="BC22" s="798"/>
      <c r="BD22" s="799"/>
      <c r="BE22" s="198"/>
      <c r="BF22" s="198"/>
      <c r="BG22" s="198"/>
      <c r="BH22" s="198"/>
      <c r="BI22" s="198"/>
      <c r="BJ22" s="198"/>
      <c r="BK22" s="198"/>
      <c r="BL22" s="198"/>
      <c r="BM22" s="198"/>
      <c r="BN22" s="198"/>
      <c r="BO22" s="198"/>
      <c r="BP22" s="198"/>
      <c r="BQ22" s="207">
        <v>16</v>
      </c>
      <c r="BR22" s="208"/>
      <c r="BS22" s="745" t="s">
        <v>529</v>
      </c>
      <c r="BT22" s="746"/>
      <c r="BU22" s="746"/>
      <c r="BV22" s="746"/>
      <c r="BW22" s="746"/>
      <c r="BX22" s="746"/>
      <c r="BY22" s="746"/>
      <c r="BZ22" s="746"/>
      <c r="CA22" s="746"/>
      <c r="CB22" s="746"/>
      <c r="CC22" s="746"/>
      <c r="CD22" s="746"/>
      <c r="CE22" s="746"/>
      <c r="CF22" s="746"/>
      <c r="CG22" s="747"/>
      <c r="CH22" s="758">
        <v>26</v>
      </c>
      <c r="CI22" s="759"/>
      <c r="CJ22" s="759"/>
      <c r="CK22" s="759"/>
      <c r="CL22" s="760"/>
      <c r="CM22" s="758">
        <v>779</v>
      </c>
      <c r="CN22" s="759"/>
      <c r="CO22" s="759"/>
      <c r="CP22" s="759"/>
      <c r="CQ22" s="760"/>
      <c r="CR22" s="758">
        <v>180</v>
      </c>
      <c r="CS22" s="759"/>
      <c r="CT22" s="759"/>
      <c r="CU22" s="759"/>
      <c r="CV22" s="760"/>
      <c r="CW22" s="758">
        <v>0</v>
      </c>
      <c r="CX22" s="759"/>
      <c r="CY22" s="759"/>
      <c r="CZ22" s="759"/>
      <c r="DA22" s="760"/>
      <c r="DB22" s="758">
        <v>0</v>
      </c>
      <c r="DC22" s="759"/>
      <c r="DD22" s="759"/>
      <c r="DE22" s="759"/>
      <c r="DF22" s="760"/>
      <c r="DG22" s="758">
        <v>0</v>
      </c>
      <c r="DH22" s="759"/>
      <c r="DI22" s="759"/>
      <c r="DJ22" s="759"/>
      <c r="DK22" s="760"/>
      <c r="DL22" s="758">
        <v>0</v>
      </c>
      <c r="DM22" s="759"/>
      <c r="DN22" s="759"/>
      <c r="DO22" s="759"/>
      <c r="DP22" s="760"/>
      <c r="DQ22" s="758"/>
      <c r="DR22" s="759"/>
      <c r="DS22" s="759"/>
      <c r="DT22" s="759"/>
      <c r="DU22" s="760"/>
      <c r="DV22" s="761"/>
      <c r="DW22" s="762"/>
      <c r="DX22" s="762"/>
      <c r="DY22" s="762"/>
      <c r="DZ22" s="763"/>
      <c r="EA22" s="199"/>
    </row>
    <row r="23" spans="1:131" s="200" customFormat="1" ht="26.25" customHeight="1" thickBot="1">
      <c r="A23" s="209" t="s">
        <v>341</v>
      </c>
      <c r="B23" s="782" t="s">
        <v>342</v>
      </c>
      <c r="C23" s="783"/>
      <c r="D23" s="783"/>
      <c r="E23" s="783"/>
      <c r="F23" s="783"/>
      <c r="G23" s="783"/>
      <c r="H23" s="783"/>
      <c r="I23" s="783"/>
      <c r="J23" s="783"/>
      <c r="K23" s="783"/>
      <c r="L23" s="783"/>
      <c r="M23" s="783"/>
      <c r="N23" s="783"/>
      <c r="O23" s="783"/>
      <c r="P23" s="784"/>
      <c r="Q23" s="785">
        <v>611227</v>
      </c>
      <c r="R23" s="786"/>
      <c r="S23" s="786"/>
      <c r="T23" s="786"/>
      <c r="U23" s="786"/>
      <c r="V23" s="786">
        <v>593661</v>
      </c>
      <c r="W23" s="786"/>
      <c r="X23" s="786"/>
      <c r="Y23" s="786"/>
      <c r="Z23" s="786"/>
      <c r="AA23" s="786">
        <v>17566</v>
      </c>
      <c r="AB23" s="786"/>
      <c r="AC23" s="786"/>
      <c r="AD23" s="786"/>
      <c r="AE23" s="787"/>
      <c r="AF23" s="788">
        <v>2769</v>
      </c>
      <c r="AG23" s="786"/>
      <c r="AH23" s="786"/>
      <c r="AI23" s="786"/>
      <c r="AJ23" s="789"/>
      <c r="AK23" s="790"/>
      <c r="AL23" s="791"/>
      <c r="AM23" s="791"/>
      <c r="AN23" s="791"/>
      <c r="AO23" s="791"/>
      <c r="AP23" s="786">
        <v>1075218</v>
      </c>
      <c r="AQ23" s="786"/>
      <c r="AR23" s="786"/>
      <c r="AS23" s="786"/>
      <c r="AT23" s="786"/>
      <c r="AU23" s="792"/>
      <c r="AV23" s="792"/>
      <c r="AW23" s="792"/>
      <c r="AX23" s="792"/>
      <c r="AY23" s="793"/>
      <c r="AZ23" s="801" t="s">
        <v>103</v>
      </c>
      <c r="BA23" s="802"/>
      <c r="BB23" s="802"/>
      <c r="BC23" s="802"/>
      <c r="BD23" s="803"/>
      <c r="BE23" s="198"/>
      <c r="BF23" s="198"/>
      <c r="BG23" s="198"/>
      <c r="BH23" s="198"/>
      <c r="BI23" s="198"/>
      <c r="BJ23" s="198"/>
      <c r="BK23" s="198"/>
      <c r="BL23" s="198"/>
      <c r="BM23" s="198"/>
      <c r="BN23" s="198"/>
      <c r="BO23" s="198"/>
      <c r="BP23" s="198"/>
      <c r="BQ23" s="207">
        <v>17</v>
      </c>
      <c r="BR23" s="208"/>
      <c r="BS23" s="745" t="s">
        <v>530</v>
      </c>
      <c r="BT23" s="746"/>
      <c r="BU23" s="746"/>
      <c r="BV23" s="746"/>
      <c r="BW23" s="746"/>
      <c r="BX23" s="746"/>
      <c r="BY23" s="746"/>
      <c r="BZ23" s="746"/>
      <c r="CA23" s="746"/>
      <c r="CB23" s="746"/>
      <c r="CC23" s="746"/>
      <c r="CD23" s="746"/>
      <c r="CE23" s="746"/>
      <c r="CF23" s="746"/>
      <c r="CG23" s="747"/>
      <c r="CH23" s="758">
        <v>32</v>
      </c>
      <c r="CI23" s="759"/>
      <c r="CJ23" s="759"/>
      <c r="CK23" s="759"/>
      <c r="CL23" s="760"/>
      <c r="CM23" s="758">
        <v>4981</v>
      </c>
      <c r="CN23" s="759"/>
      <c r="CO23" s="759"/>
      <c r="CP23" s="759"/>
      <c r="CQ23" s="760"/>
      <c r="CR23" s="758">
        <v>3200</v>
      </c>
      <c r="CS23" s="759"/>
      <c r="CT23" s="759"/>
      <c r="CU23" s="759"/>
      <c r="CV23" s="760"/>
      <c r="CW23" s="758">
        <v>281</v>
      </c>
      <c r="CX23" s="759"/>
      <c r="CY23" s="759"/>
      <c r="CZ23" s="759"/>
      <c r="DA23" s="760"/>
      <c r="DB23" s="758">
        <v>0</v>
      </c>
      <c r="DC23" s="759"/>
      <c r="DD23" s="759"/>
      <c r="DE23" s="759"/>
      <c r="DF23" s="760"/>
      <c r="DG23" s="758">
        <v>0</v>
      </c>
      <c r="DH23" s="759"/>
      <c r="DI23" s="759"/>
      <c r="DJ23" s="759"/>
      <c r="DK23" s="760"/>
      <c r="DL23" s="758">
        <v>0</v>
      </c>
      <c r="DM23" s="759"/>
      <c r="DN23" s="759"/>
      <c r="DO23" s="759"/>
      <c r="DP23" s="760"/>
      <c r="DQ23" s="758"/>
      <c r="DR23" s="759"/>
      <c r="DS23" s="759"/>
      <c r="DT23" s="759"/>
      <c r="DU23" s="760"/>
      <c r="DV23" s="761"/>
      <c r="DW23" s="762"/>
      <c r="DX23" s="762"/>
      <c r="DY23" s="762"/>
      <c r="DZ23" s="763"/>
      <c r="EA23" s="199"/>
    </row>
    <row r="24" spans="1:131" s="200" customFormat="1" ht="26.25" customHeight="1">
      <c r="A24" s="800" t="s">
        <v>343</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197"/>
      <c r="BA24" s="197"/>
      <c r="BB24" s="197"/>
      <c r="BC24" s="197"/>
      <c r="BD24" s="197"/>
      <c r="BE24" s="198"/>
      <c r="BF24" s="198"/>
      <c r="BG24" s="198"/>
      <c r="BH24" s="198"/>
      <c r="BI24" s="198"/>
      <c r="BJ24" s="198"/>
      <c r="BK24" s="198"/>
      <c r="BL24" s="198"/>
      <c r="BM24" s="198"/>
      <c r="BN24" s="198"/>
      <c r="BO24" s="198"/>
      <c r="BP24" s="198"/>
      <c r="BQ24" s="207">
        <v>18</v>
      </c>
      <c r="BR24" s="208"/>
      <c r="BS24" s="745" t="s">
        <v>531</v>
      </c>
      <c r="BT24" s="746"/>
      <c r="BU24" s="746"/>
      <c r="BV24" s="746"/>
      <c r="BW24" s="746"/>
      <c r="BX24" s="746"/>
      <c r="BY24" s="746"/>
      <c r="BZ24" s="746"/>
      <c r="CA24" s="746"/>
      <c r="CB24" s="746"/>
      <c r="CC24" s="746"/>
      <c r="CD24" s="746"/>
      <c r="CE24" s="746"/>
      <c r="CF24" s="746"/>
      <c r="CG24" s="747"/>
      <c r="CH24" s="758">
        <v>14</v>
      </c>
      <c r="CI24" s="759"/>
      <c r="CJ24" s="759"/>
      <c r="CK24" s="759"/>
      <c r="CL24" s="760"/>
      <c r="CM24" s="758">
        <v>82</v>
      </c>
      <c r="CN24" s="759"/>
      <c r="CO24" s="759"/>
      <c r="CP24" s="759"/>
      <c r="CQ24" s="760"/>
      <c r="CR24" s="758">
        <v>8</v>
      </c>
      <c r="CS24" s="759"/>
      <c r="CT24" s="759"/>
      <c r="CU24" s="759"/>
      <c r="CV24" s="760"/>
      <c r="CW24" s="758">
        <v>0</v>
      </c>
      <c r="CX24" s="759"/>
      <c r="CY24" s="759"/>
      <c r="CZ24" s="759"/>
      <c r="DA24" s="760"/>
      <c r="DB24" s="758">
        <v>0</v>
      </c>
      <c r="DC24" s="759"/>
      <c r="DD24" s="759"/>
      <c r="DE24" s="759"/>
      <c r="DF24" s="760"/>
      <c r="DG24" s="758">
        <v>0</v>
      </c>
      <c r="DH24" s="759"/>
      <c r="DI24" s="759"/>
      <c r="DJ24" s="759"/>
      <c r="DK24" s="760"/>
      <c r="DL24" s="758">
        <v>0</v>
      </c>
      <c r="DM24" s="759"/>
      <c r="DN24" s="759"/>
      <c r="DO24" s="759"/>
      <c r="DP24" s="760"/>
      <c r="DQ24" s="758"/>
      <c r="DR24" s="759"/>
      <c r="DS24" s="759"/>
      <c r="DT24" s="759"/>
      <c r="DU24" s="760"/>
      <c r="DV24" s="761"/>
      <c r="DW24" s="762"/>
      <c r="DX24" s="762"/>
      <c r="DY24" s="762"/>
      <c r="DZ24" s="763"/>
      <c r="EA24" s="199"/>
    </row>
    <row r="25" spans="1:131" s="192" customFormat="1" ht="26.25" customHeight="1" thickBot="1">
      <c r="A25" s="726" t="s">
        <v>344</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t="s">
        <v>551</v>
      </c>
      <c r="BS25" s="745" t="s">
        <v>532</v>
      </c>
      <c r="BT25" s="746"/>
      <c r="BU25" s="746"/>
      <c r="BV25" s="746"/>
      <c r="BW25" s="746"/>
      <c r="BX25" s="746"/>
      <c r="BY25" s="746"/>
      <c r="BZ25" s="746"/>
      <c r="CA25" s="746"/>
      <c r="CB25" s="746"/>
      <c r="CC25" s="746"/>
      <c r="CD25" s="746"/>
      <c r="CE25" s="746"/>
      <c r="CF25" s="746"/>
      <c r="CG25" s="747"/>
      <c r="CH25" s="758">
        <v>-114</v>
      </c>
      <c r="CI25" s="759"/>
      <c r="CJ25" s="759"/>
      <c r="CK25" s="759"/>
      <c r="CL25" s="760"/>
      <c r="CM25" s="758">
        <v>2785</v>
      </c>
      <c r="CN25" s="759"/>
      <c r="CO25" s="759"/>
      <c r="CP25" s="759"/>
      <c r="CQ25" s="760"/>
      <c r="CR25" s="758">
        <v>413</v>
      </c>
      <c r="CS25" s="759"/>
      <c r="CT25" s="759"/>
      <c r="CU25" s="759"/>
      <c r="CV25" s="760"/>
      <c r="CW25" s="758">
        <v>275</v>
      </c>
      <c r="CX25" s="759"/>
      <c r="CY25" s="759"/>
      <c r="CZ25" s="759"/>
      <c r="DA25" s="760"/>
      <c r="DB25" s="758">
        <v>162</v>
      </c>
      <c r="DC25" s="759"/>
      <c r="DD25" s="759"/>
      <c r="DE25" s="759"/>
      <c r="DF25" s="760"/>
      <c r="DG25" s="758">
        <v>0</v>
      </c>
      <c r="DH25" s="759"/>
      <c r="DI25" s="759"/>
      <c r="DJ25" s="759"/>
      <c r="DK25" s="760"/>
      <c r="DL25" s="758">
        <v>125</v>
      </c>
      <c r="DM25" s="759"/>
      <c r="DN25" s="759"/>
      <c r="DO25" s="759"/>
      <c r="DP25" s="760"/>
      <c r="DQ25" s="758"/>
      <c r="DR25" s="759"/>
      <c r="DS25" s="759"/>
      <c r="DT25" s="759"/>
      <c r="DU25" s="760"/>
      <c r="DV25" s="761"/>
      <c r="DW25" s="762"/>
      <c r="DX25" s="762"/>
      <c r="DY25" s="762"/>
      <c r="DZ25" s="763"/>
      <c r="EA25" s="191"/>
    </row>
    <row r="26" spans="1:131" s="192" customFormat="1" ht="26.25" customHeight="1">
      <c r="A26" s="717" t="s">
        <v>315</v>
      </c>
      <c r="B26" s="718"/>
      <c r="C26" s="718"/>
      <c r="D26" s="718"/>
      <c r="E26" s="718"/>
      <c r="F26" s="718"/>
      <c r="G26" s="718"/>
      <c r="H26" s="718"/>
      <c r="I26" s="718"/>
      <c r="J26" s="718"/>
      <c r="K26" s="718"/>
      <c r="L26" s="718"/>
      <c r="M26" s="718"/>
      <c r="N26" s="718"/>
      <c r="O26" s="718"/>
      <c r="P26" s="719"/>
      <c r="Q26" s="694" t="s">
        <v>345</v>
      </c>
      <c r="R26" s="695"/>
      <c r="S26" s="695"/>
      <c r="T26" s="695"/>
      <c r="U26" s="696"/>
      <c r="V26" s="694" t="s">
        <v>346</v>
      </c>
      <c r="W26" s="695"/>
      <c r="X26" s="695"/>
      <c r="Y26" s="695"/>
      <c r="Z26" s="696"/>
      <c r="AA26" s="694" t="s">
        <v>347</v>
      </c>
      <c r="AB26" s="695"/>
      <c r="AC26" s="695"/>
      <c r="AD26" s="695"/>
      <c r="AE26" s="695"/>
      <c r="AF26" s="804" t="s">
        <v>348</v>
      </c>
      <c r="AG26" s="805"/>
      <c r="AH26" s="805"/>
      <c r="AI26" s="805"/>
      <c r="AJ26" s="806"/>
      <c r="AK26" s="695" t="s">
        <v>349</v>
      </c>
      <c r="AL26" s="695"/>
      <c r="AM26" s="695"/>
      <c r="AN26" s="695"/>
      <c r="AO26" s="696"/>
      <c r="AP26" s="694" t="s">
        <v>350</v>
      </c>
      <c r="AQ26" s="695"/>
      <c r="AR26" s="695"/>
      <c r="AS26" s="695"/>
      <c r="AT26" s="696"/>
      <c r="AU26" s="694" t="s">
        <v>351</v>
      </c>
      <c r="AV26" s="695"/>
      <c r="AW26" s="695"/>
      <c r="AX26" s="695"/>
      <c r="AY26" s="696"/>
      <c r="AZ26" s="694" t="s">
        <v>352</v>
      </c>
      <c r="BA26" s="695"/>
      <c r="BB26" s="695"/>
      <c r="BC26" s="695"/>
      <c r="BD26" s="696"/>
      <c r="BE26" s="694" t="s">
        <v>322</v>
      </c>
      <c r="BF26" s="695"/>
      <c r="BG26" s="695"/>
      <c r="BH26" s="695"/>
      <c r="BI26" s="706"/>
      <c r="BJ26" s="197"/>
      <c r="BK26" s="197"/>
      <c r="BL26" s="197"/>
      <c r="BM26" s="197"/>
      <c r="BN26" s="197"/>
      <c r="BO26" s="210"/>
      <c r="BP26" s="210"/>
      <c r="BQ26" s="207">
        <v>20</v>
      </c>
      <c r="BR26" s="208"/>
      <c r="BS26" s="745" t="s">
        <v>533</v>
      </c>
      <c r="BT26" s="746"/>
      <c r="BU26" s="746"/>
      <c r="BV26" s="746"/>
      <c r="BW26" s="746"/>
      <c r="BX26" s="746"/>
      <c r="BY26" s="746"/>
      <c r="BZ26" s="746"/>
      <c r="CA26" s="746"/>
      <c r="CB26" s="746"/>
      <c r="CC26" s="746"/>
      <c r="CD26" s="746"/>
      <c r="CE26" s="746"/>
      <c r="CF26" s="746"/>
      <c r="CG26" s="747"/>
      <c r="CH26" s="758">
        <v>21</v>
      </c>
      <c r="CI26" s="759"/>
      <c r="CJ26" s="759"/>
      <c r="CK26" s="759"/>
      <c r="CL26" s="760"/>
      <c r="CM26" s="758">
        <v>98</v>
      </c>
      <c r="CN26" s="759"/>
      <c r="CO26" s="759"/>
      <c r="CP26" s="759"/>
      <c r="CQ26" s="760"/>
      <c r="CR26" s="758">
        <v>50</v>
      </c>
      <c r="CS26" s="759"/>
      <c r="CT26" s="759"/>
      <c r="CU26" s="759"/>
      <c r="CV26" s="760"/>
      <c r="CW26" s="758">
        <v>0</v>
      </c>
      <c r="CX26" s="759"/>
      <c r="CY26" s="759"/>
      <c r="CZ26" s="759"/>
      <c r="DA26" s="760"/>
      <c r="DB26" s="758">
        <v>0</v>
      </c>
      <c r="DC26" s="759"/>
      <c r="DD26" s="759"/>
      <c r="DE26" s="759"/>
      <c r="DF26" s="760"/>
      <c r="DG26" s="758">
        <v>0</v>
      </c>
      <c r="DH26" s="759"/>
      <c r="DI26" s="759"/>
      <c r="DJ26" s="759"/>
      <c r="DK26" s="760"/>
      <c r="DL26" s="758">
        <v>0</v>
      </c>
      <c r="DM26" s="759"/>
      <c r="DN26" s="759"/>
      <c r="DO26" s="759"/>
      <c r="DP26" s="760"/>
      <c r="DQ26" s="758"/>
      <c r="DR26" s="759"/>
      <c r="DS26" s="759"/>
      <c r="DT26" s="759"/>
      <c r="DU26" s="760"/>
      <c r="DV26" s="761"/>
      <c r="DW26" s="762"/>
      <c r="DX26" s="762"/>
      <c r="DY26" s="762"/>
      <c r="DZ26" s="763"/>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807"/>
      <c r="AG27" s="808"/>
      <c r="AH27" s="808"/>
      <c r="AI27" s="808"/>
      <c r="AJ27" s="809"/>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45" t="s">
        <v>534</v>
      </c>
      <c r="BT27" s="746"/>
      <c r="BU27" s="746"/>
      <c r="BV27" s="746"/>
      <c r="BW27" s="746"/>
      <c r="BX27" s="746"/>
      <c r="BY27" s="746"/>
      <c r="BZ27" s="746"/>
      <c r="CA27" s="746"/>
      <c r="CB27" s="746"/>
      <c r="CC27" s="746"/>
      <c r="CD27" s="746"/>
      <c r="CE27" s="746"/>
      <c r="CF27" s="746"/>
      <c r="CG27" s="747"/>
      <c r="CH27" s="758">
        <v>3</v>
      </c>
      <c r="CI27" s="759"/>
      <c r="CJ27" s="759"/>
      <c r="CK27" s="759"/>
      <c r="CL27" s="760"/>
      <c r="CM27" s="758">
        <v>351</v>
      </c>
      <c r="CN27" s="759"/>
      <c r="CO27" s="759"/>
      <c r="CP27" s="759"/>
      <c r="CQ27" s="760"/>
      <c r="CR27" s="758">
        <v>125</v>
      </c>
      <c r="CS27" s="759"/>
      <c r="CT27" s="759"/>
      <c r="CU27" s="759"/>
      <c r="CV27" s="760"/>
      <c r="CW27" s="758">
        <v>29</v>
      </c>
      <c r="CX27" s="759"/>
      <c r="CY27" s="759"/>
      <c r="CZ27" s="759"/>
      <c r="DA27" s="760"/>
      <c r="DB27" s="758">
        <v>0</v>
      </c>
      <c r="DC27" s="759"/>
      <c r="DD27" s="759"/>
      <c r="DE27" s="759"/>
      <c r="DF27" s="760"/>
      <c r="DG27" s="758">
        <v>0</v>
      </c>
      <c r="DH27" s="759"/>
      <c r="DI27" s="759"/>
      <c r="DJ27" s="759"/>
      <c r="DK27" s="760"/>
      <c r="DL27" s="758">
        <v>0</v>
      </c>
      <c r="DM27" s="759"/>
      <c r="DN27" s="759"/>
      <c r="DO27" s="759"/>
      <c r="DP27" s="760"/>
      <c r="DQ27" s="758"/>
      <c r="DR27" s="759"/>
      <c r="DS27" s="759"/>
      <c r="DT27" s="759"/>
      <c r="DU27" s="760"/>
      <c r="DV27" s="761"/>
      <c r="DW27" s="762"/>
      <c r="DX27" s="762"/>
      <c r="DY27" s="762"/>
      <c r="DZ27" s="763"/>
      <c r="EA27" s="191"/>
    </row>
    <row r="28" spans="1:131" s="192" customFormat="1" ht="26.25" customHeight="1" thickTop="1">
      <c r="A28" s="211">
        <v>1</v>
      </c>
      <c r="B28" s="708" t="s">
        <v>353</v>
      </c>
      <c r="C28" s="709"/>
      <c r="D28" s="709"/>
      <c r="E28" s="709"/>
      <c r="F28" s="709"/>
      <c r="G28" s="709"/>
      <c r="H28" s="709"/>
      <c r="I28" s="709"/>
      <c r="J28" s="709"/>
      <c r="K28" s="709"/>
      <c r="L28" s="709"/>
      <c r="M28" s="709"/>
      <c r="N28" s="709"/>
      <c r="O28" s="709"/>
      <c r="P28" s="710"/>
      <c r="Q28" s="814">
        <v>2239</v>
      </c>
      <c r="R28" s="815"/>
      <c r="S28" s="815"/>
      <c r="T28" s="815"/>
      <c r="U28" s="815"/>
      <c r="V28" s="815">
        <v>1587</v>
      </c>
      <c r="W28" s="815"/>
      <c r="X28" s="815"/>
      <c r="Y28" s="815"/>
      <c r="Z28" s="815"/>
      <c r="AA28" s="815">
        <v>652</v>
      </c>
      <c r="AB28" s="815"/>
      <c r="AC28" s="815"/>
      <c r="AD28" s="815"/>
      <c r="AE28" s="816"/>
      <c r="AF28" s="817">
        <v>3941</v>
      </c>
      <c r="AG28" s="815"/>
      <c r="AH28" s="815"/>
      <c r="AI28" s="815"/>
      <c r="AJ28" s="818"/>
      <c r="AK28" s="819" t="s">
        <v>547</v>
      </c>
      <c r="AL28" s="810"/>
      <c r="AM28" s="810"/>
      <c r="AN28" s="810"/>
      <c r="AO28" s="810"/>
      <c r="AP28" s="810">
        <v>1988</v>
      </c>
      <c r="AQ28" s="810"/>
      <c r="AR28" s="810"/>
      <c r="AS28" s="810"/>
      <c r="AT28" s="810"/>
      <c r="AU28" s="810">
        <v>0</v>
      </c>
      <c r="AV28" s="810"/>
      <c r="AW28" s="810"/>
      <c r="AX28" s="810"/>
      <c r="AY28" s="810"/>
      <c r="AZ28" s="811" t="s">
        <v>546</v>
      </c>
      <c r="BA28" s="811"/>
      <c r="BB28" s="811"/>
      <c r="BC28" s="811"/>
      <c r="BD28" s="811"/>
      <c r="BE28" s="812" t="s">
        <v>354</v>
      </c>
      <c r="BF28" s="812"/>
      <c r="BG28" s="812"/>
      <c r="BH28" s="812"/>
      <c r="BI28" s="813"/>
      <c r="BJ28" s="197"/>
      <c r="BK28" s="197"/>
      <c r="BL28" s="197"/>
      <c r="BM28" s="197"/>
      <c r="BN28" s="197"/>
      <c r="BO28" s="210"/>
      <c r="BP28" s="210"/>
      <c r="BQ28" s="207">
        <v>22</v>
      </c>
      <c r="BR28" s="208"/>
      <c r="BS28" s="745" t="s">
        <v>535</v>
      </c>
      <c r="BT28" s="746"/>
      <c r="BU28" s="746"/>
      <c r="BV28" s="746"/>
      <c r="BW28" s="746"/>
      <c r="BX28" s="746"/>
      <c r="BY28" s="746"/>
      <c r="BZ28" s="746"/>
      <c r="CA28" s="746"/>
      <c r="CB28" s="746"/>
      <c r="CC28" s="746"/>
      <c r="CD28" s="746"/>
      <c r="CE28" s="746"/>
      <c r="CF28" s="746"/>
      <c r="CG28" s="747"/>
      <c r="CH28" s="758">
        <v>-2</v>
      </c>
      <c r="CI28" s="759"/>
      <c r="CJ28" s="759"/>
      <c r="CK28" s="759"/>
      <c r="CL28" s="760"/>
      <c r="CM28" s="758">
        <v>1875</v>
      </c>
      <c r="CN28" s="759"/>
      <c r="CO28" s="759"/>
      <c r="CP28" s="759"/>
      <c r="CQ28" s="760"/>
      <c r="CR28" s="758">
        <v>336</v>
      </c>
      <c r="CS28" s="759"/>
      <c r="CT28" s="759"/>
      <c r="CU28" s="759"/>
      <c r="CV28" s="760"/>
      <c r="CW28" s="758">
        <v>0</v>
      </c>
      <c r="CX28" s="759"/>
      <c r="CY28" s="759"/>
      <c r="CZ28" s="759"/>
      <c r="DA28" s="760"/>
      <c r="DB28" s="758">
        <v>0</v>
      </c>
      <c r="DC28" s="759"/>
      <c r="DD28" s="759"/>
      <c r="DE28" s="759"/>
      <c r="DF28" s="760"/>
      <c r="DG28" s="758">
        <v>0</v>
      </c>
      <c r="DH28" s="759"/>
      <c r="DI28" s="759"/>
      <c r="DJ28" s="759"/>
      <c r="DK28" s="760"/>
      <c r="DL28" s="758">
        <v>0</v>
      </c>
      <c r="DM28" s="759"/>
      <c r="DN28" s="759"/>
      <c r="DO28" s="759"/>
      <c r="DP28" s="760"/>
      <c r="DQ28" s="758"/>
      <c r="DR28" s="759"/>
      <c r="DS28" s="759"/>
      <c r="DT28" s="759"/>
      <c r="DU28" s="760"/>
      <c r="DV28" s="761"/>
      <c r="DW28" s="762"/>
      <c r="DX28" s="762"/>
      <c r="DY28" s="762"/>
      <c r="DZ28" s="763"/>
      <c r="EA28" s="191"/>
    </row>
    <row r="29" spans="1:131" s="192" customFormat="1" ht="26.25" customHeight="1">
      <c r="A29" s="211">
        <v>2</v>
      </c>
      <c r="B29" s="732" t="s">
        <v>355</v>
      </c>
      <c r="C29" s="733"/>
      <c r="D29" s="733"/>
      <c r="E29" s="733"/>
      <c r="F29" s="733"/>
      <c r="G29" s="733"/>
      <c r="H29" s="733"/>
      <c r="I29" s="733"/>
      <c r="J29" s="733"/>
      <c r="K29" s="733"/>
      <c r="L29" s="733"/>
      <c r="M29" s="733"/>
      <c r="N29" s="733"/>
      <c r="O29" s="733"/>
      <c r="P29" s="734"/>
      <c r="Q29" s="735">
        <v>2336</v>
      </c>
      <c r="R29" s="736"/>
      <c r="S29" s="736"/>
      <c r="T29" s="736"/>
      <c r="U29" s="736"/>
      <c r="V29" s="736">
        <v>1940</v>
      </c>
      <c r="W29" s="736"/>
      <c r="X29" s="736"/>
      <c r="Y29" s="736"/>
      <c r="Z29" s="736"/>
      <c r="AA29" s="736">
        <v>396</v>
      </c>
      <c r="AB29" s="736"/>
      <c r="AC29" s="736"/>
      <c r="AD29" s="736"/>
      <c r="AE29" s="737"/>
      <c r="AF29" s="820">
        <v>4714</v>
      </c>
      <c r="AG29" s="736"/>
      <c r="AH29" s="736"/>
      <c r="AI29" s="736"/>
      <c r="AJ29" s="821"/>
      <c r="AK29" s="824" t="s">
        <v>547</v>
      </c>
      <c r="AL29" s="825"/>
      <c r="AM29" s="825"/>
      <c r="AN29" s="825"/>
      <c r="AO29" s="825"/>
      <c r="AP29" s="825">
        <v>1237</v>
      </c>
      <c r="AQ29" s="825"/>
      <c r="AR29" s="825"/>
      <c r="AS29" s="825"/>
      <c r="AT29" s="825"/>
      <c r="AU29" s="825">
        <v>0</v>
      </c>
      <c r="AV29" s="825"/>
      <c r="AW29" s="825"/>
      <c r="AX29" s="825"/>
      <c r="AY29" s="825"/>
      <c r="AZ29" s="826" t="s">
        <v>547</v>
      </c>
      <c r="BA29" s="826"/>
      <c r="BB29" s="826"/>
      <c r="BC29" s="826"/>
      <c r="BD29" s="826"/>
      <c r="BE29" s="822" t="s">
        <v>354</v>
      </c>
      <c r="BF29" s="822"/>
      <c r="BG29" s="822"/>
      <c r="BH29" s="822"/>
      <c r="BI29" s="823"/>
      <c r="BJ29" s="197"/>
      <c r="BK29" s="197"/>
      <c r="BL29" s="197"/>
      <c r="BM29" s="197"/>
      <c r="BN29" s="197"/>
      <c r="BO29" s="210"/>
      <c r="BP29" s="210"/>
      <c r="BQ29" s="207">
        <v>23</v>
      </c>
      <c r="BR29" s="208"/>
      <c r="BS29" s="745" t="s">
        <v>536</v>
      </c>
      <c r="BT29" s="746"/>
      <c r="BU29" s="746"/>
      <c r="BV29" s="746"/>
      <c r="BW29" s="746"/>
      <c r="BX29" s="746"/>
      <c r="BY29" s="746"/>
      <c r="BZ29" s="746"/>
      <c r="CA29" s="746"/>
      <c r="CB29" s="746"/>
      <c r="CC29" s="746"/>
      <c r="CD29" s="746"/>
      <c r="CE29" s="746"/>
      <c r="CF29" s="746"/>
      <c r="CG29" s="747"/>
      <c r="CH29" s="758">
        <v>5</v>
      </c>
      <c r="CI29" s="759"/>
      <c r="CJ29" s="759"/>
      <c r="CK29" s="759"/>
      <c r="CL29" s="760"/>
      <c r="CM29" s="758">
        <v>81</v>
      </c>
      <c r="CN29" s="759"/>
      <c r="CO29" s="759"/>
      <c r="CP29" s="759"/>
      <c r="CQ29" s="760"/>
      <c r="CR29" s="758">
        <v>11</v>
      </c>
      <c r="CS29" s="759"/>
      <c r="CT29" s="759"/>
      <c r="CU29" s="759"/>
      <c r="CV29" s="760"/>
      <c r="CW29" s="758">
        <v>0</v>
      </c>
      <c r="CX29" s="759"/>
      <c r="CY29" s="759"/>
      <c r="CZ29" s="759"/>
      <c r="DA29" s="760"/>
      <c r="DB29" s="758">
        <v>0</v>
      </c>
      <c r="DC29" s="759"/>
      <c r="DD29" s="759"/>
      <c r="DE29" s="759"/>
      <c r="DF29" s="760"/>
      <c r="DG29" s="758">
        <v>0</v>
      </c>
      <c r="DH29" s="759"/>
      <c r="DI29" s="759"/>
      <c r="DJ29" s="759"/>
      <c r="DK29" s="760"/>
      <c r="DL29" s="758">
        <v>0</v>
      </c>
      <c r="DM29" s="759"/>
      <c r="DN29" s="759"/>
      <c r="DO29" s="759"/>
      <c r="DP29" s="760"/>
      <c r="DQ29" s="758"/>
      <c r="DR29" s="759"/>
      <c r="DS29" s="759"/>
      <c r="DT29" s="759"/>
      <c r="DU29" s="760"/>
      <c r="DV29" s="761"/>
      <c r="DW29" s="762"/>
      <c r="DX29" s="762"/>
      <c r="DY29" s="762"/>
      <c r="DZ29" s="763"/>
      <c r="EA29" s="191"/>
    </row>
    <row r="30" spans="1:131" s="192" customFormat="1" ht="26.25" customHeight="1">
      <c r="A30" s="211">
        <v>3</v>
      </c>
      <c r="B30" s="732" t="s">
        <v>356</v>
      </c>
      <c r="C30" s="733"/>
      <c r="D30" s="733"/>
      <c r="E30" s="733"/>
      <c r="F30" s="733"/>
      <c r="G30" s="733"/>
      <c r="H30" s="733"/>
      <c r="I30" s="733"/>
      <c r="J30" s="733"/>
      <c r="K30" s="733"/>
      <c r="L30" s="733"/>
      <c r="M30" s="733"/>
      <c r="N30" s="733"/>
      <c r="O30" s="733"/>
      <c r="P30" s="734"/>
      <c r="Q30" s="735">
        <v>16016</v>
      </c>
      <c r="R30" s="736"/>
      <c r="S30" s="736"/>
      <c r="T30" s="736"/>
      <c r="U30" s="736"/>
      <c r="V30" s="736">
        <v>15335</v>
      </c>
      <c r="W30" s="736"/>
      <c r="X30" s="736"/>
      <c r="Y30" s="736"/>
      <c r="Z30" s="736"/>
      <c r="AA30" s="736">
        <v>681</v>
      </c>
      <c r="AB30" s="736"/>
      <c r="AC30" s="736"/>
      <c r="AD30" s="736"/>
      <c r="AE30" s="737"/>
      <c r="AF30" s="820">
        <v>5499</v>
      </c>
      <c r="AG30" s="736"/>
      <c r="AH30" s="736"/>
      <c r="AI30" s="736"/>
      <c r="AJ30" s="821"/>
      <c r="AK30" s="824">
        <v>1014</v>
      </c>
      <c r="AL30" s="825"/>
      <c r="AM30" s="825"/>
      <c r="AN30" s="825"/>
      <c r="AO30" s="825"/>
      <c r="AP30" s="825">
        <v>5035</v>
      </c>
      <c r="AQ30" s="825"/>
      <c r="AR30" s="825"/>
      <c r="AS30" s="825"/>
      <c r="AT30" s="825"/>
      <c r="AU30" s="825">
        <v>2221</v>
      </c>
      <c r="AV30" s="825"/>
      <c r="AW30" s="825"/>
      <c r="AX30" s="825"/>
      <c r="AY30" s="825"/>
      <c r="AZ30" s="826" t="s">
        <v>548</v>
      </c>
      <c r="BA30" s="826"/>
      <c r="BB30" s="826"/>
      <c r="BC30" s="826"/>
      <c r="BD30" s="826"/>
      <c r="BE30" s="822" t="s">
        <v>354</v>
      </c>
      <c r="BF30" s="822"/>
      <c r="BG30" s="822"/>
      <c r="BH30" s="822"/>
      <c r="BI30" s="823"/>
      <c r="BJ30" s="197"/>
      <c r="BK30" s="197"/>
      <c r="BL30" s="197"/>
      <c r="BM30" s="197"/>
      <c r="BN30" s="197"/>
      <c r="BO30" s="210"/>
      <c r="BP30" s="210"/>
      <c r="BQ30" s="207">
        <v>24</v>
      </c>
      <c r="BR30" s="208"/>
      <c r="BS30" s="745" t="s">
        <v>537</v>
      </c>
      <c r="BT30" s="746"/>
      <c r="BU30" s="746"/>
      <c r="BV30" s="746"/>
      <c r="BW30" s="746"/>
      <c r="BX30" s="746"/>
      <c r="BY30" s="746"/>
      <c r="BZ30" s="746"/>
      <c r="CA30" s="746"/>
      <c r="CB30" s="746"/>
      <c r="CC30" s="746"/>
      <c r="CD30" s="746"/>
      <c r="CE30" s="746"/>
      <c r="CF30" s="746"/>
      <c r="CG30" s="747"/>
      <c r="CH30" s="758">
        <v>114</v>
      </c>
      <c r="CI30" s="759"/>
      <c r="CJ30" s="759"/>
      <c r="CK30" s="759"/>
      <c r="CL30" s="760"/>
      <c r="CM30" s="758">
        <v>2208</v>
      </c>
      <c r="CN30" s="759"/>
      <c r="CO30" s="759"/>
      <c r="CP30" s="759"/>
      <c r="CQ30" s="760"/>
      <c r="CR30" s="758">
        <v>0</v>
      </c>
      <c r="CS30" s="759"/>
      <c r="CT30" s="759"/>
      <c r="CU30" s="759"/>
      <c r="CV30" s="760"/>
      <c r="CW30" s="758">
        <v>28</v>
      </c>
      <c r="CX30" s="759"/>
      <c r="CY30" s="759"/>
      <c r="CZ30" s="759"/>
      <c r="DA30" s="760"/>
      <c r="DB30" s="758">
        <v>0</v>
      </c>
      <c r="DC30" s="759"/>
      <c r="DD30" s="759"/>
      <c r="DE30" s="759"/>
      <c r="DF30" s="760"/>
      <c r="DG30" s="758">
        <v>0</v>
      </c>
      <c r="DH30" s="759"/>
      <c r="DI30" s="759"/>
      <c r="DJ30" s="759"/>
      <c r="DK30" s="760"/>
      <c r="DL30" s="758">
        <v>0</v>
      </c>
      <c r="DM30" s="759"/>
      <c r="DN30" s="759"/>
      <c r="DO30" s="759"/>
      <c r="DP30" s="760"/>
      <c r="DQ30" s="758"/>
      <c r="DR30" s="759"/>
      <c r="DS30" s="759"/>
      <c r="DT30" s="759"/>
      <c r="DU30" s="760"/>
      <c r="DV30" s="761" t="s">
        <v>517</v>
      </c>
      <c r="DW30" s="762"/>
      <c r="DX30" s="762"/>
      <c r="DY30" s="762"/>
      <c r="DZ30" s="763"/>
      <c r="EA30" s="191"/>
    </row>
    <row r="31" spans="1:131" s="192" customFormat="1" ht="26.25" customHeight="1">
      <c r="A31" s="211">
        <v>4</v>
      </c>
      <c r="B31" s="732" t="s">
        <v>357</v>
      </c>
      <c r="C31" s="733"/>
      <c r="D31" s="733"/>
      <c r="E31" s="733"/>
      <c r="F31" s="733"/>
      <c r="G31" s="733"/>
      <c r="H31" s="733"/>
      <c r="I31" s="733"/>
      <c r="J31" s="733"/>
      <c r="K31" s="733"/>
      <c r="L31" s="733"/>
      <c r="M31" s="733"/>
      <c r="N31" s="733"/>
      <c r="O31" s="733"/>
      <c r="P31" s="734"/>
      <c r="Q31" s="735">
        <v>1383</v>
      </c>
      <c r="R31" s="736"/>
      <c r="S31" s="736"/>
      <c r="T31" s="736"/>
      <c r="U31" s="736"/>
      <c r="V31" s="736">
        <v>390</v>
      </c>
      <c r="W31" s="736"/>
      <c r="X31" s="736"/>
      <c r="Y31" s="736"/>
      <c r="Z31" s="736"/>
      <c r="AA31" s="736">
        <v>993</v>
      </c>
      <c r="AB31" s="736"/>
      <c r="AC31" s="736"/>
      <c r="AD31" s="736"/>
      <c r="AE31" s="737"/>
      <c r="AF31" s="820">
        <v>0</v>
      </c>
      <c r="AG31" s="736"/>
      <c r="AH31" s="736"/>
      <c r="AI31" s="736"/>
      <c r="AJ31" s="821"/>
      <c r="AK31" s="824">
        <v>22</v>
      </c>
      <c r="AL31" s="825"/>
      <c r="AM31" s="825"/>
      <c r="AN31" s="825"/>
      <c r="AO31" s="825"/>
      <c r="AP31" s="825">
        <v>8855</v>
      </c>
      <c r="AQ31" s="825"/>
      <c r="AR31" s="825"/>
      <c r="AS31" s="825"/>
      <c r="AT31" s="825"/>
      <c r="AU31" s="825">
        <v>549</v>
      </c>
      <c r="AV31" s="825"/>
      <c r="AW31" s="825"/>
      <c r="AX31" s="825"/>
      <c r="AY31" s="825"/>
      <c r="AZ31" s="826" t="s">
        <v>549</v>
      </c>
      <c r="BA31" s="826"/>
      <c r="BB31" s="826"/>
      <c r="BC31" s="826"/>
      <c r="BD31" s="826"/>
      <c r="BE31" s="822" t="s">
        <v>358</v>
      </c>
      <c r="BF31" s="822"/>
      <c r="BG31" s="822"/>
      <c r="BH31" s="822"/>
      <c r="BI31" s="823"/>
      <c r="BJ31" s="197"/>
      <c r="BK31" s="197"/>
      <c r="BL31" s="197"/>
      <c r="BM31" s="197"/>
      <c r="BN31" s="197"/>
      <c r="BO31" s="210"/>
      <c r="BP31" s="210"/>
      <c r="BQ31" s="207">
        <v>25</v>
      </c>
      <c r="BR31" s="208"/>
      <c r="BS31" s="745" t="s">
        <v>538</v>
      </c>
      <c r="BT31" s="746"/>
      <c r="BU31" s="746"/>
      <c r="BV31" s="746"/>
      <c r="BW31" s="746"/>
      <c r="BX31" s="746"/>
      <c r="BY31" s="746"/>
      <c r="BZ31" s="746"/>
      <c r="CA31" s="746"/>
      <c r="CB31" s="746"/>
      <c r="CC31" s="746"/>
      <c r="CD31" s="746"/>
      <c r="CE31" s="746"/>
      <c r="CF31" s="746"/>
      <c r="CG31" s="747"/>
      <c r="CH31" s="758">
        <v>0</v>
      </c>
      <c r="CI31" s="759"/>
      <c r="CJ31" s="759"/>
      <c r="CK31" s="759"/>
      <c r="CL31" s="760"/>
      <c r="CM31" s="758">
        <v>1</v>
      </c>
      <c r="CN31" s="759"/>
      <c r="CO31" s="759"/>
      <c r="CP31" s="759"/>
      <c r="CQ31" s="760"/>
      <c r="CR31" s="758">
        <v>0</v>
      </c>
      <c r="CS31" s="759"/>
      <c r="CT31" s="759"/>
      <c r="CU31" s="759"/>
      <c r="CV31" s="760"/>
      <c r="CW31" s="758">
        <v>11</v>
      </c>
      <c r="CX31" s="759"/>
      <c r="CY31" s="759"/>
      <c r="CZ31" s="759"/>
      <c r="DA31" s="760"/>
      <c r="DB31" s="758">
        <v>0</v>
      </c>
      <c r="DC31" s="759"/>
      <c r="DD31" s="759"/>
      <c r="DE31" s="759"/>
      <c r="DF31" s="760"/>
      <c r="DG31" s="758">
        <v>0</v>
      </c>
      <c r="DH31" s="759"/>
      <c r="DI31" s="759"/>
      <c r="DJ31" s="759"/>
      <c r="DK31" s="760"/>
      <c r="DL31" s="758">
        <v>0</v>
      </c>
      <c r="DM31" s="759"/>
      <c r="DN31" s="759"/>
      <c r="DO31" s="759"/>
      <c r="DP31" s="760"/>
      <c r="DQ31" s="758"/>
      <c r="DR31" s="759"/>
      <c r="DS31" s="759"/>
      <c r="DT31" s="759"/>
      <c r="DU31" s="760"/>
      <c r="DV31" s="761" t="s">
        <v>517</v>
      </c>
      <c r="DW31" s="762"/>
      <c r="DX31" s="762"/>
      <c r="DY31" s="762"/>
      <c r="DZ31" s="763"/>
      <c r="EA31" s="191"/>
    </row>
    <row r="32" spans="1:131" s="192" customFormat="1" ht="26.25" customHeight="1">
      <c r="A32" s="211">
        <v>5</v>
      </c>
      <c r="B32" s="732" t="s">
        <v>359</v>
      </c>
      <c r="C32" s="733"/>
      <c r="D32" s="733"/>
      <c r="E32" s="733"/>
      <c r="F32" s="733"/>
      <c r="G32" s="733"/>
      <c r="H32" s="733"/>
      <c r="I32" s="733"/>
      <c r="J32" s="733"/>
      <c r="K32" s="733"/>
      <c r="L32" s="733"/>
      <c r="M32" s="733"/>
      <c r="N32" s="733"/>
      <c r="O32" s="733"/>
      <c r="P32" s="734"/>
      <c r="Q32" s="735">
        <v>325</v>
      </c>
      <c r="R32" s="736"/>
      <c r="S32" s="736"/>
      <c r="T32" s="736"/>
      <c r="U32" s="736"/>
      <c r="V32" s="736">
        <v>44</v>
      </c>
      <c r="W32" s="736"/>
      <c r="X32" s="736"/>
      <c r="Y32" s="736"/>
      <c r="Z32" s="736"/>
      <c r="AA32" s="736">
        <v>281</v>
      </c>
      <c r="AB32" s="736"/>
      <c r="AC32" s="736"/>
      <c r="AD32" s="736"/>
      <c r="AE32" s="737"/>
      <c r="AF32" s="820" t="s">
        <v>103</v>
      </c>
      <c r="AG32" s="736"/>
      <c r="AH32" s="736"/>
      <c r="AI32" s="736"/>
      <c r="AJ32" s="821"/>
      <c r="AK32" s="824" t="s">
        <v>547</v>
      </c>
      <c r="AL32" s="825"/>
      <c r="AM32" s="825"/>
      <c r="AN32" s="825"/>
      <c r="AO32" s="825"/>
      <c r="AP32" s="825">
        <v>8719</v>
      </c>
      <c r="AQ32" s="825"/>
      <c r="AR32" s="825"/>
      <c r="AS32" s="825"/>
      <c r="AT32" s="825"/>
      <c r="AU32" s="825">
        <v>142</v>
      </c>
      <c r="AV32" s="825"/>
      <c r="AW32" s="825"/>
      <c r="AX32" s="825"/>
      <c r="AY32" s="825"/>
      <c r="AZ32" s="826" t="s">
        <v>547</v>
      </c>
      <c r="BA32" s="826"/>
      <c r="BB32" s="826"/>
      <c r="BC32" s="826"/>
      <c r="BD32" s="826"/>
      <c r="BE32" s="822" t="s">
        <v>358</v>
      </c>
      <c r="BF32" s="822"/>
      <c r="BG32" s="822"/>
      <c r="BH32" s="822"/>
      <c r="BI32" s="823"/>
      <c r="BJ32" s="197"/>
      <c r="BK32" s="197"/>
      <c r="BL32" s="197"/>
      <c r="BM32" s="197"/>
      <c r="BN32" s="197"/>
      <c r="BO32" s="210"/>
      <c r="BP32" s="210"/>
      <c r="BQ32" s="207">
        <v>26</v>
      </c>
      <c r="BR32" s="208"/>
      <c r="BS32" s="745" t="s">
        <v>539</v>
      </c>
      <c r="BT32" s="746"/>
      <c r="BU32" s="746"/>
      <c r="BV32" s="746"/>
      <c r="BW32" s="746"/>
      <c r="BX32" s="746"/>
      <c r="BY32" s="746"/>
      <c r="BZ32" s="746"/>
      <c r="CA32" s="746"/>
      <c r="CB32" s="746"/>
      <c r="CC32" s="746"/>
      <c r="CD32" s="746"/>
      <c r="CE32" s="746"/>
      <c r="CF32" s="746"/>
      <c r="CG32" s="747"/>
      <c r="CH32" s="758">
        <v>79</v>
      </c>
      <c r="CI32" s="759"/>
      <c r="CJ32" s="759"/>
      <c r="CK32" s="759"/>
      <c r="CL32" s="760"/>
      <c r="CM32" s="758">
        <v>1078</v>
      </c>
      <c r="CN32" s="759"/>
      <c r="CO32" s="759"/>
      <c r="CP32" s="759"/>
      <c r="CQ32" s="760"/>
      <c r="CR32" s="758">
        <v>20</v>
      </c>
      <c r="CS32" s="759"/>
      <c r="CT32" s="759"/>
      <c r="CU32" s="759"/>
      <c r="CV32" s="760"/>
      <c r="CW32" s="758">
        <v>0</v>
      </c>
      <c r="CX32" s="759"/>
      <c r="CY32" s="759"/>
      <c r="CZ32" s="759"/>
      <c r="DA32" s="760"/>
      <c r="DB32" s="758">
        <v>0</v>
      </c>
      <c r="DC32" s="759"/>
      <c r="DD32" s="759"/>
      <c r="DE32" s="759"/>
      <c r="DF32" s="760"/>
      <c r="DG32" s="758">
        <v>0</v>
      </c>
      <c r="DH32" s="759"/>
      <c r="DI32" s="759"/>
      <c r="DJ32" s="759"/>
      <c r="DK32" s="760"/>
      <c r="DL32" s="758">
        <v>0</v>
      </c>
      <c r="DM32" s="759"/>
      <c r="DN32" s="759"/>
      <c r="DO32" s="759"/>
      <c r="DP32" s="760"/>
      <c r="DQ32" s="758"/>
      <c r="DR32" s="759"/>
      <c r="DS32" s="759"/>
      <c r="DT32" s="759"/>
      <c r="DU32" s="760"/>
      <c r="DV32" s="761"/>
      <c r="DW32" s="762"/>
      <c r="DX32" s="762"/>
      <c r="DY32" s="762"/>
      <c r="DZ32" s="763"/>
      <c r="EA32" s="191"/>
    </row>
    <row r="33" spans="1:131" s="192" customFormat="1" ht="26.25" customHeight="1">
      <c r="A33" s="211">
        <v>6</v>
      </c>
      <c r="B33" s="732" t="s">
        <v>360</v>
      </c>
      <c r="C33" s="733"/>
      <c r="D33" s="733"/>
      <c r="E33" s="733"/>
      <c r="F33" s="733"/>
      <c r="G33" s="733"/>
      <c r="H33" s="733"/>
      <c r="I33" s="733"/>
      <c r="J33" s="733"/>
      <c r="K33" s="733"/>
      <c r="L33" s="733"/>
      <c r="M33" s="733"/>
      <c r="N33" s="733"/>
      <c r="O33" s="733"/>
      <c r="P33" s="734"/>
      <c r="Q33" s="735">
        <v>41</v>
      </c>
      <c r="R33" s="736"/>
      <c r="S33" s="736"/>
      <c r="T33" s="736"/>
      <c r="U33" s="736"/>
      <c r="V33" s="736">
        <v>22</v>
      </c>
      <c r="W33" s="736"/>
      <c r="X33" s="736"/>
      <c r="Y33" s="736"/>
      <c r="Z33" s="736"/>
      <c r="AA33" s="736">
        <v>19</v>
      </c>
      <c r="AB33" s="736"/>
      <c r="AC33" s="736"/>
      <c r="AD33" s="736"/>
      <c r="AE33" s="737"/>
      <c r="AF33" s="820" t="s">
        <v>103</v>
      </c>
      <c r="AG33" s="736"/>
      <c r="AH33" s="736"/>
      <c r="AI33" s="736"/>
      <c r="AJ33" s="821"/>
      <c r="AK33" s="824" t="s">
        <v>547</v>
      </c>
      <c r="AL33" s="825"/>
      <c r="AM33" s="825"/>
      <c r="AN33" s="825"/>
      <c r="AO33" s="825"/>
      <c r="AP33" s="825">
        <v>7004</v>
      </c>
      <c r="AQ33" s="825"/>
      <c r="AR33" s="825"/>
      <c r="AS33" s="825"/>
      <c r="AT33" s="825"/>
      <c r="AU33" s="825">
        <v>1493</v>
      </c>
      <c r="AV33" s="825"/>
      <c r="AW33" s="825"/>
      <c r="AX33" s="825"/>
      <c r="AY33" s="825"/>
      <c r="AZ33" s="826" t="s">
        <v>547</v>
      </c>
      <c r="BA33" s="826"/>
      <c r="BB33" s="826"/>
      <c r="BC33" s="826"/>
      <c r="BD33" s="826"/>
      <c r="BE33" s="822" t="s">
        <v>358</v>
      </c>
      <c r="BF33" s="822"/>
      <c r="BG33" s="822"/>
      <c r="BH33" s="822"/>
      <c r="BI33" s="823"/>
      <c r="BJ33" s="197"/>
      <c r="BK33" s="197"/>
      <c r="BL33" s="197"/>
      <c r="BM33" s="197"/>
      <c r="BN33" s="197"/>
      <c r="BO33" s="210"/>
      <c r="BP33" s="210"/>
      <c r="BQ33" s="207">
        <v>27</v>
      </c>
      <c r="BR33" s="208"/>
      <c r="BS33" s="745" t="s">
        <v>540</v>
      </c>
      <c r="BT33" s="746"/>
      <c r="BU33" s="746"/>
      <c r="BV33" s="746"/>
      <c r="BW33" s="746"/>
      <c r="BX33" s="746"/>
      <c r="BY33" s="746"/>
      <c r="BZ33" s="746"/>
      <c r="CA33" s="746"/>
      <c r="CB33" s="746"/>
      <c r="CC33" s="746"/>
      <c r="CD33" s="746"/>
      <c r="CE33" s="746"/>
      <c r="CF33" s="746"/>
      <c r="CG33" s="747"/>
      <c r="CH33" s="758">
        <v>55</v>
      </c>
      <c r="CI33" s="759"/>
      <c r="CJ33" s="759"/>
      <c r="CK33" s="759"/>
      <c r="CL33" s="760"/>
      <c r="CM33" s="758">
        <v>1942</v>
      </c>
      <c r="CN33" s="759"/>
      <c r="CO33" s="759"/>
      <c r="CP33" s="759"/>
      <c r="CQ33" s="760"/>
      <c r="CR33" s="758">
        <v>10</v>
      </c>
      <c r="CS33" s="759"/>
      <c r="CT33" s="759"/>
      <c r="CU33" s="759"/>
      <c r="CV33" s="760"/>
      <c r="CW33" s="758">
        <v>0</v>
      </c>
      <c r="CX33" s="759"/>
      <c r="CY33" s="759"/>
      <c r="CZ33" s="759"/>
      <c r="DA33" s="760"/>
      <c r="DB33" s="758">
        <v>0</v>
      </c>
      <c r="DC33" s="759"/>
      <c r="DD33" s="759"/>
      <c r="DE33" s="759"/>
      <c r="DF33" s="760"/>
      <c r="DG33" s="758">
        <v>0</v>
      </c>
      <c r="DH33" s="759"/>
      <c r="DI33" s="759"/>
      <c r="DJ33" s="759"/>
      <c r="DK33" s="760"/>
      <c r="DL33" s="758">
        <v>0</v>
      </c>
      <c r="DM33" s="759"/>
      <c r="DN33" s="759"/>
      <c r="DO33" s="759"/>
      <c r="DP33" s="760"/>
      <c r="DQ33" s="758"/>
      <c r="DR33" s="759"/>
      <c r="DS33" s="759"/>
      <c r="DT33" s="759"/>
      <c r="DU33" s="760"/>
      <c r="DV33" s="761"/>
      <c r="DW33" s="762"/>
      <c r="DX33" s="762"/>
      <c r="DY33" s="762"/>
      <c r="DZ33" s="763"/>
      <c r="EA33" s="191"/>
    </row>
    <row r="34" spans="1:131" s="192" customFormat="1" ht="26.25" customHeight="1">
      <c r="A34" s="211">
        <v>7</v>
      </c>
      <c r="B34" s="732"/>
      <c r="C34" s="733"/>
      <c r="D34" s="733"/>
      <c r="E34" s="733"/>
      <c r="F34" s="733"/>
      <c r="G34" s="733"/>
      <c r="H34" s="733"/>
      <c r="I34" s="733"/>
      <c r="J34" s="733"/>
      <c r="K34" s="733"/>
      <c r="L34" s="733"/>
      <c r="M34" s="733"/>
      <c r="N34" s="733"/>
      <c r="O34" s="733"/>
      <c r="P34" s="734"/>
      <c r="Q34" s="735"/>
      <c r="R34" s="736"/>
      <c r="S34" s="736"/>
      <c r="T34" s="736"/>
      <c r="U34" s="736"/>
      <c r="V34" s="736"/>
      <c r="W34" s="736"/>
      <c r="X34" s="736"/>
      <c r="Y34" s="736"/>
      <c r="Z34" s="736"/>
      <c r="AA34" s="736"/>
      <c r="AB34" s="736"/>
      <c r="AC34" s="736"/>
      <c r="AD34" s="736"/>
      <c r="AE34" s="737"/>
      <c r="AF34" s="820"/>
      <c r="AG34" s="736"/>
      <c r="AH34" s="736"/>
      <c r="AI34" s="736"/>
      <c r="AJ34" s="821"/>
      <c r="AK34" s="824"/>
      <c r="AL34" s="825"/>
      <c r="AM34" s="825"/>
      <c r="AN34" s="825"/>
      <c r="AO34" s="825"/>
      <c r="AP34" s="825"/>
      <c r="AQ34" s="825"/>
      <c r="AR34" s="825"/>
      <c r="AS34" s="825"/>
      <c r="AT34" s="825"/>
      <c r="AU34" s="825"/>
      <c r="AV34" s="825"/>
      <c r="AW34" s="825"/>
      <c r="AX34" s="825"/>
      <c r="AY34" s="825"/>
      <c r="AZ34" s="826"/>
      <c r="BA34" s="826"/>
      <c r="BB34" s="826"/>
      <c r="BC34" s="826"/>
      <c r="BD34" s="826"/>
      <c r="BE34" s="822"/>
      <c r="BF34" s="822"/>
      <c r="BG34" s="822"/>
      <c r="BH34" s="822"/>
      <c r="BI34" s="823"/>
      <c r="BJ34" s="197"/>
      <c r="BK34" s="197"/>
      <c r="BL34" s="197"/>
      <c r="BM34" s="197"/>
      <c r="BN34" s="197"/>
      <c r="BO34" s="210"/>
      <c r="BP34" s="210"/>
      <c r="BQ34" s="207">
        <v>28</v>
      </c>
      <c r="BR34" s="208"/>
      <c r="BS34" s="745" t="s">
        <v>541</v>
      </c>
      <c r="BT34" s="746"/>
      <c r="BU34" s="746"/>
      <c r="BV34" s="746"/>
      <c r="BW34" s="746"/>
      <c r="BX34" s="746"/>
      <c r="BY34" s="746"/>
      <c r="BZ34" s="746"/>
      <c r="CA34" s="746"/>
      <c r="CB34" s="746"/>
      <c r="CC34" s="746"/>
      <c r="CD34" s="746"/>
      <c r="CE34" s="746"/>
      <c r="CF34" s="746"/>
      <c r="CG34" s="747"/>
      <c r="CH34" s="758">
        <v>-41</v>
      </c>
      <c r="CI34" s="759"/>
      <c r="CJ34" s="759"/>
      <c r="CK34" s="759"/>
      <c r="CL34" s="760"/>
      <c r="CM34" s="758">
        <v>1491</v>
      </c>
      <c r="CN34" s="759"/>
      <c r="CO34" s="759"/>
      <c r="CP34" s="759"/>
      <c r="CQ34" s="760"/>
      <c r="CR34" s="758">
        <v>30</v>
      </c>
      <c r="CS34" s="759"/>
      <c r="CT34" s="759"/>
      <c r="CU34" s="759"/>
      <c r="CV34" s="760"/>
      <c r="CW34" s="758">
        <v>2</v>
      </c>
      <c r="CX34" s="759"/>
      <c r="CY34" s="759"/>
      <c r="CZ34" s="759"/>
      <c r="DA34" s="760"/>
      <c r="DB34" s="758">
        <v>0</v>
      </c>
      <c r="DC34" s="759"/>
      <c r="DD34" s="759"/>
      <c r="DE34" s="759"/>
      <c r="DF34" s="760"/>
      <c r="DG34" s="758">
        <v>0</v>
      </c>
      <c r="DH34" s="759"/>
      <c r="DI34" s="759"/>
      <c r="DJ34" s="759"/>
      <c r="DK34" s="760"/>
      <c r="DL34" s="758">
        <v>2087</v>
      </c>
      <c r="DM34" s="759"/>
      <c r="DN34" s="759"/>
      <c r="DO34" s="759"/>
      <c r="DP34" s="760"/>
      <c r="DQ34" s="758"/>
      <c r="DR34" s="759"/>
      <c r="DS34" s="759"/>
      <c r="DT34" s="759"/>
      <c r="DU34" s="760"/>
      <c r="DV34" s="761"/>
      <c r="DW34" s="762"/>
      <c r="DX34" s="762"/>
      <c r="DY34" s="762"/>
      <c r="DZ34" s="763"/>
      <c r="EA34" s="191"/>
    </row>
    <row r="35" spans="1:131" s="192" customFormat="1" ht="26.25" customHeight="1">
      <c r="A35" s="211">
        <v>8</v>
      </c>
      <c r="B35" s="732"/>
      <c r="C35" s="733"/>
      <c r="D35" s="733"/>
      <c r="E35" s="733"/>
      <c r="F35" s="733"/>
      <c r="G35" s="733"/>
      <c r="H35" s="733"/>
      <c r="I35" s="733"/>
      <c r="J35" s="733"/>
      <c r="K35" s="733"/>
      <c r="L35" s="733"/>
      <c r="M35" s="733"/>
      <c r="N35" s="733"/>
      <c r="O35" s="733"/>
      <c r="P35" s="734"/>
      <c r="Q35" s="735"/>
      <c r="R35" s="736"/>
      <c r="S35" s="736"/>
      <c r="T35" s="736"/>
      <c r="U35" s="736"/>
      <c r="V35" s="736"/>
      <c r="W35" s="736"/>
      <c r="X35" s="736"/>
      <c r="Y35" s="736"/>
      <c r="Z35" s="736"/>
      <c r="AA35" s="736"/>
      <c r="AB35" s="736"/>
      <c r="AC35" s="736"/>
      <c r="AD35" s="736"/>
      <c r="AE35" s="737"/>
      <c r="AF35" s="820"/>
      <c r="AG35" s="736"/>
      <c r="AH35" s="736"/>
      <c r="AI35" s="736"/>
      <c r="AJ35" s="821"/>
      <c r="AK35" s="824"/>
      <c r="AL35" s="825"/>
      <c r="AM35" s="825"/>
      <c r="AN35" s="825"/>
      <c r="AO35" s="825"/>
      <c r="AP35" s="825"/>
      <c r="AQ35" s="825"/>
      <c r="AR35" s="825"/>
      <c r="AS35" s="825"/>
      <c r="AT35" s="825"/>
      <c r="AU35" s="825"/>
      <c r="AV35" s="825"/>
      <c r="AW35" s="825"/>
      <c r="AX35" s="825"/>
      <c r="AY35" s="825"/>
      <c r="AZ35" s="826"/>
      <c r="BA35" s="826"/>
      <c r="BB35" s="826"/>
      <c r="BC35" s="826"/>
      <c r="BD35" s="826"/>
      <c r="BE35" s="822"/>
      <c r="BF35" s="822"/>
      <c r="BG35" s="822"/>
      <c r="BH35" s="822"/>
      <c r="BI35" s="823"/>
      <c r="BJ35" s="197"/>
      <c r="BK35" s="197"/>
      <c r="BL35" s="197"/>
      <c r="BM35" s="197"/>
      <c r="BN35" s="197"/>
      <c r="BO35" s="210"/>
      <c r="BP35" s="210"/>
      <c r="BQ35" s="207">
        <v>29</v>
      </c>
      <c r="BR35" s="208"/>
      <c r="BS35" s="745" t="s">
        <v>542</v>
      </c>
      <c r="BT35" s="746"/>
      <c r="BU35" s="746"/>
      <c r="BV35" s="746"/>
      <c r="BW35" s="746"/>
      <c r="BX35" s="746"/>
      <c r="BY35" s="746"/>
      <c r="BZ35" s="746"/>
      <c r="CA35" s="746"/>
      <c r="CB35" s="746"/>
      <c r="CC35" s="746"/>
      <c r="CD35" s="746"/>
      <c r="CE35" s="746"/>
      <c r="CF35" s="746"/>
      <c r="CG35" s="747"/>
      <c r="CH35" s="758">
        <v>-1</v>
      </c>
      <c r="CI35" s="759"/>
      <c r="CJ35" s="759"/>
      <c r="CK35" s="759"/>
      <c r="CL35" s="760"/>
      <c r="CM35" s="758">
        <v>35</v>
      </c>
      <c r="CN35" s="759"/>
      <c r="CO35" s="759"/>
      <c r="CP35" s="759"/>
      <c r="CQ35" s="760"/>
      <c r="CR35" s="758">
        <v>2</v>
      </c>
      <c r="CS35" s="759"/>
      <c r="CT35" s="759"/>
      <c r="CU35" s="759"/>
      <c r="CV35" s="760"/>
      <c r="CW35" s="758">
        <v>0</v>
      </c>
      <c r="CX35" s="759"/>
      <c r="CY35" s="759"/>
      <c r="CZ35" s="759"/>
      <c r="DA35" s="760"/>
      <c r="DB35" s="758">
        <v>0</v>
      </c>
      <c r="DC35" s="759"/>
      <c r="DD35" s="759"/>
      <c r="DE35" s="759"/>
      <c r="DF35" s="760"/>
      <c r="DG35" s="758">
        <v>0</v>
      </c>
      <c r="DH35" s="759"/>
      <c r="DI35" s="759"/>
      <c r="DJ35" s="759"/>
      <c r="DK35" s="760"/>
      <c r="DL35" s="758">
        <v>0</v>
      </c>
      <c r="DM35" s="759"/>
      <c r="DN35" s="759"/>
      <c r="DO35" s="759"/>
      <c r="DP35" s="760"/>
      <c r="DQ35" s="758"/>
      <c r="DR35" s="759"/>
      <c r="DS35" s="759"/>
      <c r="DT35" s="759"/>
      <c r="DU35" s="760"/>
      <c r="DV35" s="761" t="s">
        <v>543</v>
      </c>
      <c r="DW35" s="762"/>
      <c r="DX35" s="762"/>
      <c r="DY35" s="762"/>
      <c r="DZ35" s="763"/>
      <c r="EA35" s="191"/>
    </row>
    <row r="36" spans="1:131" s="192" customFormat="1" ht="26.25" customHeight="1">
      <c r="A36" s="211">
        <v>9</v>
      </c>
      <c r="B36" s="732"/>
      <c r="C36" s="733"/>
      <c r="D36" s="733"/>
      <c r="E36" s="733"/>
      <c r="F36" s="733"/>
      <c r="G36" s="733"/>
      <c r="H36" s="733"/>
      <c r="I36" s="733"/>
      <c r="J36" s="733"/>
      <c r="K36" s="733"/>
      <c r="L36" s="733"/>
      <c r="M36" s="733"/>
      <c r="N36" s="733"/>
      <c r="O36" s="733"/>
      <c r="P36" s="734"/>
      <c r="Q36" s="735"/>
      <c r="R36" s="736"/>
      <c r="S36" s="736"/>
      <c r="T36" s="736"/>
      <c r="U36" s="736"/>
      <c r="V36" s="736"/>
      <c r="W36" s="736"/>
      <c r="X36" s="736"/>
      <c r="Y36" s="736"/>
      <c r="Z36" s="736"/>
      <c r="AA36" s="736"/>
      <c r="AB36" s="736"/>
      <c r="AC36" s="736"/>
      <c r="AD36" s="736"/>
      <c r="AE36" s="737"/>
      <c r="AF36" s="820"/>
      <c r="AG36" s="736"/>
      <c r="AH36" s="736"/>
      <c r="AI36" s="736"/>
      <c r="AJ36" s="821"/>
      <c r="AK36" s="824"/>
      <c r="AL36" s="825"/>
      <c r="AM36" s="825"/>
      <c r="AN36" s="825"/>
      <c r="AO36" s="825"/>
      <c r="AP36" s="825"/>
      <c r="AQ36" s="825"/>
      <c r="AR36" s="825"/>
      <c r="AS36" s="825"/>
      <c r="AT36" s="825"/>
      <c r="AU36" s="825"/>
      <c r="AV36" s="825"/>
      <c r="AW36" s="825"/>
      <c r="AX36" s="825"/>
      <c r="AY36" s="825"/>
      <c r="AZ36" s="826"/>
      <c r="BA36" s="826"/>
      <c r="BB36" s="826"/>
      <c r="BC36" s="826"/>
      <c r="BD36" s="826"/>
      <c r="BE36" s="822"/>
      <c r="BF36" s="822"/>
      <c r="BG36" s="822"/>
      <c r="BH36" s="822"/>
      <c r="BI36" s="823"/>
      <c r="BJ36" s="197"/>
      <c r="BK36" s="197"/>
      <c r="BL36" s="197"/>
      <c r="BM36" s="197"/>
      <c r="BN36" s="197"/>
      <c r="BO36" s="210"/>
      <c r="BP36" s="210"/>
      <c r="BQ36" s="207">
        <v>30</v>
      </c>
      <c r="BR36" s="208"/>
      <c r="BS36" s="745" t="s">
        <v>544</v>
      </c>
      <c r="BT36" s="746"/>
      <c r="BU36" s="746"/>
      <c r="BV36" s="746"/>
      <c r="BW36" s="746"/>
      <c r="BX36" s="746"/>
      <c r="BY36" s="746"/>
      <c r="BZ36" s="746"/>
      <c r="CA36" s="746"/>
      <c r="CB36" s="746"/>
      <c r="CC36" s="746"/>
      <c r="CD36" s="746"/>
      <c r="CE36" s="746"/>
      <c r="CF36" s="746"/>
      <c r="CG36" s="747"/>
      <c r="CH36" s="758">
        <v>2</v>
      </c>
      <c r="CI36" s="759"/>
      <c r="CJ36" s="759"/>
      <c r="CK36" s="759"/>
      <c r="CL36" s="760"/>
      <c r="CM36" s="758">
        <v>625</v>
      </c>
      <c r="CN36" s="759"/>
      <c r="CO36" s="759"/>
      <c r="CP36" s="759"/>
      <c r="CQ36" s="760"/>
      <c r="CR36" s="758">
        <v>465</v>
      </c>
      <c r="CS36" s="759"/>
      <c r="CT36" s="759"/>
      <c r="CU36" s="759"/>
      <c r="CV36" s="760"/>
      <c r="CW36" s="758">
        <v>0</v>
      </c>
      <c r="CX36" s="759"/>
      <c r="CY36" s="759"/>
      <c r="CZ36" s="759"/>
      <c r="DA36" s="760"/>
      <c r="DB36" s="758">
        <v>0</v>
      </c>
      <c r="DC36" s="759"/>
      <c r="DD36" s="759"/>
      <c r="DE36" s="759"/>
      <c r="DF36" s="760"/>
      <c r="DG36" s="758">
        <v>0</v>
      </c>
      <c r="DH36" s="759"/>
      <c r="DI36" s="759"/>
      <c r="DJ36" s="759"/>
      <c r="DK36" s="760"/>
      <c r="DL36" s="758">
        <v>0</v>
      </c>
      <c r="DM36" s="759"/>
      <c r="DN36" s="759"/>
      <c r="DO36" s="759"/>
      <c r="DP36" s="760"/>
      <c r="DQ36" s="758"/>
      <c r="DR36" s="759"/>
      <c r="DS36" s="759"/>
      <c r="DT36" s="759"/>
      <c r="DU36" s="760"/>
      <c r="DV36" s="761"/>
      <c r="DW36" s="762"/>
      <c r="DX36" s="762"/>
      <c r="DY36" s="762"/>
      <c r="DZ36" s="763"/>
      <c r="EA36" s="191"/>
    </row>
    <row r="37" spans="1:131" s="192" customFormat="1" ht="26.25" customHeight="1">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20"/>
      <c r="AG37" s="736"/>
      <c r="AH37" s="736"/>
      <c r="AI37" s="736"/>
      <c r="AJ37" s="821"/>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197"/>
      <c r="BK37" s="197"/>
      <c r="BL37" s="197"/>
      <c r="BM37" s="197"/>
      <c r="BN37" s="197"/>
      <c r="BO37" s="210"/>
      <c r="BP37" s="210"/>
      <c r="BQ37" s="207">
        <v>31</v>
      </c>
      <c r="BR37" s="208"/>
      <c r="BS37" s="745" t="s">
        <v>545</v>
      </c>
      <c r="BT37" s="746"/>
      <c r="BU37" s="746"/>
      <c r="BV37" s="746"/>
      <c r="BW37" s="746"/>
      <c r="BX37" s="746"/>
      <c r="BY37" s="746"/>
      <c r="BZ37" s="746"/>
      <c r="CA37" s="746"/>
      <c r="CB37" s="746"/>
      <c r="CC37" s="746"/>
      <c r="CD37" s="746"/>
      <c r="CE37" s="746"/>
      <c r="CF37" s="746"/>
      <c r="CG37" s="747"/>
      <c r="CH37" s="758">
        <v>26</v>
      </c>
      <c r="CI37" s="759"/>
      <c r="CJ37" s="759"/>
      <c r="CK37" s="759"/>
      <c r="CL37" s="760"/>
      <c r="CM37" s="758">
        <v>1369</v>
      </c>
      <c r="CN37" s="759"/>
      <c r="CO37" s="759"/>
      <c r="CP37" s="759"/>
      <c r="CQ37" s="760"/>
      <c r="CR37" s="758">
        <v>0</v>
      </c>
      <c r="CS37" s="759"/>
      <c r="CT37" s="759"/>
      <c r="CU37" s="759"/>
      <c r="CV37" s="760"/>
      <c r="CW37" s="758">
        <v>2</v>
      </c>
      <c r="CX37" s="759"/>
      <c r="CY37" s="759"/>
      <c r="CZ37" s="759"/>
      <c r="DA37" s="760"/>
      <c r="DB37" s="758">
        <v>0</v>
      </c>
      <c r="DC37" s="759"/>
      <c r="DD37" s="759"/>
      <c r="DE37" s="759"/>
      <c r="DF37" s="760"/>
      <c r="DG37" s="758">
        <v>0</v>
      </c>
      <c r="DH37" s="759"/>
      <c r="DI37" s="759"/>
      <c r="DJ37" s="759"/>
      <c r="DK37" s="760"/>
      <c r="DL37" s="758">
        <v>0</v>
      </c>
      <c r="DM37" s="759"/>
      <c r="DN37" s="759"/>
      <c r="DO37" s="759"/>
      <c r="DP37" s="760"/>
      <c r="DQ37" s="758"/>
      <c r="DR37" s="759"/>
      <c r="DS37" s="759"/>
      <c r="DT37" s="759"/>
      <c r="DU37" s="760"/>
      <c r="DV37" s="761" t="s">
        <v>517</v>
      </c>
      <c r="DW37" s="762"/>
      <c r="DX37" s="762"/>
      <c r="DY37" s="762"/>
      <c r="DZ37" s="763"/>
      <c r="EA37" s="191"/>
    </row>
    <row r="38" spans="1:131" s="192" customFormat="1" ht="26.25" customHeight="1">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20"/>
      <c r="AG38" s="736"/>
      <c r="AH38" s="736"/>
      <c r="AI38" s="736"/>
      <c r="AJ38" s="821"/>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197"/>
      <c r="BK38" s="197"/>
      <c r="BL38" s="197"/>
      <c r="BM38" s="197"/>
      <c r="BN38" s="197"/>
      <c r="BO38" s="210"/>
      <c r="BP38" s="210"/>
      <c r="BQ38" s="207">
        <v>32</v>
      </c>
      <c r="BR38" s="208" t="s">
        <v>556</v>
      </c>
      <c r="BS38" s="745" t="s">
        <v>555</v>
      </c>
      <c r="BT38" s="746"/>
      <c r="BU38" s="746"/>
      <c r="BV38" s="746"/>
      <c r="BW38" s="746"/>
      <c r="BX38" s="746"/>
      <c r="BY38" s="746"/>
      <c r="BZ38" s="746"/>
      <c r="CA38" s="746"/>
      <c r="CB38" s="746"/>
      <c r="CC38" s="746"/>
      <c r="CD38" s="746"/>
      <c r="CE38" s="746"/>
      <c r="CF38" s="746"/>
      <c r="CG38" s="747"/>
      <c r="CH38" s="758">
        <v>-146</v>
      </c>
      <c r="CI38" s="759"/>
      <c r="CJ38" s="759"/>
      <c r="CK38" s="759"/>
      <c r="CL38" s="760"/>
      <c r="CM38" s="758">
        <v>2162</v>
      </c>
      <c r="CN38" s="759"/>
      <c r="CO38" s="759"/>
      <c r="CP38" s="759"/>
      <c r="CQ38" s="760"/>
      <c r="CR38" s="758">
        <v>500</v>
      </c>
      <c r="CS38" s="759"/>
      <c r="CT38" s="759"/>
      <c r="CU38" s="759"/>
      <c r="CV38" s="760"/>
      <c r="CW38" s="758">
        <v>900</v>
      </c>
      <c r="CX38" s="759"/>
      <c r="CY38" s="759"/>
      <c r="CZ38" s="759"/>
      <c r="DA38" s="760"/>
      <c r="DB38" s="758">
        <v>0</v>
      </c>
      <c r="DC38" s="759"/>
      <c r="DD38" s="759"/>
      <c r="DE38" s="759"/>
      <c r="DF38" s="760"/>
      <c r="DG38" s="758">
        <v>0</v>
      </c>
      <c r="DH38" s="759"/>
      <c r="DI38" s="759"/>
      <c r="DJ38" s="759"/>
      <c r="DK38" s="760"/>
      <c r="DL38" s="758">
        <v>0</v>
      </c>
      <c r="DM38" s="759"/>
      <c r="DN38" s="759"/>
      <c r="DO38" s="759"/>
      <c r="DP38" s="760"/>
      <c r="DQ38" s="758"/>
      <c r="DR38" s="759"/>
      <c r="DS38" s="759"/>
      <c r="DT38" s="759"/>
      <c r="DU38" s="760"/>
      <c r="DV38" s="827"/>
      <c r="DW38" s="828"/>
      <c r="DX38" s="828"/>
      <c r="DY38" s="828"/>
      <c r="DZ38" s="829"/>
      <c r="EA38" s="191"/>
    </row>
    <row r="39" spans="1:131" s="192" customFormat="1" ht="26.25" customHeight="1">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20"/>
      <c r="AG39" s="736"/>
      <c r="AH39" s="736"/>
      <c r="AI39" s="736"/>
      <c r="AJ39" s="821"/>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197"/>
      <c r="BK39" s="197"/>
      <c r="BL39" s="197"/>
      <c r="BM39" s="197"/>
      <c r="BN39" s="197"/>
      <c r="BO39" s="210"/>
      <c r="BP39" s="210"/>
      <c r="BQ39" s="207">
        <v>33</v>
      </c>
      <c r="BR39" s="208"/>
      <c r="BS39" s="830"/>
      <c r="BT39" s="831"/>
      <c r="BU39" s="831"/>
      <c r="BV39" s="831"/>
      <c r="BW39" s="831"/>
      <c r="BX39" s="831"/>
      <c r="BY39" s="831"/>
      <c r="BZ39" s="831"/>
      <c r="CA39" s="831"/>
      <c r="CB39" s="831"/>
      <c r="CC39" s="831"/>
      <c r="CD39" s="831"/>
      <c r="CE39" s="831"/>
      <c r="CF39" s="831"/>
      <c r="CG39" s="832"/>
      <c r="CH39" s="758"/>
      <c r="CI39" s="759"/>
      <c r="CJ39" s="759"/>
      <c r="CK39" s="759"/>
      <c r="CL39" s="760"/>
      <c r="CM39" s="758"/>
      <c r="CN39" s="759"/>
      <c r="CO39" s="759"/>
      <c r="CP39" s="759"/>
      <c r="CQ39" s="760"/>
      <c r="CR39" s="758"/>
      <c r="CS39" s="759"/>
      <c r="CT39" s="759"/>
      <c r="CU39" s="759"/>
      <c r="CV39" s="760"/>
      <c r="CW39" s="758"/>
      <c r="CX39" s="759"/>
      <c r="CY39" s="759"/>
      <c r="CZ39" s="759"/>
      <c r="DA39" s="760"/>
      <c r="DB39" s="758"/>
      <c r="DC39" s="759"/>
      <c r="DD39" s="759"/>
      <c r="DE39" s="759"/>
      <c r="DF39" s="760"/>
      <c r="DG39" s="758"/>
      <c r="DH39" s="759"/>
      <c r="DI39" s="759"/>
      <c r="DJ39" s="759"/>
      <c r="DK39" s="760"/>
      <c r="DL39" s="758"/>
      <c r="DM39" s="759"/>
      <c r="DN39" s="759"/>
      <c r="DO39" s="759"/>
      <c r="DP39" s="760"/>
      <c r="DQ39" s="758"/>
      <c r="DR39" s="759"/>
      <c r="DS39" s="759"/>
      <c r="DT39" s="759"/>
      <c r="DU39" s="760"/>
      <c r="DV39" s="761"/>
      <c r="DW39" s="762"/>
      <c r="DX39" s="762"/>
      <c r="DY39" s="762"/>
      <c r="DZ39" s="763"/>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20"/>
      <c r="AG40" s="736"/>
      <c r="AH40" s="736"/>
      <c r="AI40" s="736"/>
      <c r="AJ40" s="821"/>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197"/>
      <c r="BK40" s="197"/>
      <c r="BL40" s="197"/>
      <c r="BM40" s="197"/>
      <c r="BN40" s="197"/>
      <c r="BO40" s="210"/>
      <c r="BP40" s="210"/>
      <c r="BQ40" s="207">
        <v>34</v>
      </c>
      <c r="BR40" s="208"/>
      <c r="BS40" s="830"/>
      <c r="BT40" s="831"/>
      <c r="BU40" s="831"/>
      <c r="BV40" s="831"/>
      <c r="BW40" s="831"/>
      <c r="BX40" s="831"/>
      <c r="BY40" s="831"/>
      <c r="BZ40" s="831"/>
      <c r="CA40" s="831"/>
      <c r="CB40" s="831"/>
      <c r="CC40" s="831"/>
      <c r="CD40" s="831"/>
      <c r="CE40" s="831"/>
      <c r="CF40" s="831"/>
      <c r="CG40" s="832"/>
      <c r="CH40" s="758"/>
      <c r="CI40" s="759"/>
      <c r="CJ40" s="759"/>
      <c r="CK40" s="759"/>
      <c r="CL40" s="760"/>
      <c r="CM40" s="758"/>
      <c r="CN40" s="759"/>
      <c r="CO40" s="759"/>
      <c r="CP40" s="759"/>
      <c r="CQ40" s="760"/>
      <c r="CR40" s="758"/>
      <c r="CS40" s="759"/>
      <c r="CT40" s="759"/>
      <c r="CU40" s="759"/>
      <c r="CV40" s="760"/>
      <c r="CW40" s="758"/>
      <c r="CX40" s="759"/>
      <c r="CY40" s="759"/>
      <c r="CZ40" s="759"/>
      <c r="DA40" s="760"/>
      <c r="DB40" s="758"/>
      <c r="DC40" s="759"/>
      <c r="DD40" s="759"/>
      <c r="DE40" s="759"/>
      <c r="DF40" s="760"/>
      <c r="DG40" s="758"/>
      <c r="DH40" s="759"/>
      <c r="DI40" s="759"/>
      <c r="DJ40" s="759"/>
      <c r="DK40" s="760"/>
      <c r="DL40" s="758"/>
      <c r="DM40" s="759"/>
      <c r="DN40" s="759"/>
      <c r="DO40" s="759"/>
      <c r="DP40" s="760"/>
      <c r="DQ40" s="758"/>
      <c r="DR40" s="759"/>
      <c r="DS40" s="759"/>
      <c r="DT40" s="759"/>
      <c r="DU40" s="760"/>
      <c r="DV40" s="761"/>
      <c r="DW40" s="762"/>
      <c r="DX40" s="762"/>
      <c r="DY40" s="762"/>
      <c r="DZ40" s="763"/>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20"/>
      <c r="AG41" s="736"/>
      <c r="AH41" s="736"/>
      <c r="AI41" s="736"/>
      <c r="AJ41" s="821"/>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197"/>
      <c r="BK41" s="197"/>
      <c r="BL41" s="197"/>
      <c r="BM41" s="197"/>
      <c r="BN41" s="197"/>
      <c r="BO41" s="210"/>
      <c r="BP41" s="210"/>
      <c r="BQ41" s="207">
        <v>35</v>
      </c>
      <c r="BR41" s="208"/>
      <c r="BS41" s="830"/>
      <c r="BT41" s="831"/>
      <c r="BU41" s="831"/>
      <c r="BV41" s="831"/>
      <c r="BW41" s="831"/>
      <c r="BX41" s="831"/>
      <c r="BY41" s="831"/>
      <c r="BZ41" s="831"/>
      <c r="CA41" s="831"/>
      <c r="CB41" s="831"/>
      <c r="CC41" s="831"/>
      <c r="CD41" s="831"/>
      <c r="CE41" s="831"/>
      <c r="CF41" s="831"/>
      <c r="CG41" s="832"/>
      <c r="CH41" s="758"/>
      <c r="CI41" s="759"/>
      <c r="CJ41" s="759"/>
      <c r="CK41" s="759"/>
      <c r="CL41" s="760"/>
      <c r="CM41" s="758"/>
      <c r="CN41" s="759"/>
      <c r="CO41" s="759"/>
      <c r="CP41" s="759"/>
      <c r="CQ41" s="760"/>
      <c r="CR41" s="758"/>
      <c r="CS41" s="759"/>
      <c r="CT41" s="759"/>
      <c r="CU41" s="759"/>
      <c r="CV41" s="760"/>
      <c r="CW41" s="758"/>
      <c r="CX41" s="759"/>
      <c r="CY41" s="759"/>
      <c r="CZ41" s="759"/>
      <c r="DA41" s="760"/>
      <c r="DB41" s="758"/>
      <c r="DC41" s="759"/>
      <c r="DD41" s="759"/>
      <c r="DE41" s="759"/>
      <c r="DF41" s="760"/>
      <c r="DG41" s="758"/>
      <c r="DH41" s="759"/>
      <c r="DI41" s="759"/>
      <c r="DJ41" s="759"/>
      <c r="DK41" s="760"/>
      <c r="DL41" s="758"/>
      <c r="DM41" s="759"/>
      <c r="DN41" s="759"/>
      <c r="DO41" s="759"/>
      <c r="DP41" s="760"/>
      <c r="DQ41" s="758"/>
      <c r="DR41" s="759"/>
      <c r="DS41" s="759"/>
      <c r="DT41" s="759"/>
      <c r="DU41" s="760"/>
      <c r="DV41" s="761"/>
      <c r="DW41" s="762"/>
      <c r="DX41" s="762"/>
      <c r="DY41" s="762"/>
      <c r="DZ41" s="763"/>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20"/>
      <c r="AG42" s="736"/>
      <c r="AH42" s="736"/>
      <c r="AI42" s="736"/>
      <c r="AJ42" s="821"/>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197"/>
      <c r="BK42" s="197"/>
      <c r="BL42" s="197"/>
      <c r="BM42" s="197"/>
      <c r="BN42" s="197"/>
      <c r="BO42" s="210"/>
      <c r="BP42" s="210"/>
      <c r="BQ42" s="207">
        <v>36</v>
      </c>
      <c r="BR42" s="208"/>
      <c r="BS42" s="830"/>
      <c r="BT42" s="831"/>
      <c r="BU42" s="831"/>
      <c r="BV42" s="831"/>
      <c r="BW42" s="831"/>
      <c r="BX42" s="831"/>
      <c r="BY42" s="831"/>
      <c r="BZ42" s="831"/>
      <c r="CA42" s="831"/>
      <c r="CB42" s="831"/>
      <c r="CC42" s="831"/>
      <c r="CD42" s="831"/>
      <c r="CE42" s="831"/>
      <c r="CF42" s="831"/>
      <c r="CG42" s="832"/>
      <c r="CH42" s="758"/>
      <c r="CI42" s="759"/>
      <c r="CJ42" s="759"/>
      <c r="CK42" s="759"/>
      <c r="CL42" s="760"/>
      <c r="CM42" s="758"/>
      <c r="CN42" s="759"/>
      <c r="CO42" s="759"/>
      <c r="CP42" s="759"/>
      <c r="CQ42" s="760"/>
      <c r="CR42" s="758"/>
      <c r="CS42" s="759"/>
      <c r="CT42" s="759"/>
      <c r="CU42" s="759"/>
      <c r="CV42" s="760"/>
      <c r="CW42" s="758"/>
      <c r="CX42" s="759"/>
      <c r="CY42" s="759"/>
      <c r="CZ42" s="759"/>
      <c r="DA42" s="760"/>
      <c r="DB42" s="758"/>
      <c r="DC42" s="759"/>
      <c r="DD42" s="759"/>
      <c r="DE42" s="759"/>
      <c r="DF42" s="760"/>
      <c r="DG42" s="758"/>
      <c r="DH42" s="759"/>
      <c r="DI42" s="759"/>
      <c r="DJ42" s="759"/>
      <c r="DK42" s="760"/>
      <c r="DL42" s="758"/>
      <c r="DM42" s="759"/>
      <c r="DN42" s="759"/>
      <c r="DO42" s="759"/>
      <c r="DP42" s="760"/>
      <c r="DQ42" s="758"/>
      <c r="DR42" s="759"/>
      <c r="DS42" s="759"/>
      <c r="DT42" s="759"/>
      <c r="DU42" s="760"/>
      <c r="DV42" s="761"/>
      <c r="DW42" s="762"/>
      <c r="DX42" s="762"/>
      <c r="DY42" s="762"/>
      <c r="DZ42" s="763"/>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20"/>
      <c r="AG43" s="736"/>
      <c r="AH43" s="736"/>
      <c r="AI43" s="736"/>
      <c r="AJ43" s="821"/>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197"/>
      <c r="BK43" s="197"/>
      <c r="BL43" s="197"/>
      <c r="BM43" s="197"/>
      <c r="BN43" s="197"/>
      <c r="BO43" s="210"/>
      <c r="BP43" s="210"/>
      <c r="BQ43" s="207">
        <v>37</v>
      </c>
      <c r="BR43" s="208"/>
      <c r="BS43" s="830"/>
      <c r="BT43" s="831"/>
      <c r="BU43" s="831"/>
      <c r="BV43" s="831"/>
      <c r="BW43" s="831"/>
      <c r="BX43" s="831"/>
      <c r="BY43" s="831"/>
      <c r="BZ43" s="831"/>
      <c r="CA43" s="831"/>
      <c r="CB43" s="831"/>
      <c r="CC43" s="831"/>
      <c r="CD43" s="831"/>
      <c r="CE43" s="831"/>
      <c r="CF43" s="831"/>
      <c r="CG43" s="832"/>
      <c r="CH43" s="758"/>
      <c r="CI43" s="759"/>
      <c r="CJ43" s="759"/>
      <c r="CK43" s="759"/>
      <c r="CL43" s="760"/>
      <c r="CM43" s="758"/>
      <c r="CN43" s="759"/>
      <c r="CO43" s="759"/>
      <c r="CP43" s="759"/>
      <c r="CQ43" s="760"/>
      <c r="CR43" s="758"/>
      <c r="CS43" s="759"/>
      <c r="CT43" s="759"/>
      <c r="CU43" s="759"/>
      <c r="CV43" s="760"/>
      <c r="CW43" s="758"/>
      <c r="CX43" s="759"/>
      <c r="CY43" s="759"/>
      <c r="CZ43" s="759"/>
      <c r="DA43" s="760"/>
      <c r="DB43" s="758"/>
      <c r="DC43" s="759"/>
      <c r="DD43" s="759"/>
      <c r="DE43" s="759"/>
      <c r="DF43" s="760"/>
      <c r="DG43" s="758"/>
      <c r="DH43" s="759"/>
      <c r="DI43" s="759"/>
      <c r="DJ43" s="759"/>
      <c r="DK43" s="760"/>
      <c r="DL43" s="758"/>
      <c r="DM43" s="759"/>
      <c r="DN43" s="759"/>
      <c r="DO43" s="759"/>
      <c r="DP43" s="760"/>
      <c r="DQ43" s="758"/>
      <c r="DR43" s="759"/>
      <c r="DS43" s="759"/>
      <c r="DT43" s="759"/>
      <c r="DU43" s="760"/>
      <c r="DV43" s="761"/>
      <c r="DW43" s="762"/>
      <c r="DX43" s="762"/>
      <c r="DY43" s="762"/>
      <c r="DZ43" s="763"/>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20"/>
      <c r="AG44" s="736"/>
      <c r="AH44" s="736"/>
      <c r="AI44" s="736"/>
      <c r="AJ44" s="821"/>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197"/>
      <c r="BK44" s="197"/>
      <c r="BL44" s="197"/>
      <c r="BM44" s="197"/>
      <c r="BN44" s="197"/>
      <c r="BO44" s="210"/>
      <c r="BP44" s="210"/>
      <c r="BQ44" s="207">
        <v>38</v>
      </c>
      <c r="BR44" s="208"/>
      <c r="BS44" s="830"/>
      <c r="BT44" s="831"/>
      <c r="BU44" s="831"/>
      <c r="BV44" s="831"/>
      <c r="BW44" s="831"/>
      <c r="BX44" s="831"/>
      <c r="BY44" s="831"/>
      <c r="BZ44" s="831"/>
      <c r="CA44" s="831"/>
      <c r="CB44" s="831"/>
      <c r="CC44" s="831"/>
      <c r="CD44" s="831"/>
      <c r="CE44" s="831"/>
      <c r="CF44" s="831"/>
      <c r="CG44" s="832"/>
      <c r="CH44" s="758"/>
      <c r="CI44" s="759"/>
      <c r="CJ44" s="759"/>
      <c r="CK44" s="759"/>
      <c r="CL44" s="760"/>
      <c r="CM44" s="758"/>
      <c r="CN44" s="759"/>
      <c r="CO44" s="759"/>
      <c r="CP44" s="759"/>
      <c r="CQ44" s="760"/>
      <c r="CR44" s="758"/>
      <c r="CS44" s="759"/>
      <c r="CT44" s="759"/>
      <c r="CU44" s="759"/>
      <c r="CV44" s="760"/>
      <c r="CW44" s="758"/>
      <c r="CX44" s="759"/>
      <c r="CY44" s="759"/>
      <c r="CZ44" s="759"/>
      <c r="DA44" s="760"/>
      <c r="DB44" s="758"/>
      <c r="DC44" s="759"/>
      <c r="DD44" s="759"/>
      <c r="DE44" s="759"/>
      <c r="DF44" s="760"/>
      <c r="DG44" s="758"/>
      <c r="DH44" s="759"/>
      <c r="DI44" s="759"/>
      <c r="DJ44" s="759"/>
      <c r="DK44" s="760"/>
      <c r="DL44" s="758"/>
      <c r="DM44" s="759"/>
      <c r="DN44" s="759"/>
      <c r="DO44" s="759"/>
      <c r="DP44" s="760"/>
      <c r="DQ44" s="758"/>
      <c r="DR44" s="759"/>
      <c r="DS44" s="759"/>
      <c r="DT44" s="759"/>
      <c r="DU44" s="760"/>
      <c r="DV44" s="761"/>
      <c r="DW44" s="762"/>
      <c r="DX44" s="762"/>
      <c r="DY44" s="762"/>
      <c r="DZ44" s="763"/>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20"/>
      <c r="AG45" s="736"/>
      <c r="AH45" s="736"/>
      <c r="AI45" s="736"/>
      <c r="AJ45" s="821"/>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197"/>
      <c r="BK45" s="197"/>
      <c r="BL45" s="197"/>
      <c r="BM45" s="197"/>
      <c r="BN45" s="197"/>
      <c r="BO45" s="210"/>
      <c r="BP45" s="210"/>
      <c r="BQ45" s="207">
        <v>39</v>
      </c>
      <c r="BR45" s="208"/>
      <c r="BS45" s="830"/>
      <c r="BT45" s="831"/>
      <c r="BU45" s="831"/>
      <c r="BV45" s="831"/>
      <c r="BW45" s="831"/>
      <c r="BX45" s="831"/>
      <c r="BY45" s="831"/>
      <c r="BZ45" s="831"/>
      <c r="CA45" s="831"/>
      <c r="CB45" s="831"/>
      <c r="CC45" s="831"/>
      <c r="CD45" s="831"/>
      <c r="CE45" s="831"/>
      <c r="CF45" s="831"/>
      <c r="CG45" s="832"/>
      <c r="CH45" s="758"/>
      <c r="CI45" s="759"/>
      <c r="CJ45" s="759"/>
      <c r="CK45" s="759"/>
      <c r="CL45" s="760"/>
      <c r="CM45" s="758"/>
      <c r="CN45" s="759"/>
      <c r="CO45" s="759"/>
      <c r="CP45" s="759"/>
      <c r="CQ45" s="760"/>
      <c r="CR45" s="758"/>
      <c r="CS45" s="759"/>
      <c r="CT45" s="759"/>
      <c r="CU45" s="759"/>
      <c r="CV45" s="760"/>
      <c r="CW45" s="758"/>
      <c r="CX45" s="759"/>
      <c r="CY45" s="759"/>
      <c r="CZ45" s="759"/>
      <c r="DA45" s="760"/>
      <c r="DB45" s="758"/>
      <c r="DC45" s="759"/>
      <c r="DD45" s="759"/>
      <c r="DE45" s="759"/>
      <c r="DF45" s="760"/>
      <c r="DG45" s="758"/>
      <c r="DH45" s="759"/>
      <c r="DI45" s="759"/>
      <c r="DJ45" s="759"/>
      <c r="DK45" s="760"/>
      <c r="DL45" s="758"/>
      <c r="DM45" s="759"/>
      <c r="DN45" s="759"/>
      <c r="DO45" s="759"/>
      <c r="DP45" s="760"/>
      <c r="DQ45" s="758"/>
      <c r="DR45" s="759"/>
      <c r="DS45" s="759"/>
      <c r="DT45" s="759"/>
      <c r="DU45" s="760"/>
      <c r="DV45" s="761"/>
      <c r="DW45" s="762"/>
      <c r="DX45" s="762"/>
      <c r="DY45" s="762"/>
      <c r="DZ45" s="763"/>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20"/>
      <c r="AG46" s="736"/>
      <c r="AH46" s="736"/>
      <c r="AI46" s="736"/>
      <c r="AJ46" s="821"/>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197"/>
      <c r="BK46" s="197"/>
      <c r="BL46" s="197"/>
      <c r="BM46" s="197"/>
      <c r="BN46" s="197"/>
      <c r="BO46" s="210"/>
      <c r="BP46" s="210"/>
      <c r="BQ46" s="207">
        <v>40</v>
      </c>
      <c r="BR46" s="208"/>
      <c r="BS46" s="830"/>
      <c r="BT46" s="831"/>
      <c r="BU46" s="831"/>
      <c r="BV46" s="831"/>
      <c r="BW46" s="831"/>
      <c r="BX46" s="831"/>
      <c r="BY46" s="831"/>
      <c r="BZ46" s="831"/>
      <c r="CA46" s="831"/>
      <c r="CB46" s="831"/>
      <c r="CC46" s="831"/>
      <c r="CD46" s="831"/>
      <c r="CE46" s="831"/>
      <c r="CF46" s="831"/>
      <c r="CG46" s="832"/>
      <c r="CH46" s="758"/>
      <c r="CI46" s="759"/>
      <c r="CJ46" s="759"/>
      <c r="CK46" s="759"/>
      <c r="CL46" s="760"/>
      <c r="CM46" s="758"/>
      <c r="CN46" s="759"/>
      <c r="CO46" s="759"/>
      <c r="CP46" s="759"/>
      <c r="CQ46" s="760"/>
      <c r="CR46" s="758"/>
      <c r="CS46" s="759"/>
      <c r="CT46" s="759"/>
      <c r="CU46" s="759"/>
      <c r="CV46" s="760"/>
      <c r="CW46" s="758"/>
      <c r="CX46" s="759"/>
      <c r="CY46" s="759"/>
      <c r="CZ46" s="759"/>
      <c r="DA46" s="760"/>
      <c r="DB46" s="758"/>
      <c r="DC46" s="759"/>
      <c r="DD46" s="759"/>
      <c r="DE46" s="759"/>
      <c r="DF46" s="760"/>
      <c r="DG46" s="758"/>
      <c r="DH46" s="759"/>
      <c r="DI46" s="759"/>
      <c r="DJ46" s="759"/>
      <c r="DK46" s="760"/>
      <c r="DL46" s="758"/>
      <c r="DM46" s="759"/>
      <c r="DN46" s="759"/>
      <c r="DO46" s="759"/>
      <c r="DP46" s="760"/>
      <c r="DQ46" s="758"/>
      <c r="DR46" s="759"/>
      <c r="DS46" s="759"/>
      <c r="DT46" s="759"/>
      <c r="DU46" s="760"/>
      <c r="DV46" s="761"/>
      <c r="DW46" s="762"/>
      <c r="DX46" s="762"/>
      <c r="DY46" s="762"/>
      <c r="DZ46" s="763"/>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20"/>
      <c r="AG47" s="736"/>
      <c r="AH47" s="736"/>
      <c r="AI47" s="736"/>
      <c r="AJ47" s="821"/>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197"/>
      <c r="BK47" s="197"/>
      <c r="BL47" s="197"/>
      <c r="BM47" s="197"/>
      <c r="BN47" s="197"/>
      <c r="BO47" s="210"/>
      <c r="BP47" s="210"/>
      <c r="BQ47" s="207">
        <v>41</v>
      </c>
      <c r="BR47" s="208"/>
      <c r="BS47" s="830"/>
      <c r="BT47" s="831"/>
      <c r="BU47" s="831"/>
      <c r="BV47" s="831"/>
      <c r="BW47" s="831"/>
      <c r="BX47" s="831"/>
      <c r="BY47" s="831"/>
      <c r="BZ47" s="831"/>
      <c r="CA47" s="831"/>
      <c r="CB47" s="831"/>
      <c r="CC47" s="831"/>
      <c r="CD47" s="831"/>
      <c r="CE47" s="831"/>
      <c r="CF47" s="831"/>
      <c r="CG47" s="832"/>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1"/>
      <c r="DW47" s="762"/>
      <c r="DX47" s="762"/>
      <c r="DY47" s="762"/>
      <c r="DZ47" s="763"/>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20"/>
      <c r="AG48" s="736"/>
      <c r="AH48" s="736"/>
      <c r="AI48" s="736"/>
      <c r="AJ48" s="821"/>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197"/>
      <c r="BK48" s="197"/>
      <c r="BL48" s="197"/>
      <c r="BM48" s="197"/>
      <c r="BN48" s="197"/>
      <c r="BO48" s="210"/>
      <c r="BP48" s="210"/>
      <c r="BQ48" s="207">
        <v>42</v>
      </c>
      <c r="BR48" s="208"/>
      <c r="BS48" s="830"/>
      <c r="BT48" s="831"/>
      <c r="BU48" s="831"/>
      <c r="BV48" s="831"/>
      <c r="BW48" s="831"/>
      <c r="BX48" s="831"/>
      <c r="BY48" s="831"/>
      <c r="BZ48" s="831"/>
      <c r="CA48" s="831"/>
      <c r="CB48" s="831"/>
      <c r="CC48" s="831"/>
      <c r="CD48" s="831"/>
      <c r="CE48" s="831"/>
      <c r="CF48" s="831"/>
      <c r="CG48" s="832"/>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1"/>
      <c r="DW48" s="762"/>
      <c r="DX48" s="762"/>
      <c r="DY48" s="762"/>
      <c r="DZ48" s="763"/>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20"/>
      <c r="AG49" s="736"/>
      <c r="AH49" s="736"/>
      <c r="AI49" s="736"/>
      <c r="AJ49" s="821"/>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197"/>
      <c r="BK49" s="197"/>
      <c r="BL49" s="197"/>
      <c r="BM49" s="197"/>
      <c r="BN49" s="197"/>
      <c r="BO49" s="210"/>
      <c r="BP49" s="210"/>
      <c r="BQ49" s="207">
        <v>43</v>
      </c>
      <c r="BR49" s="208"/>
      <c r="BS49" s="830"/>
      <c r="BT49" s="831"/>
      <c r="BU49" s="831"/>
      <c r="BV49" s="831"/>
      <c r="BW49" s="831"/>
      <c r="BX49" s="831"/>
      <c r="BY49" s="831"/>
      <c r="BZ49" s="831"/>
      <c r="CA49" s="831"/>
      <c r="CB49" s="831"/>
      <c r="CC49" s="831"/>
      <c r="CD49" s="831"/>
      <c r="CE49" s="831"/>
      <c r="CF49" s="831"/>
      <c r="CG49" s="832"/>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1"/>
      <c r="DW49" s="762"/>
      <c r="DX49" s="762"/>
      <c r="DY49" s="762"/>
      <c r="DZ49" s="763"/>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33"/>
      <c r="R50" s="834"/>
      <c r="S50" s="834"/>
      <c r="T50" s="834"/>
      <c r="U50" s="834"/>
      <c r="V50" s="834"/>
      <c r="W50" s="834"/>
      <c r="X50" s="834"/>
      <c r="Y50" s="834"/>
      <c r="Z50" s="834"/>
      <c r="AA50" s="834"/>
      <c r="AB50" s="834"/>
      <c r="AC50" s="834"/>
      <c r="AD50" s="834"/>
      <c r="AE50" s="835"/>
      <c r="AF50" s="820"/>
      <c r="AG50" s="736"/>
      <c r="AH50" s="736"/>
      <c r="AI50" s="736"/>
      <c r="AJ50" s="821"/>
      <c r="AK50" s="836"/>
      <c r="AL50" s="834"/>
      <c r="AM50" s="834"/>
      <c r="AN50" s="834"/>
      <c r="AO50" s="834"/>
      <c r="AP50" s="834"/>
      <c r="AQ50" s="834"/>
      <c r="AR50" s="834"/>
      <c r="AS50" s="834"/>
      <c r="AT50" s="834"/>
      <c r="AU50" s="834"/>
      <c r="AV50" s="834"/>
      <c r="AW50" s="834"/>
      <c r="AX50" s="834"/>
      <c r="AY50" s="834"/>
      <c r="AZ50" s="837"/>
      <c r="BA50" s="837"/>
      <c r="BB50" s="837"/>
      <c r="BC50" s="837"/>
      <c r="BD50" s="837"/>
      <c r="BE50" s="822"/>
      <c r="BF50" s="822"/>
      <c r="BG50" s="822"/>
      <c r="BH50" s="822"/>
      <c r="BI50" s="823"/>
      <c r="BJ50" s="197"/>
      <c r="BK50" s="197"/>
      <c r="BL50" s="197"/>
      <c r="BM50" s="197"/>
      <c r="BN50" s="197"/>
      <c r="BO50" s="210"/>
      <c r="BP50" s="210"/>
      <c r="BQ50" s="207">
        <v>44</v>
      </c>
      <c r="BR50" s="208"/>
      <c r="BS50" s="830"/>
      <c r="BT50" s="831"/>
      <c r="BU50" s="831"/>
      <c r="BV50" s="831"/>
      <c r="BW50" s="831"/>
      <c r="BX50" s="831"/>
      <c r="BY50" s="831"/>
      <c r="BZ50" s="831"/>
      <c r="CA50" s="831"/>
      <c r="CB50" s="831"/>
      <c r="CC50" s="831"/>
      <c r="CD50" s="831"/>
      <c r="CE50" s="831"/>
      <c r="CF50" s="831"/>
      <c r="CG50" s="832"/>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33"/>
      <c r="R51" s="834"/>
      <c r="S51" s="834"/>
      <c r="T51" s="834"/>
      <c r="U51" s="834"/>
      <c r="V51" s="834"/>
      <c r="W51" s="834"/>
      <c r="X51" s="834"/>
      <c r="Y51" s="834"/>
      <c r="Z51" s="834"/>
      <c r="AA51" s="834"/>
      <c r="AB51" s="834"/>
      <c r="AC51" s="834"/>
      <c r="AD51" s="834"/>
      <c r="AE51" s="835"/>
      <c r="AF51" s="820"/>
      <c r="AG51" s="736"/>
      <c r="AH51" s="736"/>
      <c r="AI51" s="736"/>
      <c r="AJ51" s="821"/>
      <c r="AK51" s="836"/>
      <c r="AL51" s="834"/>
      <c r="AM51" s="834"/>
      <c r="AN51" s="834"/>
      <c r="AO51" s="834"/>
      <c r="AP51" s="834"/>
      <c r="AQ51" s="834"/>
      <c r="AR51" s="834"/>
      <c r="AS51" s="834"/>
      <c r="AT51" s="834"/>
      <c r="AU51" s="834"/>
      <c r="AV51" s="834"/>
      <c r="AW51" s="834"/>
      <c r="AX51" s="834"/>
      <c r="AY51" s="834"/>
      <c r="AZ51" s="837"/>
      <c r="BA51" s="837"/>
      <c r="BB51" s="837"/>
      <c r="BC51" s="837"/>
      <c r="BD51" s="837"/>
      <c r="BE51" s="822"/>
      <c r="BF51" s="822"/>
      <c r="BG51" s="822"/>
      <c r="BH51" s="822"/>
      <c r="BI51" s="823"/>
      <c r="BJ51" s="197"/>
      <c r="BK51" s="197"/>
      <c r="BL51" s="197"/>
      <c r="BM51" s="197"/>
      <c r="BN51" s="197"/>
      <c r="BO51" s="210"/>
      <c r="BP51" s="210"/>
      <c r="BQ51" s="207">
        <v>45</v>
      </c>
      <c r="BR51" s="208"/>
      <c r="BS51" s="830"/>
      <c r="BT51" s="831"/>
      <c r="BU51" s="831"/>
      <c r="BV51" s="831"/>
      <c r="BW51" s="831"/>
      <c r="BX51" s="831"/>
      <c r="BY51" s="831"/>
      <c r="BZ51" s="831"/>
      <c r="CA51" s="831"/>
      <c r="CB51" s="831"/>
      <c r="CC51" s="831"/>
      <c r="CD51" s="831"/>
      <c r="CE51" s="831"/>
      <c r="CF51" s="831"/>
      <c r="CG51" s="832"/>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33"/>
      <c r="R52" s="834"/>
      <c r="S52" s="834"/>
      <c r="T52" s="834"/>
      <c r="U52" s="834"/>
      <c r="V52" s="834"/>
      <c r="W52" s="834"/>
      <c r="X52" s="834"/>
      <c r="Y52" s="834"/>
      <c r="Z52" s="834"/>
      <c r="AA52" s="834"/>
      <c r="AB52" s="834"/>
      <c r="AC52" s="834"/>
      <c r="AD52" s="834"/>
      <c r="AE52" s="835"/>
      <c r="AF52" s="820"/>
      <c r="AG52" s="736"/>
      <c r="AH52" s="736"/>
      <c r="AI52" s="736"/>
      <c r="AJ52" s="821"/>
      <c r="AK52" s="836"/>
      <c r="AL52" s="834"/>
      <c r="AM52" s="834"/>
      <c r="AN52" s="834"/>
      <c r="AO52" s="834"/>
      <c r="AP52" s="834"/>
      <c r="AQ52" s="834"/>
      <c r="AR52" s="834"/>
      <c r="AS52" s="834"/>
      <c r="AT52" s="834"/>
      <c r="AU52" s="834"/>
      <c r="AV52" s="834"/>
      <c r="AW52" s="834"/>
      <c r="AX52" s="834"/>
      <c r="AY52" s="834"/>
      <c r="AZ52" s="837"/>
      <c r="BA52" s="837"/>
      <c r="BB52" s="837"/>
      <c r="BC52" s="837"/>
      <c r="BD52" s="837"/>
      <c r="BE52" s="822"/>
      <c r="BF52" s="822"/>
      <c r="BG52" s="822"/>
      <c r="BH52" s="822"/>
      <c r="BI52" s="823"/>
      <c r="BJ52" s="197"/>
      <c r="BK52" s="197"/>
      <c r="BL52" s="197"/>
      <c r="BM52" s="197"/>
      <c r="BN52" s="197"/>
      <c r="BO52" s="210"/>
      <c r="BP52" s="210"/>
      <c r="BQ52" s="207">
        <v>46</v>
      </c>
      <c r="BR52" s="208"/>
      <c r="BS52" s="830"/>
      <c r="BT52" s="831"/>
      <c r="BU52" s="831"/>
      <c r="BV52" s="831"/>
      <c r="BW52" s="831"/>
      <c r="BX52" s="831"/>
      <c r="BY52" s="831"/>
      <c r="BZ52" s="831"/>
      <c r="CA52" s="831"/>
      <c r="CB52" s="831"/>
      <c r="CC52" s="831"/>
      <c r="CD52" s="831"/>
      <c r="CE52" s="831"/>
      <c r="CF52" s="831"/>
      <c r="CG52" s="832"/>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33"/>
      <c r="R53" s="834"/>
      <c r="S53" s="834"/>
      <c r="T53" s="834"/>
      <c r="U53" s="834"/>
      <c r="V53" s="834"/>
      <c r="W53" s="834"/>
      <c r="X53" s="834"/>
      <c r="Y53" s="834"/>
      <c r="Z53" s="834"/>
      <c r="AA53" s="834"/>
      <c r="AB53" s="834"/>
      <c r="AC53" s="834"/>
      <c r="AD53" s="834"/>
      <c r="AE53" s="835"/>
      <c r="AF53" s="820"/>
      <c r="AG53" s="736"/>
      <c r="AH53" s="736"/>
      <c r="AI53" s="736"/>
      <c r="AJ53" s="821"/>
      <c r="AK53" s="836"/>
      <c r="AL53" s="834"/>
      <c r="AM53" s="834"/>
      <c r="AN53" s="834"/>
      <c r="AO53" s="834"/>
      <c r="AP53" s="834"/>
      <c r="AQ53" s="834"/>
      <c r="AR53" s="834"/>
      <c r="AS53" s="834"/>
      <c r="AT53" s="834"/>
      <c r="AU53" s="834"/>
      <c r="AV53" s="834"/>
      <c r="AW53" s="834"/>
      <c r="AX53" s="834"/>
      <c r="AY53" s="834"/>
      <c r="AZ53" s="837"/>
      <c r="BA53" s="837"/>
      <c r="BB53" s="837"/>
      <c r="BC53" s="837"/>
      <c r="BD53" s="837"/>
      <c r="BE53" s="822"/>
      <c r="BF53" s="822"/>
      <c r="BG53" s="822"/>
      <c r="BH53" s="822"/>
      <c r="BI53" s="823"/>
      <c r="BJ53" s="197"/>
      <c r="BK53" s="197"/>
      <c r="BL53" s="197"/>
      <c r="BM53" s="197"/>
      <c r="BN53" s="197"/>
      <c r="BO53" s="210"/>
      <c r="BP53" s="210"/>
      <c r="BQ53" s="207">
        <v>47</v>
      </c>
      <c r="BR53" s="208"/>
      <c r="BS53" s="830"/>
      <c r="BT53" s="831"/>
      <c r="BU53" s="831"/>
      <c r="BV53" s="831"/>
      <c r="BW53" s="831"/>
      <c r="BX53" s="831"/>
      <c r="BY53" s="831"/>
      <c r="BZ53" s="831"/>
      <c r="CA53" s="831"/>
      <c r="CB53" s="831"/>
      <c r="CC53" s="831"/>
      <c r="CD53" s="831"/>
      <c r="CE53" s="831"/>
      <c r="CF53" s="831"/>
      <c r="CG53" s="832"/>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33"/>
      <c r="R54" s="834"/>
      <c r="S54" s="834"/>
      <c r="T54" s="834"/>
      <c r="U54" s="834"/>
      <c r="V54" s="834"/>
      <c r="W54" s="834"/>
      <c r="X54" s="834"/>
      <c r="Y54" s="834"/>
      <c r="Z54" s="834"/>
      <c r="AA54" s="834"/>
      <c r="AB54" s="834"/>
      <c r="AC54" s="834"/>
      <c r="AD54" s="834"/>
      <c r="AE54" s="835"/>
      <c r="AF54" s="820"/>
      <c r="AG54" s="736"/>
      <c r="AH54" s="736"/>
      <c r="AI54" s="736"/>
      <c r="AJ54" s="821"/>
      <c r="AK54" s="836"/>
      <c r="AL54" s="834"/>
      <c r="AM54" s="834"/>
      <c r="AN54" s="834"/>
      <c r="AO54" s="834"/>
      <c r="AP54" s="834"/>
      <c r="AQ54" s="834"/>
      <c r="AR54" s="834"/>
      <c r="AS54" s="834"/>
      <c r="AT54" s="834"/>
      <c r="AU54" s="834"/>
      <c r="AV54" s="834"/>
      <c r="AW54" s="834"/>
      <c r="AX54" s="834"/>
      <c r="AY54" s="834"/>
      <c r="AZ54" s="837"/>
      <c r="BA54" s="837"/>
      <c r="BB54" s="837"/>
      <c r="BC54" s="837"/>
      <c r="BD54" s="837"/>
      <c r="BE54" s="822"/>
      <c r="BF54" s="822"/>
      <c r="BG54" s="822"/>
      <c r="BH54" s="822"/>
      <c r="BI54" s="823"/>
      <c r="BJ54" s="197"/>
      <c r="BK54" s="197"/>
      <c r="BL54" s="197"/>
      <c r="BM54" s="197"/>
      <c r="BN54" s="197"/>
      <c r="BO54" s="210"/>
      <c r="BP54" s="210"/>
      <c r="BQ54" s="207">
        <v>48</v>
      </c>
      <c r="BR54" s="208"/>
      <c r="BS54" s="830"/>
      <c r="BT54" s="831"/>
      <c r="BU54" s="831"/>
      <c r="BV54" s="831"/>
      <c r="BW54" s="831"/>
      <c r="BX54" s="831"/>
      <c r="BY54" s="831"/>
      <c r="BZ54" s="831"/>
      <c r="CA54" s="831"/>
      <c r="CB54" s="831"/>
      <c r="CC54" s="831"/>
      <c r="CD54" s="831"/>
      <c r="CE54" s="831"/>
      <c r="CF54" s="831"/>
      <c r="CG54" s="832"/>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33"/>
      <c r="R55" s="834"/>
      <c r="S55" s="834"/>
      <c r="T55" s="834"/>
      <c r="U55" s="834"/>
      <c r="V55" s="834"/>
      <c r="W55" s="834"/>
      <c r="X55" s="834"/>
      <c r="Y55" s="834"/>
      <c r="Z55" s="834"/>
      <c r="AA55" s="834"/>
      <c r="AB55" s="834"/>
      <c r="AC55" s="834"/>
      <c r="AD55" s="834"/>
      <c r="AE55" s="835"/>
      <c r="AF55" s="820"/>
      <c r="AG55" s="736"/>
      <c r="AH55" s="736"/>
      <c r="AI55" s="736"/>
      <c r="AJ55" s="821"/>
      <c r="AK55" s="836"/>
      <c r="AL55" s="834"/>
      <c r="AM55" s="834"/>
      <c r="AN55" s="834"/>
      <c r="AO55" s="834"/>
      <c r="AP55" s="834"/>
      <c r="AQ55" s="834"/>
      <c r="AR55" s="834"/>
      <c r="AS55" s="834"/>
      <c r="AT55" s="834"/>
      <c r="AU55" s="834"/>
      <c r="AV55" s="834"/>
      <c r="AW55" s="834"/>
      <c r="AX55" s="834"/>
      <c r="AY55" s="834"/>
      <c r="AZ55" s="837"/>
      <c r="BA55" s="837"/>
      <c r="BB55" s="837"/>
      <c r="BC55" s="837"/>
      <c r="BD55" s="837"/>
      <c r="BE55" s="822"/>
      <c r="BF55" s="822"/>
      <c r="BG55" s="822"/>
      <c r="BH55" s="822"/>
      <c r="BI55" s="823"/>
      <c r="BJ55" s="197"/>
      <c r="BK55" s="197"/>
      <c r="BL55" s="197"/>
      <c r="BM55" s="197"/>
      <c r="BN55" s="197"/>
      <c r="BO55" s="210"/>
      <c r="BP55" s="210"/>
      <c r="BQ55" s="207">
        <v>49</v>
      </c>
      <c r="BR55" s="208"/>
      <c r="BS55" s="830"/>
      <c r="BT55" s="831"/>
      <c r="BU55" s="831"/>
      <c r="BV55" s="831"/>
      <c r="BW55" s="831"/>
      <c r="BX55" s="831"/>
      <c r="BY55" s="831"/>
      <c r="BZ55" s="831"/>
      <c r="CA55" s="831"/>
      <c r="CB55" s="831"/>
      <c r="CC55" s="831"/>
      <c r="CD55" s="831"/>
      <c r="CE55" s="831"/>
      <c r="CF55" s="831"/>
      <c r="CG55" s="832"/>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33"/>
      <c r="R56" s="834"/>
      <c r="S56" s="834"/>
      <c r="T56" s="834"/>
      <c r="U56" s="834"/>
      <c r="V56" s="834"/>
      <c r="W56" s="834"/>
      <c r="X56" s="834"/>
      <c r="Y56" s="834"/>
      <c r="Z56" s="834"/>
      <c r="AA56" s="834"/>
      <c r="AB56" s="834"/>
      <c r="AC56" s="834"/>
      <c r="AD56" s="834"/>
      <c r="AE56" s="835"/>
      <c r="AF56" s="820"/>
      <c r="AG56" s="736"/>
      <c r="AH56" s="736"/>
      <c r="AI56" s="736"/>
      <c r="AJ56" s="821"/>
      <c r="AK56" s="836"/>
      <c r="AL56" s="834"/>
      <c r="AM56" s="834"/>
      <c r="AN56" s="834"/>
      <c r="AO56" s="834"/>
      <c r="AP56" s="834"/>
      <c r="AQ56" s="834"/>
      <c r="AR56" s="834"/>
      <c r="AS56" s="834"/>
      <c r="AT56" s="834"/>
      <c r="AU56" s="834"/>
      <c r="AV56" s="834"/>
      <c r="AW56" s="834"/>
      <c r="AX56" s="834"/>
      <c r="AY56" s="834"/>
      <c r="AZ56" s="837"/>
      <c r="BA56" s="837"/>
      <c r="BB56" s="837"/>
      <c r="BC56" s="837"/>
      <c r="BD56" s="837"/>
      <c r="BE56" s="822"/>
      <c r="BF56" s="822"/>
      <c r="BG56" s="822"/>
      <c r="BH56" s="822"/>
      <c r="BI56" s="823"/>
      <c r="BJ56" s="197"/>
      <c r="BK56" s="197"/>
      <c r="BL56" s="197"/>
      <c r="BM56" s="197"/>
      <c r="BN56" s="197"/>
      <c r="BO56" s="210"/>
      <c r="BP56" s="210"/>
      <c r="BQ56" s="207">
        <v>50</v>
      </c>
      <c r="BR56" s="208"/>
      <c r="BS56" s="830"/>
      <c r="BT56" s="831"/>
      <c r="BU56" s="831"/>
      <c r="BV56" s="831"/>
      <c r="BW56" s="831"/>
      <c r="BX56" s="831"/>
      <c r="BY56" s="831"/>
      <c r="BZ56" s="831"/>
      <c r="CA56" s="831"/>
      <c r="CB56" s="831"/>
      <c r="CC56" s="831"/>
      <c r="CD56" s="831"/>
      <c r="CE56" s="831"/>
      <c r="CF56" s="831"/>
      <c r="CG56" s="832"/>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33"/>
      <c r="R57" s="834"/>
      <c r="S57" s="834"/>
      <c r="T57" s="834"/>
      <c r="U57" s="834"/>
      <c r="V57" s="834"/>
      <c r="W57" s="834"/>
      <c r="X57" s="834"/>
      <c r="Y57" s="834"/>
      <c r="Z57" s="834"/>
      <c r="AA57" s="834"/>
      <c r="AB57" s="834"/>
      <c r="AC57" s="834"/>
      <c r="AD57" s="834"/>
      <c r="AE57" s="835"/>
      <c r="AF57" s="820"/>
      <c r="AG57" s="736"/>
      <c r="AH57" s="736"/>
      <c r="AI57" s="736"/>
      <c r="AJ57" s="821"/>
      <c r="AK57" s="836"/>
      <c r="AL57" s="834"/>
      <c r="AM57" s="834"/>
      <c r="AN57" s="834"/>
      <c r="AO57" s="834"/>
      <c r="AP57" s="834"/>
      <c r="AQ57" s="834"/>
      <c r="AR57" s="834"/>
      <c r="AS57" s="834"/>
      <c r="AT57" s="834"/>
      <c r="AU57" s="834"/>
      <c r="AV57" s="834"/>
      <c r="AW57" s="834"/>
      <c r="AX57" s="834"/>
      <c r="AY57" s="834"/>
      <c r="AZ57" s="837"/>
      <c r="BA57" s="837"/>
      <c r="BB57" s="837"/>
      <c r="BC57" s="837"/>
      <c r="BD57" s="837"/>
      <c r="BE57" s="822"/>
      <c r="BF57" s="822"/>
      <c r="BG57" s="822"/>
      <c r="BH57" s="822"/>
      <c r="BI57" s="823"/>
      <c r="BJ57" s="197"/>
      <c r="BK57" s="197"/>
      <c r="BL57" s="197"/>
      <c r="BM57" s="197"/>
      <c r="BN57" s="197"/>
      <c r="BO57" s="210"/>
      <c r="BP57" s="210"/>
      <c r="BQ57" s="207">
        <v>51</v>
      </c>
      <c r="BR57" s="208"/>
      <c r="BS57" s="830"/>
      <c r="BT57" s="831"/>
      <c r="BU57" s="831"/>
      <c r="BV57" s="831"/>
      <c r="BW57" s="831"/>
      <c r="BX57" s="831"/>
      <c r="BY57" s="831"/>
      <c r="BZ57" s="831"/>
      <c r="CA57" s="831"/>
      <c r="CB57" s="831"/>
      <c r="CC57" s="831"/>
      <c r="CD57" s="831"/>
      <c r="CE57" s="831"/>
      <c r="CF57" s="831"/>
      <c r="CG57" s="832"/>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33"/>
      <c r="R58" s="834"/>
      <c r="S58" s="834"/>
      <c r="T58" s="834"/>
      <c r="U58" s="834"/>
      <c r="V58" s="834"/>
      <c r="W58" s="834"/>
      <c r="X58" s="834"/>
      <c r="Y58" s="834"/>
      <c r="Z58" s="834"/>
      <c r="AA58" s="834"/>
      <c r="AB58" s="834"/>
      <c r="AC58" s="834"/>
      <c r="AD58" s="834"/>
      <c r="AE58" s="835"/>
      <c r="AF58" s="820"/>
      <c r="AG58" s="736"/>
      <c r="AH58" s="736"/>
      <c r="AI58" s="736"/>
      <c r="AJ58" s="821"/>
      <c r="AK58" s="836"/>
      <c r="AL58" s="834"/>
      <c r="AM58" s="834"/>
      <c r="AN58" s="834"/>
      <c r="AO58" s="834"/>
      <c r="AP58" s="834"/>
      <c r="AQ58" s="834"/>
      <c r="AR58" s="834"/>
      <c r="AS58" s="834"/>
      <c r="AT58" s="834"/>
      <c r="AU58" s="834"/>
      <c r="AV58" s="834"/>
      <c r="AW58" s="834"/>
      <c r="AX58" s="834"/>
      <c r="AY58" s="834"/>
      <c r="AZ58" s="837"/>
      <c r="BA58" s="837"/>
      <c r="BB58" s="837"/>
      <c r="BC58" s="837"/>
      <c r="BD58" s="837"/>
      <c r="BE58" s="822"/>
      <c r="BF58" s="822"/>
      <c r="BG58" s="822"/>
      <c r="BH58" s="822"/>
      <c r="BI58" s="823"/>
      <c r="BJ58" s="197"/>
      <c r="BK58" s="197"/>
      <c r="BL58" s="197"/>
      <c r="BM58" s="197"/>
      <c r="BN58" s="197"/>
      <c r="BO58" s="210"/>
      <c r="BP58" s="210"/>
      <c r="BQ58" s="207">
        <v>52</v>
      </c>
      <c r="BR58" s="208"/>
      <c r="BS58" s="830"/>
      <c r="BT58" s="831"/>
      <c r="BU58" s="831"/>
      <c r="BV58" s="831"/>
      <c r="BW58" s="831"/>
      <c r="BX58" s="831"/>
      <c r="BY58" s="831"/>
      <c r="BZ58" s="831"/>
      <c r="CA58" s="831"/>
      <c r="CB58" s="831"/>
      <c r="CC58" s="831"/>
      <c r="CD58" s="831"/>
      <c r="CE58" s="831"/>
      <c r="CF58" s="831"/>
      <c r="CG58" s="832"/>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33"/>
      <c r="R59" s="834"/>
      <c r="S59" s="834"/>
      <c r="T59" s="834"/>
      <c r="U59" s="834"/>
      <c r="V59" s="834"/>
      <c r="W59" s="834"/>
      <c r="X59" s="834"/>
      <c r="Y59" s="834"/>
      <c r="Z59" s="834"/>
      <c r="AA59" s="834"/>
      <c r="AB59" s="834"/>
      <c r="AC59" s="834"/>
      <c r="AD59" s="834"/>
      <c r="AE59" s="835"/>
      <c r="AF59" s="820"/>
      <c r="AG59" s="736"/>
      <c r="AH59" s="736"/>
      <c r="AI59" s="736"/>
      <c r="AJ59" s="821"/>
      <c r="AK59" s="836"/>
      <c r="AL59" s="834"/>
      <c r="AM59" s="834"/>
      <c r="AN59" s="834"/>
      <c r="AO59" s="834"/>
      <c r="AP59" s="834"/>
      <c r="AQ59" s="834"/>
      <c r="AR59" s="834"/>
      <c r="AS59" s="834"/>
      <c r="AT59" s="834"/>
      <c r="AU59" s="834"/>
      <c r="AV59" s="834"/>
      <c r="AW59" s="834"/>
      <c r="AX59" s="834"/>
      <c r="AY59" s="834"/>
      <c r="AZ59" s="837"/>
      <c r="BA59" s="837"/>
      <c r="BB59" s="837"/>
      <c r="BC59" s="837"/>
      <c r="BD59" s="837"/>
      <c r="BE59" s="822"/>
      <c r="BF59" s="822"/>
      <c r="BG59" s="822"/>
      <c r="BH59" s="822"/>
      <c r="BI59" s="823"/>
      <c r="BJ59" s="197"/>
      <c r="BK59" s="197"/>
      <c r="BL59" s="197"/>
      <c r="BM59" s="197"/>
      <c r="BN59" s="197"/>
      <c r="BO59" s="210"/>
      <c r="BP59" s="210"/>
      <c r="BQ59" s="207">
        <v>53</v>
      </c>
      <c r="BR59" s="208"/>
      <c r="BS59" s="830"/>
      <c r="BT59" s="831"/>
      <c r="BU59" s="831"/>
      <c r="BV59" s="831"/>
      <c r="BW59" s="831"/>
      <c r="BX59" s="831"/>
      <c r="BY59" s="831"/>
      <c r="BZ59" s="831"/>
      <c r="CA59" s="831"/>
      <c r="CB59" s="831"/>
      <c r="CC59" s="831"/>
      <c r="CD59" s="831"/>
      <c r="CE59" s="831"/>
      <c r="CF59" s="831"/>
      <c r="CG59" s="832"/>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33"/>
      <c r="R60" s="834"/>
      <c r="S60" s="834"/>
      <c r="T60" s="834"/>
      <c r="U60" s="834"/>
      <c r="V60" s="834"/>
      <c r="W60" s="834"/>
      <c r="X60" s="834"/>
      <c r="Y60" s="834"/>
      <c r="Z60" s="834"/>
      <c r="AA60" s="834"/>
      <c r="AB60" s="834"/>
      <c r="AC60" s="834"/>
      <c r="AD60" s="834"/>
      <c r="AE60" s="835"/>
      <c r="AF60" s="820"/>
      <c r="AG60" s="736"/>
      <c r="AH60" s="736"/>
      <c r="AI60" s="736"/>
      <c r="AJ60" s="821"/>
      <c r="AK60" s="836"/>
      <c r="AL60" s="834"/>
      <c r="AM60" s="834"/>
      <c r="AN60" s="834"/>
      <c r="AO60" s="834"/>
      <c r="AP60" s="834"/>
      <c r="AQ60" s="834"/>
      <c r="AR60" s="834"/>
      <c r="AS60" s="834"/>
      <c r="AT60" s="834"/>
      <c r="AU60" s="834"/>
      <c r="AV60" s="834"/>
      <c r="AW60" s="834"/>
      <c r="AX60" s="834"/>
      <c r="AY60" s="834"/>
      <c r="AZ60" s="837"/>
      <c r="BA60" s="837"/>
      <c r="BB60" s="837"/>
      <c r="BC60" s="837"/>
      <c r="BD60" s="837"/>
      <c r="BE60" s="822"/>
      <c r="BF60" s="822"/>
      <c r="BG60" s="822"/>
      <c r="BH60" s="822"/>
      <c r="BI60" s="823"/>
      <c r="BJ60" s="197"/>
      <c r="BK60" s="197"/>
      <c r="BL60" s="197"/>
      <c r="BM60" s="197"/>
      <c r="BN60" s="197"/>
      <c r="BO60" s="210"/>
      <c r="BP60" s="210"/>
      <c r="BQ60" s="207">
        <v>54</v>
      </c>
      <c r="BR60" s="208"/>
      <c r="BS60" s="830"/>
      <c r="BT60" s="831"/>
      <c r="BU60" s="831"/>
      <c r="BV60" s="831"/>
      <c r="BW60" s="831"/>
      <c r="BX60" s="831"/>
      <c r="BY60" s="831"/>
      <c r="BZ60" s="831"/>
      <c r="CA60" s="831"/>
      <c r="CB60" s="831"/>
      <c r="CC60" s="831"/>
      <c r="CD60" s="831"/>
      <c r="CE60" s="831"/>
      <c r="CF60" s="831"/>
      <c r="CG60" s="832"/>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33"/>
      <c r="R61" s="834"/>
      <c r="S61" s="834"/>
      <c r="T61" s="834"/>
      <c r="U61" s="834"/>
      <c r="V61" s="834"/>
      <c r="W61" s="834"/>
      <c r="X61" s="834"/>
      <c r="Y61" s="834"/>
      <c r="Z61" s="834"/>
      <c r="AA61" s="834"/>
      <c r="AB61" s="834"/>
      <c r="AC61" s="834"/>
      <c r="AD61" s="834"/>
      <c r="AE61" s="835"/>
      <c r="AF61" s="820"/>
      <c r="AG61" s="736"/>
      <c r="AH61" s="736"/>
      <c r="AI61" s="736"/>
      <c r="AJ61" s="821"/>
      <c r="AK61" s="836"/>
      <c r="AL61" s="834"/>
      <c r="AM61" s="834"/>
      <c r="AN61" s="834"/>
      <c r="AO61" s="834"/>
      <c r="AP61" s="834"/>
      <c r="AQ61" s="834"/>
      <c r="AR61" s="834"/>
      <c r="AS61" s="834"/>
      <c r="AT61" s="834"/>
      <c r="AU61" s="834"/>
      <c r="AV61" s="834"/>
      <c r="AW61" s="834"/>
      <c r="AX61" s="834"/>
      <c r="AY61" s="834"/>
      <c r="AZ61" s="837"/>
      <c r="BA61" s="837"/>
      <c r="BB61" s="837"/>
      <c r="BC61" s="837"/>
      <c r="BD61" s="837"/>
      <c r="BE61" s="822"/>
      <c r="BF61" s="822"/>
      <c r="BG61" s="822"/>
      <c r="BH61" s="822"/>
      <c r="BI61" s="823"/>
      <c r="BJ61" s="197"/>
      <c r="BK61" s="197"/>
      <c r="BL61" s="197"/>
      <c r="BM61" s="197"/>
      <c r="BN61" s="197"/>
      <c r="BO61" s="210"/>
      <c r="BP61" s="210"/>
      <c r="BQ61" s="207">
        <v>55</v>
      </c>
      <c r="BR61" s="208"/>
      <c r="BS61" s="830"/>
      <c r="BT61" s="831"/>
      <c r="BU61" s="831"/>
      <c r="BV61" s="831"/>
      <c r="BW61" s="831"/>
      <c r="BX61" s="831"/>
      <c r="BY61" s="831"/>
      <c r="BZ61" s="831"/>
      <c r="CA61" s="831"/>
      <c r="CB61" s="831"/>
      <c r="CC61" s="831"/>
      <c r="CD61" s="831"/>
      <c r="CE61" s="831"/>
      <c r="CF61" s="831"/>
      <c r="CG61" s="832"/>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91"/>
    </row>
    <row r="62" spans="1:131" s="192" customFormat="1" ht="26.25" customHeight="1">
      <c r="A62" s="206">
        <v>35</v>
      </c>
      <c r="B62" s="848"/>
      <c r="C62" s="849"/>
      <c r="D62" s="849"/>
      <c r="E62" s="849"/>
      <c r="F62" s="849"/>
      <c r="G62" s="849"/>
      <c r="H62" s="849"/>
      <c r="I62" s="849"/>
      <c r="J62" s="849"/>
      <c r="K62" s="849"/>
      <c r="L62" s="849"/>
      <c r="M62" s="849"/>
      <c r="N62" s="849"/>
      <c r="O62" s="849"/>
      <c r="P62" s="850"/>
      <c r="Q62" s="833"/>
      <c r="R62" s="834"/>
      <c r="S62" s="834"/>
      <c r="T62" s="834"/>
      <c r="U62" s="834"/>
      <c r="V62" s="834"/>
      <c r="W62" s="834"/>
      <c r="X62" s="834"/>
      <c r="Y62" s="834"/>
      <c r="Z62" s="834"/>
      <c r="AA62" s="834"/>
      <c r="AB62" s="834"/>
      <c r="AC62" s="834"/>
      <c r="AD62" s="834"/>
      <c r="AE62" s="835"/>
      <c r="AF62" s="851"/>
      <c r="AG62" s="834"/>
      <c r="AH62" s="834"/>
      <c r="AI62" s="834"/>
      <c r="AJ62" s="852"/>
      <c r="AK62" s="836"/>
      <c r="AL62" s="834"/>
      <c r="AM62" s="834"/>
      <c r="AN62" s="834"/>
      <c r="AO62" s="834"/>
      <c r="AP62" s="834"/>
      <c r="AQ62" s="834"/>
      <c r="AR62" s="834"/>
      <c r="AS62" s="834"/>
      <c r="AT62" s="834"/>
      <c r="AU62" s="834"/>
      <c r="AV62" s="834"/>
      <c r="AW62" s="834"/>
      <c r="AX62" s="834"/>
      <c r="AY62" s="834"/>
      <c r="AZ62" s="837"/>
      <c r="BA62" s="837"/>
      <c r="BB62" s="837"/>
      <c r="BC62" s="837"/>
      <c r="BD62" s="837"/>
      <c r="BE62" s="845"/>
      <c r="BF62" s="845"/>
      <c r="BG62" s="845"/>
      <c r="BH62" s="845"/>
      <c r="BI62" s="846"/>
      <c r="BJ62" s="847" t="s">
        <v>361</v>
      </c>
      <c r="BK62" s="798"/>
      <c r="BL62" s="798"/>
      <c r="BM62" s="798"/>
      <c r="BN62" s="799"/>
      <c r="BO62" s="210"/>
      <c r="BP62" s="210"/>
      <c r="BQ62" s="207">
        <v>56</v>
      </c>
      <c r="BR62" s="208"/>
      <c r="BS62" s="830"/>
      <c r="BT62" s="831"/>
      <c r="BU62" s="831"/>
      <c r="BV62" s="831"/>
      <c r="BW62" s="831"/>
      <c r="BX62" s="831"/>
      <c r="BY62" s="831"/>
      <c r="BZ62" s="831"/>
      <c r="CA62" s="831"/>
      <c r="CB62" s="831"/>
      <c r="CC62" s="831"/>
      <c r="CD62" s="831"/>
      <c r="CE62" s="831"/>
      <c r="CF62" s="831"/>
      <c r="CG62" s="832"/>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91"/>
    </row>
    <row r="63" spans="1:131" s="192" customFormat="1" ht="26.25" customHeight="1" thickBot="1">
      <c r="A63" s="209" t="s">
        <v>341</v>
      </c>
      <c r="B63" s="782" t="s">
        <v>362</v>
      </c>
      <c r="C63" s="783"/>
      <c r="D63" s="783"/>
      <c r="E63" s="783"/>
      <c r="F63" s="783"/>
      <c r="G63" s="783"/>
      <c r="H63" s="783"/>
      <c r="I63" s="783"/>
      <c r="J63" s="783"/>
      <c r="K63" s="783"/>
      <c r="L63" s="783"/>
      <c r="M63" s="783"/>
      <c r="N63" s="783"/>
      <c r="O63" s="783"/>
      <c r="P63" s="784"/>
      <c r="Q63" s="838"/>
      <c r="R63" s="839"/>
      <c r="S63" s="839"/>
      <c r="T63" s="839"/>
      <c r="U63" s="839"/>
      <c r="V63" s="839"/>
      <c r="W63" s="839"/>
      <c r="X63" s="839"/>
      <c r="Y63" s="839"/>
      <c r="Z63" s="839"/>
      <c r="AA63" s="839"/>
      <c r="AB63" s="839"/>
      <c r="AC63" s="839"/>
      <c r="AD63" s="839"/>
      <c r="AE63" s="840"/>
      <c r="AF63" s="841">
        <v>14155</v>
      </c>
      <c r="AG63" s="842"/>
      <c r="AH63" s="842"/>
      <c r="AI63" s="842"/>
      <c r="AJ63" s="843"/>
      <c r="AK63" s="844"/>
      <c r="AL63" s="839"/>
      <c r="AM63" s="839"/>
      <c r="AN63" s="839"/>
      <c r="AO63" s="839"/>
      <c r="AP63" s="842">
        <v>32838</v>
      </c>
      <c r="AQ63" s="842"/>
      <c r="AR63" s="842"/>
      <c r="AS63" s="842"/>
      <c r="AT63" s="842"/>
      <c r="AU63" s="842">
        <v>4405</v>
      </c>
      <c r="AV63" s="842"/>
      <c r="AW63" s="842"/>
      <c r="AX63" s="842"/>
      <c r="AY63" s="842"/>
      <c r="AZ63" s="853"/>
      <c r="BA63" s="853"/>
      <c r="BB63" s="853"/>
      <c r="BC63" s="853"/>
      <c r="BD63" s="853"/>
      <c r="BE63" s="854"/>
      <c r="BF63" s="854"/>
      <c r="BG63" s="854"/>
      <c r="BH63" s="854"/>
      <c r="BI63" s="855"/>
      <c r="BJ63" s="856" t="s">
        <v>103</v>
      </c>
      <c r="BK63" s="857"/>
      <c r="BL63" s="857"/>
      <c r="BM63" s="857"/>
      <c r="BN63" s="858"/>
      <c r="BO63" s="210"/>
      <c r="BP63" s="210"/>
      <c r="BQ63" s="207">
        <v>57</v>
      </c>
      <c r="BR63" s="208"/>
      <c r="BS63" s="830"/>
      <c r="BT63" s="831"/>
      <c r="BU63" s="831"/>
      <c r="BV63" s="831"/>
      <c r="BW63" s="831"/>
      <c r="BX63" s="831"/>
      <c r="BY63" s="831"/>
      <c r="BZ63" s="831"/>
      <c r="CA63" s="831"/>
      <c r="CB63" s="831"/>
      <c r="CC63" s="831"/>
      <c r="CD63" s="831"/>
      <c r="CE63" s="831"/>
      <c r="CF63" s="831"/>
      <c r="CG63" s="832"/>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830"/>
      <c r="BT64" s="831"/>
      <c r="BU64" s="831"/>
      <c r="BV64" s="831"/>
      <c r="BW64" s="831"/>
      <c r="BX64" s="831"/>
      <c r="BY64" s="831"/>
      <c r="BZ64" s="831"/>
      <c r="CA64" s="831"/>
      <c r="CB64" s="831"/>
      <c r="CC64" s="831"/>
      <c r="CD64" s="831"/>
      <c r="CE64" s="831"/>
      <c r="CF64" s="831"/>
      <c r="CG64" s="832"/>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91"/>
    </row>
    <row r="65" spans="1:131" s="192" customFormat="1" ht="26.25" customHeight="1" thickBot="1">
      <c r="A65" s="197" t="s">
        <v>363</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830"/>
      <c r="BT65" s="831"/>
      <c r="BU65" s="831"/>
      <c r="BV65" s="831"/>
      <c r="BW65" s="831"/>
      <c r="BX65" s="831"/>
      <c r="BY65" s="831"/>
      <c r="BZ65" s="831"/>
      <c r="CA65" s="831"/>
      <c r="CB65" s="831"/>
      <c r="CC65" s="831"/>
      <c r="CD65" s="831"/>
      <c r="CE65" s="831"/>
      <c r="CF65" s="831"/>
      <c r="CG65" s="832"/>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91"/>
    </row>
    <row r="66" spans="1:131" s="192" customFormat="1" ht="26.25" customHeight="1">
      <c r="A66" s="717" t="s">
        <v>364</v>
      </c>
      <c r="B66" s="718"/>
      <c r="C66" s="718"/>
      <c r="D66" s="718"/>
      <c r="E66" s="718"/>
      <c r="F66" s="718"/>
      <c r="G66" s="718"/>
      <c r="H66" s="718"/>
      <c r="I66" s="718"/>
      <c r="J66" s="718"/>
      <c r="K66" s="718"/>
      <c r="L66" s="718"/>
      <c r="M66" s="718"/>
      <c r="N66" s="718"/>
      <c r="O66" s="718"/>
      <c r="P66" s="719"/>
      <c r="Q66" s="694" t="s">
        <v>345</v>
      </c>
      <c r="R66" s="695"/>
      <c r="S66" s="695"/>
      <c r="T66" s="695"/>
      <c r="U66" s="696"/>
      <c r="V66" s="694" t="s">
        <v>346</v>
      </c>
      <c r="W66" s="695"/>
      <c r="X66" s="695"/>
      <c r="Y66" s="695"/>
      <c r="Z66" s="696"/>
      <c r="AA66" s="694" t="s">
        <v>347</v>
      </c>
      <c r="AB66" s="695"/>
      <c r="AC66" s="695"/>
      <c r="AD66" s="695"/>
      <c r="AE66" s="696"/>
      <c r="AF66" s="859" t="s">
        <v>348</v>
      </c>
      <c r="AG66" s="805"/>
      <c r="AH66" s="805"/>
      <c r="AI66" s="805"/>
      <c r="AJ66" s="860"/>
      <c r="AK66" s="694" t="s">
        <v>349</v>
      </c>
      <c r="AL66" s="718"/>
      <c r="AM66" s="718"/>
      <c r="AN66" s="718"/>
      <c r="AO66" s="719"/>
      <c r="AP66" s="694" t="s">
        <v>350</v>
      </c>
      <c r="AQ66" s="695"/>
      <c r="AR66" s="695"/>
      <c r="AS66" s="695"/>
      <c r="AT66" s="696"/>
      <c r="AU66" s="694" t="s">
        <v>365</v>
      </c>
      <c r="AV66" s="695"/>
      <c r="AW66" s="695"/>
      <c r="AX66" s="695"/>
      <c r="AY66" s="696"/>
      <c r="AZ66" s="694" t="s">
        <v>322</v>
      </c>
      <c r="BA66" s="695"/>
      <c r="BB66" s="695"/>
      <c r="BC66" s="695"/>
      <c r="BD66" s="706"/>
      <c r="BE66" s="210"/>
      <c r="BF66" s="210"/>
      <c r="BG66" s="210"/>
      <c r="BH66" s="210"/>
      <c r="BI66" s="210"/>
      <c r="BJ66" s="210"/>
      <c r="BK66" s="210"/>
      <c r="BL66" s="210"/>
      <c r="BM66" s="210"/>
      <c r="BN66" s="210"/>
      <c r="BO66" s="210"/>
      <c r="BP66" s="210"/>
      <c r="BQ66" s="207">
        <v>60</v>
      </c>
      <c r="BR66" s="212"/>
      <c r="BS66" s="870"/>
      <c r="BT66" s="871"/>
      <c r="BU66" s="871"/>
      <c r="BV66" s="871"/>
      <c r="BW66" s="871"/>
      <c r="BX66" s="871"/>
      <c r="BY66" s="871"/>
      <c r="BZ66" s="871"/>
      <c r="CA66" s="871"/>
      <c r="CB66" s="871"/>
      <c r="CC66" s="871"/>
      <c r="CD66" s="871"/>
      <c r="CE66" s="871"/>
      <c r="CF66" s="871"/>
      <c r="CG66" s="872"/>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61"/>
      <c r="AG67" s="808"/>
      <c r="AH67" s="808"/>
      <c r="AI67" s="808"/>
      <c r="AJ67" s="862"/>
      <c r="AK67" s="863"/>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70"/>
      <c r="BT67" s="871"/>
      <c r="BU67" s="871"/>
      <c r="BV67" s="871"/>
      <c r="BW67" s="871"/>
      <c r="BX67" s="871"/>
      <c r="BY67" s="871"/>
      <c r="BZ67" s="871"/>
      <c r="CA67" s="871"/>
      <c r="CB67" s="871"/>
      <c r="CC67" s="871"/>
      <c r="CD67" s="871"/>
      <c r="CE67" s="871"/>
      <c r="CF67" s="871"/>
      <c r="CG67" s="872"/>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191"/>
    </row>
    <row r="68" spans="1:131" s="192" customFormat="1" ht="26.25" customHeight="1" thickTop="1">
      <c r="A68" s="203">
        <v>1</v>
      </c>
      <c r="B68" s="876"/>
      <c r="C68" s="877"/>
      <c r="D68" s="877"/>
      <c r="E68" s="877"/>
      <c r="F68" s="877"/>
      <c r="G68" s="877"/>
      <c r="H68" s="877"/>
      <c r="I68" s="877"/>
      <c r="J68" s="877"/>
      <c r="K68" s="877"/>
      <c r="L68" s="877"/>
      <c r="M68" s="877"/>
      <c r="N68" s="877"/>
      <c r="O68" s="877"/>
      <c r="P68" s="878"/>
      <c r="Q68" s="879"/>
      <c r="R68" s="873"/>
      <c r="S68" s="873"/>
      <c r="T68" s="873"/>
      <c r="U68" s="873"/>
      <c r="V68" s="873"/>
      <c r="W68" s="873"/>
      <c r="X68" s="873"/>
      <c r="Y68" s="873"/>
      <c r="Z68" s="873"/>
      <c r="AA68" s="873"/>
      <c r="AB68" s="873"/>
      <c r="AC68" s="873"/>
      <c r="AD68" s="873"/>
      <c r="AE68" s="873"/>
      <c r="AF68" s="873"/>
      <c r="AG68" s="873"/>
      <c r="AH68" s="873"/>
      <c r="AI68" s="873"/>
      <c r="AJ68" s="873"/>
      <c r="AK68" s="873"/>
      <c r="AL68" s="873"/>
      <c r="AM68" s="873"/>
      <c r="AN68" s="873"/>
      <c r="AO68" s="873"/>
      <c r="AP68" s="873"/>
      <c r="AQ68" s="873"/>
      <c r="AR68" s="873"/>
      <c r="AS68" s="873"/>
      <c r="AT68" s="873"/>
      <c r="AU68" s="873"/>
      <c r="AV68" s="873"/>
      <c r="AW68" s="873"/>
      <c r="AX68" s="873"/>
      <c r="AY68" s="873"/>
      <c r="AZ68" s="874"/>
      <c r="BA68" s="874"/>
      <c r="BB68" s="874"/>
      <c r="BC68" s="874"/>
      <c r="BD68" s="875"/>
      <c r="BE68" s="210"/>
      <c r="BF68" s="210"/>
      <c r="BG68" s="210"/>
      <c r="BH68" s="210"/>
      <c r="BI68" s="210"/>
      <c r="BJ68" s="210"/>
      <c r="BK68" s="210"/>
      <c r="BL68" s="210"/>
      <c r="BM68" s="210"/>
      <c r="BN68" s="210"/>
      <c r="BO68" s="210"/>
      <c r="BP68" s="210"/>
      <c r="BQ68" s="207">
        <v>62</v>
      </c>
      <c r="BR68" s="212"/>
      <c r="BS68" s="870"/>
      <c r="BT68" s="871"/>
      <c r="BU68" s="871"/>
      <c r="BV68" s="871"/>
      <c r="BW68" s="871"/>
      <c r="BX68" s="871"/>
      <c r="BY68" s="871"/>
      <c r="BZ68" s="871"/>
      <c r="CA68" s="871"/>
      <c r="CB68" s="871"/>
      <c r="CC68" s="871"/>
      <c r="CD68" s="871"/>
      <c r="CE68" s="871"/>
      <c r="CF68" s="871"/>
      <c r="CG68" s="872"/>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191"/>
    </row>
    <row r="69" spans="1:131" s="192" customFormat="1" ht="26.25" customHeight="1">
      <c r="A69" s="206">
        <v>2</v>
      </c>
      <c r="B69" s="880"/>
      <c r="C69" s="881"/>
      <c r="D69" s="881"/>
      <c r="E69" s="881"/>
      <c r="F69" s="881"/>
      <c r="G69" s="881"/>
      <c r="H69" s="881"/>
      <c r="I69" s="881"/>
      <c r="J69" s="881"/>
      <c r="K69" s="881"/>
      <c r="L69" s="881"/>
      <c r="M69" s="881"/>
      <c r="N69" s="881"/>
      <c r="O69" s="881"/>
      <c r="P69" s="882"/>
      <c r="Q69" s="883"/>
      <c r="R69" s="825"/>
      <c r="S69" s="825"/>
      <c r="T69" s="825"/>
      <c r="U69" s="825"/>
      <c r="V69" s="825"/>
      <c r="W69" s="825"/>
      <c r="X69" s="825"/>
      <c r="Y69" s="825"/>
      <c r="Z69" s="825"/>
      <c r="AA69" s="825"/>
      <c r="AB69" s="825"/>
      <c r="AC69" s="825"/>
      <c r="AD69" s="825"/>
      <c r="AE69" s="825"/>
      <c r="AF69" s="825"/>
      <c r="AG69" s="825"/>
      <c r="AH69" s="825"/>
      <c r="AI69" s="825"/>
      <c r="AJ69" s="825"/>
      <c r="AK69" s="825"/>
      <c r="AL69" s="825"/>
      <c r="AM69" s="825"/>
      <c r="AN69" s="825"/>
      <c r="AO69" s="825"/>
      <c r="AP69" s="825"/>
      <c r="AQ69" s="825"/>
      <c r="AR69" s="825"/>
      <c r="AS69" s="825"/>
      <c r="AT69" s="825"/>
      <c r="AU69" s="825"/>
      <c r="AV69" s="825"/>
      <c r="AW69" s="825"/>
      <c r="AX69" s="825"/>
      <c r="AY69" s="825"/>
      <c r="AZ69" s="884"/>
      <c r="BA69" s="884"/>
      <c r="BB69" s="884"/>
      <c r="BC69" s="884"/>
      <c r="BD69" s="885"/>
      <c r="BE69" s="210"/>
      <c r="BF69" s="210"/>
      <c r="BG69" s="210"/>
      <c r="BH69" s="210"/>
      <c r="BI69" s="210"/>
      <c r="BJ69" s="210"/>
      <c r="BK69" s="210"/>
      <c r="BL69" s="210"/>
      <c r="BM69" s="210"/>
      <c r="BN69" s="210"/>
      <c r="BO69" s="210"/>
      <c r="BP69" s="210"/>
      <c r="BQ69" s="207">
        <v>63</v>
      </c>
      <c r="BR69" s="212"/>
      <c r="BS69" s="870"/>
      <c r="BT69" s="871"/>
      <c r="BU69" s="871"/>
      <c r="BV69" s="871"/>
      <c r="BW69" s="871"/>
      <c r="BX69" s="871"/>
      <c r="BY69" s="871"/>
      <c r="BZ69" s="871"/>
      <c r="CA69" s="871"/>
      <c r="CB69" s="871"/>
      <c r="CC69" s="871"/>
      <c r="CD69" s="871"/>
      <c r="CE69" s="871"/>
      <c r="CF69" s="871"/>
      <c r="CG69" s="872"/>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191"/>
    </row>
    <row r="70" spans="1:131" s="192" customFormat="1" ht="26.25" customHeight="1">
      <c r="A70" s="206">
        <v>3</v>
      </c>
      <c r="B70" s="880"/>
      <c r="C70" s="881"/>
      <c r="D70" s="881"/>
      <c r="E70" s="881"/>
      <c r="F70" s="881"/>
      <c r="G70" s="881"/>
      <c r="H70" s="881"/>
      <c r="I70" s="881"/>
      <c r="J70" s="881"/>
      <c r="K70" s="881"/>
      <c r="L70" s="881"/>
      <c r="M70" s="881"/>
      <c r="N70" s="881"/>
      <c r="O70" s="881"/>
      <c r="P70" s="882"/>
      <c r="Q70" s="883"/>
      <c r="R70" s="825"/>
      <c r="S70" s="825"/>
      <c r="T70" s="825"/>
      <c r="U70" s="825"/>
      <c r="V70" s="825"/>
      <c r="W70" s="825"/>
      <c r="X70" s="825"/>
      <c r="Y70" s="825"/>
      <c r="Z70" s="825"/>
      <c r="AA70" s="825"/>
      <c r="AB70" s="825"/>
      <c r="AC70" s="825"/>
      <c r="AD70" s="825"/>
      <c r="AE70" s="825"/>
      <c r="AF70" s="825"/>
      <c r="AG70" s="825"/>
      <c r="AH70" s="825"/>
      <c r="AI70" s="825"/>
      <c r="AJ70" s="825"/>
      <c r="AK70" s="825"/>
      <c r="AL70" s="825"/>
      <c r="AM70" s="825"/>
      <c r="AN70" s="825"/>
      <c r="AO70" s="825"/>
      <c r="AP70" s="825"/>
      <c r="AQ70" s="825"/>
      <c r="AR70" s="825"/>
      <c r="AS70" s="825"/>
      <c r="AT70" s="825"/>
      <c r="AU70" s="825"/>
      <c r="AV70" s="825"/>
      <c r="AW70" s="825"/>
      <c r="AX70" s="825"/>
      <c r="AY70" s="825"/>
      <c r="AZ70" s="884"/>
      <c r="BA70" s="884"/>
      <c r="BB70" s="884"/>
      <c r="BC70" s="884"/>
      <c r="BD70" s="885"/>
      <c r="BE70" s="210"/>
      <c r="BF70" s="210"/>
      <c r="BG70" s="210"/>
      <c r="BH70" s="210"/>
      <c r="BI70" s="210"/>
      <c r="BJ70" s="210"/>
      <c r="BK70" s="210"/>
      <c r="BL70" s="210"/>
      <c r="BM70" s="210"/>
      <c r="BN70" s="210"/>
      <c r="BO70" s="210"/>
      <c r="BP70" s="210"/>
      <c r="BQ70" s="207">
        <v>64</v>
      </c>
      <c r="BR70" s="212"/>
      <c r="BS70" s="870"/>
      <c r="BT70" s="871"/>
      <c r="BU70" s="871"/>
      <c r="BV70" s="871"/>
      <c r="BW70" s="871"/>
      <c r="BX70" s="871"/>
      <c r="BY70" s="871"/>
      <c r="BZ70" s="871"/>
      <c r="CA70" s="871"/>
      <c r="CB70" s="871"/>
      <c r="CC70" s="871"/>
      <c r="CD70" s="871"/>
      <c r="CE70" s="871"/>
      <c r="CF70" s="871"/>
      <c r="CG70" s="872"/>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191"/>
    </row>
    <row r="71" spans="1:131" s="192" customFormat="1" ht="26.25" customHeight="1">
      <c r="A71" s="206">
        <v>4</v>
      </c>
      <c r="B71" s="880"/>
      <c r="C71" s="881"/>
      <c r="D71" s="881"/>
      <c r="E71" s="881"/>
      <c r="F71" s="881"/>
      <c r="G71" s="881"/>
      <c r="H71" s="881"/>
      <c r="I71" s="881"/>
      <c r="J71" s="881"/>
      <c r="K71" s="881"/>
      <c r="L71" s="881"/>
      <c r="M71" s="881"/>
      <c r="N71" s="881"/>
      <c r="O71" s="881"/>
      <c r="P71" s="882"/>
      <c r="Q71" s="883"/>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5"/>
      <c r="AY71" s="825"/>
      <c r="AZ71" s="884"/>
      <c r="BA71" s="884"/>
      <c r="BB71" s="884"/>
      <c r="BC71" s="884"/>
      <c r="BD71" s="885"/>
      <c r="BE71" s="210"/>
      <c r="BF71" s="210"/>
      <c r="BG71" s="210"/>
      <c r="BH71" s="210"/>
      <c r="BI71" s="210"/>
      <c r="BJ71" s="210"/>
      <c r="BK71" s="210"/>
      <c r="BL71" s="210"/>
      <c r="BM71" s="210"/>
      <c r="BN71" s="210"/>
      <c r="BO71" s="210"/>
      <c r="BP71" s="210"/>
      <c r="BQ71" s="207">
        <v>65</v>
      </c>
      <c r="BR71" s="212"/>
      <c r="BS71" s="870"/>
      <c r="BT71" s="871"/>
      <c r="BU71" s="871"/>
      <c r="BV71" s="871"/>
      <c r="BW71" s="871"/>
      <c r="BX71" s="871"/>
      <c r="BY71" s="871"/>
      <c r="BZ71" s="871"/>
      <c r="CA71" s="871"/>
      <c r="CB71" s="871"/>
      <c r="CC71" s="871"/>
      <c r="CD71" s="871"/>
      <c r="CE71" s="871"/>
      <c r="CF71" s="871"/>
      <c r="CG71" s="872"/>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191"/>
    </row>
    <row r="72" spans="1:131" s="192" customFormat="1" ht="26.25" customHeight="1">
      <c r="A72" s="206">
        <v>5</v>
      </c>
      <c r="B72" s="880"/>
      <c r="C72" s="881"/>
      <c r="D72" s="881"/>
      <c r="E72" s="881"/>
      <c r="F72" s="881"/>
      <c r="G72" s="881"/>
      <c r="H72" s="881"/>
      <c r="I72" s="881"/>
      <c r="J72" s="881"/>
      <c r="K72" s="881"/>
      <c r="L72" s="881"/>
      <c r="M72" s="881"/>
      <c r="N72" s="881"/>
      <c r="O72" s="881"/>
      <c r="P72" s="882"/>
      <c r="Q72" s="883"/>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5"/>
      <c r="AY72" s="825"/>
      <c r="AZ72" s="884"/>
      <c r="BA72" s="884"/>
      <c r="BB72" s="884"/>
      <c r="BC72" s="884"/>
      <c r="BD72" s="885"/>
      <c r="BE72" s="210"/>
      <c r="BF72" s="210"/>
      <c r="BG72" s="210"/>
      <c r="BH72" s="210"/>
      <c r="BI72" s="210"/>
      <c r="BJ72" s="210"/>
      <c r="BK72" s="210"/>
      <c r="BL72" s="210"/>
      <c r="BM72" s="210"/>
      <c r="BN72" s="210"/>
      <c r="BO72" s="210"/>
      <c r="BP72" s="210"/>
      <c r="BQ72" s="207">
        <v>66</v>
      </c>
      <c r="BR72" s="212"/>
      <c r="BS72" s="870"/>
      <c r="BT72" s="871"/>
      <c r="BU72" s="871"/>
      <c r="BV72" s="871"/>
      <c r="BW72" s="871"/>
      <c r="BX72" s="871"/>
      <c r="BY72" s="871"/>
      <c r="BZ72" s="871"/>
      <c r="CA72" s="871"/>
      <c r="CB72" s="871"/>
      <c r="CC72" s="871"/>
      <c r="CD72" s="871"/>
      <c r="CE72" s="871"/>
      <c r="CF72" s="871"/>
      <c r="CG72" s="872"/>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191"/>
    </row>
    <row r="73" spans="1:131" s="192" customFormat="1" ht="26.25" customHeight="1">
      <c r="A73" s="206">
        <v>6</v>
      </c>
      <c r="B73" s="880"/>
      <c r="C73" s="881"/>
      <c r="D73" s="881"/>
      <c r="E73" s="881"/>
      <c r="F73" s="881"/>
      <c r="G73" s="881"/>
      <c r="H73" s="881"/>
      <c r="I73" s="881"/>
      <c r="J73" s="881"/>
      <c r="K73" s="881"/>
      <c r="L73" s="881"/>
      <c r="M73" s="881"/>
      <c r="N73" s="881"/>
      <c r="O73" s="881"/>
      <c r="P73" s="882"/>
      <c r="Q73" s="883"/>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5"/>
      <c r="AY73" s="825"/>
      <c r="AZ73" s="884"/>
      <c r="BA73" s="884"/>
      <c r="BB73" s="884"/>
      <c r="BC73" s="884"/>
      <c r="BD73" s="885"/>
      <c r="BE73" s="210"/>
      <c r="BF73" s="210"/>
      <c r="BG73" s="210"/>
      <c r="BH73" s="210"/>
      <c r="BI73" s="210"/>
      <c r="BJ73" s="210"/>
      <c r="BK73" s="210"/>
      <c r="BL73" s="210"/>
      <c r="BM73" s="210"/>
      <c r="BN73" s="210"/>
      <c r="BO73" s="210"/>
      <c r="BP73" s="210"/>
      <c r="BQ73" s="207">
        <v>67</v>
      </c>
      <c r="BR73" s="212"/>
      <c r="BS73" s="870"/>
      <c r="BT73" s="871"/>
      <c r="BU73" s="871"/>
      <c r="BV73" s="871"/>
      <c r="BW73" s="871"/>
      <c r="BX73" s="871"/>
      <c r="BY73" s="871"/>
      <c r="BZ73" s="871"/>
      <c r="CA73" s="871"/>
      <c r="CB73" s="871"/>
      <c r="CC73" s="871"/>
      <c r="CD73" s="871"/>
      <c r="CE73" s="871"/>
      <c r="CF73" s="871"/>
      <c r="CG73" s="872"/>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191"/>
    </row>
    <row r="74" spans="1:131" s="192" customFormat="1" ht="26.25" customHeight="1">
      <c r="A74" s="206">
        <v>7</v>
      </c>
      <c r="B74" s="880"/>
      <c r="C74" s="881"/>
      <c r="D74" s="881"/>
      <c r="E74" s="881"/>
      <c r="F74" s="881"/>
      <c r="G74" s="881"/>
      <c r="H74" s="881"/>
      <c r="I74" s="881"/>
      <c r="J74" s="881"/>
      <c r="K74" s="881"/>
      <c r="L74" s="881"/>
      <c r="M74" s="881"/>
      <c r="N74" s="881"/>
      <c r="O74" s="881"/>
      <c r="P74" s="882"/>
      <c r="Q74" s="883"/>
      <c r="R74" s="825"/>
      <c r="S74" s="825"/>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84"/>
      <c r="BA74" s="884"/>
      <c r="BB74" s="884"/>
      <c r="BC74" s="884"/>
      <c r="BD74" s="885"/>
      <c r="BE74" s="210"/>
      <c r="BF74" s="210"/>
      <c r="BG74" s="210"/>
      <c r="BH74" s="210"/>
      <c r="BI74" s="210"/>
      <c r="BJ74" s="210"/>
      <c r="BK74" s="210"/>
      <c r="BL74" s="210"/>
      <c r="BM74" s="210"/>
      <c r="BN74" s="210"/>
      <c r="BO74" s="210"/>
      <c r="BP74" s="210"/>
      <c r="BQ74" s="207">
        <v>68</v>
      </c>
      <c r="BR74" s="212"/>
      <c r="BS74" s="870"/>
      <c r="BT74" s="871"/>
      <c r="BU74" s="871"/>
      <c r="BV74" s="871"/>
      <c r="BW74" s="871"/>
      <c r="BX74" s="871"/>
      <c r="BY74" s="871"/>
      <c r="BZ74" s="871"/>
      <c r="CA74" s="871"/>
      <c r="CB74" s="871"/>
      <c r="CC74" s="871"/>
      <c r="CD74" s="871"/>
      <c r="CE74" s="871"/>
      <c r="CF74" s="871"/>
      <c r="CG74" s="872"/>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191"/>
    </row>
    <row r="75" spans="1:131" s="192" customFormat="1" ht="26.25" customHeight="1">
      <c r="A75" s="206">
        <v>8</v>
      </c>
      <c r="B75" s="880"/>
      <c r="C75" s="881"/>
      <c r="D75" s="881"/>
      <c r="E75" s="881"/>
      <c r="F75" s="881"/>
      <c r="G75" s="881"/>
      <c r="H75" s="881"/>
      <c r="I75" s="881"/>
      <c r="J75" s="881"/>
      <c r="K75" s="881"/>
      <c r="L75" s="881"/>
      <c r="M75" s="881"/>
      <c r="N75" s="881"/>
      <c r="O75" s="881"/>
      <c r="P75" s="882"/>
      <c r="Q75" s="886"/>
      <c r="R75" s="887"/>
      <c r="S75" s="887"/>
      <c r="T75" s="887"/>
      <c r="U75" s="824"/>
      <c r="V75" s="888"/>
      <c r="W75" s="887"/>
      <c r="X75" s="887"/>
      <c r="Y75" s="887"/>
      <c r="Z75" s="824"/>
      <c r="AA75" s="888"/>
      <c r="AB75" s="887"/>
      <c r="AC75" s="887"/>
      <c r="AD75" s="887"/>
      <c r="AE75" s="824"/>
      <c r="AF75" s="888"/>
      <c r="AG75" s="887"/>
      <c r="AH75" s="887"/>
      <c r="AI75" s="887"/>
      <c r="AJ75" s="824"/>
      <c r="AK75" s="888"/>
      <c r="AL75" s="887"/>
      <c r="AM75" s="887"/>
      <c r="AN75" s="887"/>
      <c r="AO75" s="824"/>
      <c r="AP75" s="888"/>
      <c r="AQ75" s="887"/>
      <c r="AR75" s="887"/>
      <c r="AS75" s="887"/>
      <c r="AT75" s="824"/>
      <c r="AU75" s="888"/>
      <c r="AV75" s="887"/>
      <c r="AW75" s="887"/>
      <c r="AX75" s="887"/>
      <c r="AY75" s="824"/>
      <c r="AZ75" s="884"/>
      <c r="BA75" s="884"/>
      <c r="BB75" s="884"/>
      <c r="BC75" s="884"/>
      <c r="BD75" s="885"/>
      <c r="BE75" s="210"/>
      <c r="BF75" s="210"/>
      <c r="BG75" s="210"/>
      <c r="BH75" s="210"/>
      <c r="BI75" s="210"/>
      <c r="BJ75" s="210"/>
      <c r="BK75" s="210"/>
      <c r="BL75" s="210"/>
      <c r="BM75" s="210"/>
      <c r="BN75" s="210"/>
      <c r="BO75" s="210"/>
      <c r="BP75" s="210"/>
      <c r="BQ75" s="207">
        <v>69</v>
      </c>
      <c r="BR75" s="212"/>
      <c r="BS75" s="870"/>
      <c r="BT75" s="871"/>
      <c r="BU75" s="871"/>
      <c r="BV75" s="871"/>
      <c r="BW75" s="871"/>
      <c r="BX75" s="871"/>
      <c r="BY75" s="871"/>
      <c r="BZ75" s="871"/>
      <c r="CA75" s="871"/>
      <c r="CB75" s="871"/>
      <c r="CC75" s="871"/>
      <c r="CD75" s="871"/>
      <c r="CE75" s="871"/>
      <c r="CF75" s="871"/>
      <c r="CG75" s="872"/>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191"/>
    </row>
    <row r="76" spans="1:131" s="192" customFormat="1" ht="26.25" customHeight="1">
      <c r="A76" s="206">
        <v>9</v>
      </c>
      <c r="B76" s="880"/>
      <c r="C76" s="881"/>
      <c r="D76" s="881"/>
      <c r="E76" s="881"/>
      <c r="F76" s="881"/>
      <c r="G76" s="881"/>
      <c r="H76" s="881"/>
      <c r="I76" s="881"/>
      <c r="J76" s="881"/>
      <c r="K76" s="881"/>
      <c r="L76" s="881"/>
      <c r="M76" s="881"/>
      <c r="N76" s="881"/>
      <c r="O76" s="881"/>
      <c r="P76" s="882"/>
      <c r="Q76" s="886"/>
      <c r="R76" s="887"/>
      <c r="S76" s="887"/>
      <c r="T76" s="887"/>
      <c r="U76" s="824"/>
      <c r="V76" s="888"/>
      <c r="W76" s="887"/>
      <c r="X76" s="887"/>
      <c r="Y76" s="887"/>
      <c r="Z76" s="824"/>
      <c r="AA76" s="888"/>
      <c r="AB76" s="887"/>
      <c r="AC76" s="887"/>
      <c r="AD76" s="887"/>
      <c r="AE76" s="824"/>
      <c r="AF76" s="888"/>
      <c r="AG76" s="887"/>
      <c r="AH76" s="887"/>
      <c r="AI76" s="887"/>
      <c r="AJ76" s="824"/>
      <c r="AK76" s="888"/>
      <c r="AL76" s="887"/>
      <c r="AM76" s="887"/>
      <c r="AN76" s="887"/>
      <c r="AO76" s="824"/>
      <c r="AP76" s="888"/>
      <c r="AQ76" s="887"/>
      <c r="AR76" s="887"/>
      <c r="AS76" s="887"/>
      <c r="AT76" s="824"/>
      <c r="AU76" s="888"/>
      <c r="AV76" s="887"/>
      <c r="AW76" s="887"/>
      <c r="AX76" s="887"/>
      <c r="AY76" s="824"/>
      <c r="AZ76" s="884"/>
      <c r="BA76" s="884"/>
      <c r="BB76" s="884"/>
      <c r="BC76" s="884"/>
      <c r="BD76" s="885"/>
      <c r="BE76" s="210"/>
      <c r="BF76" s="210"/>
      <c r="BG76" s="210"/>
      <c r="BH76" s="210"/>
      <c r="BI76" s="210"/>
      <c r="BJ76" s="210"/>
      <c r="BK76" s="210"/>
      <c r="BL76" s="210"/>
      <c r="BM76" s="210"/>
      <c r="BN76" s="210"/>
      <c r="BO76" s="210"/>
      <c r="BP76" s="210"/>
      <c r="BQ76" s="207">
        <v>70</v>
      </c>
      <c r="BR76" s="212"/>
      <c r="BS76" s="870"/>
      <c r="BT76" s="871"/>
      <c r="BU76" s="871"/>
      <c r="BV76" s="871"/>
      <c r="BW76" s="871"/>
      <c r="BX76" s="871"/>
      <c r="BY76" s="871"/>
      <c r="BZ76" s="871"/>
      <c r="CA76" s="871"/>
      <c r="CB76" s="871"/>
      <c r="CC76" s="871"/>
      <c r="CD76" s="871"/>
      <c r="CE76" s="871"/>
      <c r="CF76" s="871"/>
      <c r="CG76" s="872"/>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191"/>
    </row>
    <row r="77" spans="1:131" s="192" customFormat="1" ht="26.25" customHeight="1">
      <c r="A77" s="206">
        <v>10</v>
      </c>
      <c r="B77" s="880"/>
      <c r="C77" s="881"/>
      <c r="D77" s="881"/>
      <c r="E77" s="881"/>
      <c r="F77" s="881"/>
      <c r="G77" s="881"/>
      <c r="H77" s="881"/>
      <c r="I77" s="881"/>
      <c r="J77" s="881"/>
      <c r="K77" s="881"/>
      <c r="L77" s="881"/>
      <c r="M77" s="881"/>
      <c r="N77" s="881"/>
      <c r="O77" s="881"/>
      <c r="P77" s="882"/>
      <c r="Q77" s="886"/>
      <c r="R77" s="887"/>
      <c r="S77" s="887"/>
      <c r="T77" s="887"/>
      <c r="U77" s="824"/>
      <c r="V77" s="888"/>
      <c r="W77" s="887"/>
      <c r="X77" s="887"/>
      <c r="Y77" s="887"/>
      <c r="Z77" s="824"/>
      <c r="AA77" s="888"/>
      <c r="AB77" s="887"/>
      <c r="AC77" s="887"/>
      <c r="AD77" s="887"/>
      <c r="AE77" s="824"/>
      <c r="AF77" s="888"/>
      <c r="AG77" s="887"/>
      <c r="AH77" s="887"/>
      <c r="AI77" s="887"/>
      <c r="AJ77" s="824"/>
      <c r="AK77" s="888"/>
      <c r="AL77" s="887"/>
      <c r="AM77" s="887"/>
      <c r="AN77" s="887"/>
      <c r="AO77" s="824"/>
      <c r="AP77" s="888"/>
      <c r="AQ77" s="887"/>
      <c r="AR77" s="887"/>
      <c r="AS77" s="887"/>
      <c r="AT77" s="824"/>
      <c r="AU77" s="888"/>
      <c r="AV77" s="887"/>
      <c r="AW77" s="887"/>
      <c r="AX77" s="887"/>
      <c r="AY77" s="824"/>
      <c r="AZ77" s="884"/>
      <c r="BA77" s="884"/>
      <c r="BB77" s="884"/>
      <c r="BC77" s="884"/>
      <c r="BD77" s="885"/>
      <c r="BE77" s="210"/>
      <c r="BF77" s="210"/>
      <c r="BG77" s="210"/>
      <c r="BH77" s="210"/>
      <c r="BI77" s="210"/>
      <c r="BJ77" s="210"/>
      <c r="BK77" s="210"/>
      <c r="BL77" s="210"/>
      <c r="BM77" s="210"/>
      <c r="BN77" s="210"/>
      <c r="BO77" s="210"/>
      <c r="BP77" s="210"/>
      <c r="BQ77" s="207">
        <v>71</v>
      </c>
      <c r="BR77" s="212"/>
      <c r="BS77" s="870"/>
      <c r="BT77" s="871"/>
      <c r="BU77" s="871"/>
      <c r="BV77" s="871"/>
      <c r="BW77" s="871"/>
      <c r="BX77" s="871"/>
      <c r="BY77" s="871"/>
      <c r="BZ77" s="871"/>
      <c r="CA77" s="871"/>
      <c r="CB77" s="871"/>
      <c r="CC77" s="871"/>
      <c r="CD77" s="871"/>
      <c r="CE77" s="871"/>
      <c r="CF77" s="871"/>
      <c r="CG77" s="872"/>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191"/>
    </row>
    <row r="78" spans="1:131" s="192" customFormat="1" ht="26.25" customHeight="1">
      <c r="A78" s="206">
        <v>11</v>
      </c>
      <c r="B78" s="880"/>
      <c r="C78" s="881"/>
      <c r="D78" s="881"/>
      <c r="E78" s="881"/>
      <c r="F78" s="881"/>
      <c r="G78" s="881"/>
      <c r="H78" s="881"/>
      <c r="I78" s="881"/>
      <c r="J78" s="881"/>
      <c r="K78" s="881"/>
      <c r="L78" s="881"/>
      <c r="M78" s="881"/>
      <c r="N78" s="881"/>
      <c r="O78" s="881"/>
      <c r="P78" s="882"/>
      <c r="Q78" s="883"/>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84"/>
      <c r="BA78" s="884"/>
      <c r="BB78" s="884"/>
      <c r="BC78" s="884"/>
      <c r="BD78" s="885"/>
      <c r="BE78" s="210"/>
      <c r="BF78" s="210"/>
      <c r="BG78" s="210"/>
      <c r="BH78" s="210"/>
      <c r="BI78" s="210"/>
      <c r="BJ78" s="213"/>
      <c r="BK78" s="213"/>
      <c r="BL78" s="213"/>
      <c r="BM78" s="213"/>
      <c r="BN78" s="213"/>
      <c r="BO78" s="210"/>
      <c r="BP78" s="210"/>
      <c r="BQ78" s="207">
        <v>72</v>
      </c>
      <c r="BR78" s="212"/>
      <c r="BS78" s="870"/>
      <c r="BT78" s="871"/>
      <c r="BU78" s="871"/>
      <c r="BV78" s="871"/>
      <c r="BW78" s="871"/>
      <c r="BX78" s="871"/>
      <c r="BY78" s="871"/>
      <c r="BZ78" s="871"/>
      <c r="CA78" s="871"/>
      <c r="CB78" s="871"/>
      <c r="CC78" s="871"/>
      <c r="CD78" s="871"/>
      <c r="CE78" s="871"/>
      <c r="CF78" s="871"/>
      <c r="CG78" s="872"/>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191"/>
    </row>
    <row r="79" spans="1:131" s="192" customFormat="1" ht="26.25" customHeight="1">
      <c r="A79" s="206">
        <v>12</v>
      </c>
      <c r="B79" s="880"/>
      <c r="C79" s="881"/>
      <c r="D79" s="881"/>
      <c r="E79" s="881"/>
      <c r="F79" s="881"/>
      <c r="G79" s="881"/>
      <c r="H79" s="881"/>
      <c r="I79" s="881"/>
      <c r="J79" s="881"/>
      <c r="K79" s="881"/>
      <c r="L79" s="881"/>
      <c r="M79" s="881"/>
      <c r="N79" s="881"/>
      <c r="O79" s="881"/>
      <c r="P79" s="882"/>
      <c r="Q79" s="883"/>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84"/>
      <c r="BA79" s="884"/>
      <c r="BB79" s="884"/>
      <c r="BC79" s="884"/>
      <c r="BD79" s="885"/>
      <c r="BE79" s="210"/>
      <c r="BF79" s="210"/>
      <c r="BG79" s="210"/>
      <c r="BH79" s="210"/>
      <c r="BI79" s="210"/>
      <c r="BJ79" s="213"/>
      <c r="BK79" s="213"/>
      <c r="BL79" s="213"/>
      <c r="BM79" s="213"/>
      <c r="BN79" s="213"/>
      <c r="BO79" s="210"/>
      <c r="BP79" s="210"/>
      <c r="BQ79" s="207">
        <v>73</v>
      </c>
      <c r="BR79" s="212"/>
      <c r="BS79" s="870"/>
      <c r="BT79" s="871"/>
      <c r="BU79" s="871"/>
      <c r="BV79" s="871"/>
      <c r="BW79" s="871"/>
      <c r="BX79" s="871"/>
      <c r="BY79" s="871"/>
      <c r="BZ79" s="871"/>
      <c r="CA79" s="871"/>
      <c r="CB79" s="871"/>
      <c r="CC79" s="871"/>
      <c r="CD79" s="871"/>
      <c r="CE79" s="871"/>
      <c r="CF79" s="871"/>
      <c r="CG79" s="872"/>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191"/>
    </row>
    <row r="80" spans="1:131" s="192" customFormat="1" ht="26.25" customHeight="1">
      <c r="A80" s="206">
        <v>13</v>
      </c>
      <c r="B80" s="880"/>
      <c r="C80" s="881"/>
      <c r="D80" s="881"/>
      <c r="E80" s="881"/>
      <c r="F80" s="881"/>
      <c r="G80" s="881"/>
      <c r="H80" s="881"/>
      <c r="I80" s="881"/>
      <c r="J80" s="881"/>
      <c r="K80" s="881"/>
      <c r="L80" s="881"/>
      <c r="M80" s="881"/>
      <c r="N80" s="881"/>
      <c r="O80" s="881"/>
      <c r="P80" s="882"/>
      <c r="Q80" s="883"/>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84"/>
      <c r="BA80" s="884"/>
      <c r="BB80" s="884"/>
      <c r="BC80" s="884"/>
      <c r="BD80" s="885"/>
      <c r="BE80" s="210"/>
      <c r="BF80" s="210"/>
      <c r="BG80" s="210"/>
      <c r="BH80" s="210"/>
      <c r="BI80" s="210"/>
      <c r="BJ80" s="210"/>
      <c r="BK80" s="210"/>
      <c r="BL80" s="210"/>
      <c r="BM80" s="210"/>
      <c r="BN80" s="210"/>
      <c r="BO80" s="210"/>
      <c r="BP80" s="210"/>
      <c r="BQ80" s="207">
        <v>74</v>
      </c>
      <c r="BR80" s="212"/>
      <c r="BS80" s="870"/>
      <c r="BT80" s="871"/>
      <c r="BU80" s="871"/>
      <c r="BV80" s="871"/>
      <c r="BW80" s="871"/>
      <c r="BX80" s="871"/>
      <c r="BY80" s="871"/>
      <c r="BZ80" s="871"/>
      <c r="CA80" s="871"/>
      <c r="CB80" s="871"/>
      <c r="CC80" s="871"/>
      <c r="CD80" s="871"/>
      <c r="CE80" s="871"/>
      <c r="CF80" s="871"/>
      <c r="CG80" s="872"/>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191"/>
    </row>
    <row r="81" spans="1:131" s="192" customFormat="1" ht="26.25" customHeight="1">
      <c r="A81" s="206">
        <v>14</v>
      </c>
      <c r="B81" s="880"/>
      <c r="C81" s="881"/>
      <c r="D81" s="881"/>
      <c r="E81" s="881"/>
      <c r="F81" s="881"/>
      <c r="G81" s="881"/>
      <c r="H81" s="881"/>
      <c r="I81" s="881"/>
      <c r="J81" s="881"/>
      <c r="K81" s="881"/>
      <c r="L81" s="881"/>
      <c r="M81" s="881"/>
      <c r="N81" s="881"/>
      <c r="O81" s="881"/>
      <c r="P81" s="882"/>
      <c r="Q81" s="883"/>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84"/>
      <c r="BA81" s="884"/>
      <c r="BB81" s="884"/>
      <c r="BC81" s="884"/>
      <c r="BD81" s="885"/>
      <c r="BE81" s="210"/>
      <c r="BF81" s="210"/>
      <c r="BG81" s="210"/>
      <c r="BH81" s="210"/>
      <c r="BI81" s="210"/>
      <c r="BJ81" s="210"/>
      <c r="BK81" s="210"/>
      <c r="BL81" s="210"/>
      <c r="BM81" s="210"/>
      <c r="BN81" s="210"/>
      <c r="BO81" s="210"/>
      <c r="BP81" s="210"/>
      <c r="BQ81" s="207">
        <v>75</v>
      </c>
      <c r="BR81" s="212"/>
      <c r="BS81" s="870"/>
      <c r="BT81" s="871"/>
      <c r="BU81" s="871"/>
      <c r="BV81" s="871"/>
      <c r="BW81" s="871"/>
      <c r="BX81" s="871"/>
      <c r="BY81" s="871"/>
      <c r="BZ81" s="871"/>
      <c r="CA81" s="871"/>
      <c r="CB81" s="871"/>
      <c r="CC81" s="871"/>
      <c r="CD81" s="871"/>
      <c r="CE81" s="871"/>
      <c r="CF81" s="871"/>
      <c r="CG81" s="872"/>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191"/>
    </row>
    <row r="82" spans="1:131" s="192" customFormat="1" ht="26.25" customHeight="1">
      <c r="A82" s="206">
        <v>15</v>
      </c>
      <c r="B82" s="880"/>
      <c r="C82" s="881"/>
      <c r="D82" s="881"/>
      <c r="E82" s="881"/>
      <c r="F82" s="881"/>
      <c r="G82" s="881"/>
      <c r="H82" s="881"/>
      <c r="I82" s="881"/>
      <c r="J82" s="881"/>
      <c r="K82" s="881"/>
      <c r="L82" s="881"/>
      <c r="M82" s="881"/>
      <c r="N82" s="881"/>
      <c r="O82" s="881"/>
      <c r="P82" s="882"/>
      <c r="Q82" s="883"/>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84"/>
      <c r="BA82" s="884"/>
      <c r="BB82" s="884"/>
      <c r="BC82" s="884"/>
      <c r="BD82" s="885"/>
      <c r="BE82" s="210"/>
      <c r="BF82" s="210"/>
      <c r="BG82" s="210"/>
      <c r="BH82" s="210"/>
      <c r="BI82" s="210"/>
      <c r="BJ82" s="210"/>
      <c r="BK82" s="210"/>
      <c r="BL82" s="210"/>
      <c r="BM82" s="210"/>
      <c r="BN82" s="210"/>
      <c r="BO82" s="210"/>
      <c r="BP82" s="210"/>
      <c r="BQ82" s="207">
        <v>76</v>
      </c>
      <c r="BR82" s="212"/>
      <c r="BS82" s="870"/>
      <c r="BT82" s="871"/>
      <c r="BU82" s="871"/>
      <c r="BV82" s="871"/>
      <c r="BW82" s="871"/>
      <c r="BX82" s="871"/>
      <c r="BY82" s="871"/>
      <c r="BZ82" s="871"/>
      <c r="CA82" s="871"/>
      <c r="CB82" s="871"/>
      <c r="CC82" s="871"/>
      <c r="CD82" s="871"/>
      <c r="CE82" s="871"/>
      <c r="CF82" s="871"/>
      <c r="CG82" s="872"/>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191"/>
    </row>
    <row r="83" spans="1:131" s="192" customFormat="1" ht="26.25" customHeight="1">
      <c r="A83" s="206">
        <v>16</v>
      </c>
      <c r="B83" s="880"/>
      <c r="C83" s="881"/>
      <c r="D83" s="881"/>
      <c r="E83" s="881"/>
      <c r="F83" s="881"/>
      <c r="G83" s="881"/>
      <c r="H83" s="881"/>
      <c r="I83" s="881"/>
      <c r="J83" s="881"/>
      <c r="K83" s="881"/>
      <c r="L83" s="881"/>
      <c r="M83" s="881"/>
      <c r="N83" s="881"/>
      <c r="O83" s="881"/>
      <c r="P83" s="882"/>
      <c r="Q83" s="883"/>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84"/>
      <c r="BA83" s="884"/>
      <c r="BB83" s="884"/>
      <c r="BC83" s="884"/>
      <c r="BD83" s="885"/>
      <c r="BE83" s="210"/>
      <c r="BF83" s="210"/>
      <c r="BG83" s="210"/>
      <c r="BH83" s="210"/>
      <c r="BI83" s="210"/>
      <c r="BJ83" s="210"/>
      <c r="BK83" s="210"/>
      <c r="BL83" s="210"/>
      <c r="BM83" s="210"/>
      <c r="BN83" s="210"/>
      <c r="BO83" s="210"/>
      <c r="BP83" s="210"/>
      <c r="BQ83" s="207">
        <v>77</v>
      </c>
      <c r="BR83" s="212"/>
      <c r="BS83" s="870"/>
      <c r="BT83" s="871"/>
      <c r="BU83" s="871"/>
      <c r="BV83" s="871"/>
      <c r="BW83" s="871"/>
      <c r="BX83" s="871"/>
      <c r="BY83" s="871"/>
      <c r="BZ83" s="871"/>
      <c r="CA83" s="871"/>
      <c r="CB83" s="871"/>
      <c r="CC83" s="871"/>
      <c r="CD83" s="871"/>
      <c r="CE83" s="871"/>
      <c r="CF83" s="871"/>
      <c r="CG83" s="872"/>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191"/>
    </row>
    <row r="84" spans="1:131" s="192" customFormat="1" ht="26.25" customHeight="1">
      <c r="A84" s="206">
        <v>17</v>
      </c>
      <c r="B84" s="880"/>
      <c r="C84" s="881"/>
      <c r="D84" s="881"/>
      <c r="E84" s="881"/>
      <c r="F84" s="881"/>
      <c r="G84" s="881"/>
      <c r="H84" s="881"/>
      <c r="I84" s="881"/>
      <c r="J84" s="881"/>
      <c r="K84" s="881"/>
      <c r="L84" s="881"/>
      <c r="M84" s="881"/>
      <c r="N84" s="881"/>
      <c r="O84" s="881"/>
      <c r="P84" s="882"/>
      <c r="Q84" s="883"/>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84"/>
      <c r="BA84" s="884"/>
      <c r="BB84" s="884"/>
      <c r="BC84" s="884"/>
      <c r="BD84" s="885"/>
      <c r="BE84" s="210"/>
      <c r="BF84" s="210"/>
      <c r="BG84" s="210"/>
      <c r="BH84" s="210"/>
      <c r="BI84" s="210"/>
      <c r="BJ84" s="210"/>
      <c r="BK84" s="210"/>
      <c r="BL84" s="210"/>
      <c r="BM84" s="210"/>
      <c r="BN84" s="210"/>
      <c r="BO84" s="210"/>
      <c r="BP84" s="210"/>
      <c r="BQ84" s="207">
        <v>78</v>
      </c>
      <c r="BR84" s="212"/>
      <c r="BS84" s="870"/>
      <c r="BT84" s="871"/>
      <c r="BU84" s="871"/>
      <c r="BV84" s="871"/>
      <c r="BW84" s="871"/>
      <c r="BX84" s="871"/>
      <c r="BY84" s="871"/>
      <c r="BZ84" s="871"/>
      <c r="CA84" s="871"/>
      <c r="CB84" s="871"/>
      <c r="CC84" s="871"/>
      <c r="CD84" s="871"/>
      <c r="CE84" s="871"/>
      <c r="CF84" s="871"/>
      <c r="CG84" s="872"/>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191"/>
    </row>
    <row r="85" spans="1:131" s="192" customFormat="1" ht="26.25" customHeight="1">
      <c r="A85" s="206">
        <v>18</v>
      </c>
      <c r="B85" s="880"/>
      <c r="C85" s="881"/>
      <c r="D85" s="881"/>
      <c r="E85" s="881"/>
      <c r="F85" s="881"/>
      <c r="G85" s="881"/>
      <c r="H85" s="881"/>
      <c r="I85" s="881"/>
      <c r="J85" s="881"/>
      <c r="K85" s="881"/>
      <c r="L85" s="881"/>
      <c r="M85" s="881"/>
      <c r="N85" s="881"/>
      <c r="O85" s="881"/>
      <c r="P85" s="882"/>
      <c r="Q85" s="883"/>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84"/>
      <c r="BA85" s="884"/>
      <c r="BB85" s="884"/>
      <c r="BC85" s="884"/>
      <c r="BD85" s="885"/>
      <c r="BE85" s="210"/>
      <c r="BF85" s="210"/>
      <c r="BG85" s="210"/>
      <c r="BH85" s="210"/>
      <c r="BI85" s="210"/>
      <c r="BJ85" s="210"/>
      <c r="BK85" s="210"/>
      <c r="BL85" s="210"/>
      <c r="BM85" s="210"/>
      <c r="BN85" s="210"/>
      <c r="BO85" s="210"/>
      <c r="BP85" s="210"/>
      <c r="BQ85" s="207">
        <v>79</v>
      </c>
      <c r="BR85" s="212"/>
      <c r="BS85" s="870"/>
      <c r="BT85" s="871"/>
      <c r="BU85" s="871"/>
      <c r="BV85" s="871"/>
      <c r="BW85" s="871"/>
      <c r="BX85" s="871"/>
      <c r="BY85" s="871"/>
      <c r="BZ85" s="871"/>
      <c r="CA85" s="871"/>
      <c r="CB85" s="871"/>
      <c r="CC85" s="871"/>
      <c r="CD85" s="871"/>
      <c r="CE85" s="871"/>
      <c r="CF85" s="871"/>
      <c r="CG85" s="872"/>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191"/>
    </row>
    <row r="86" spans="1:131" s="192" customFormat="1" ht="26.25" customHeight="1">
      <c r="A86" s="206">
        <v>19</v>
      </c>
      <c r="B86" s="880"/>
      <c r="C86" s="881"/>
      <c r="D86" s="881"/>
      <c r="E86" s="881"/>
      <c r="F86" s="881"/>
      <c r="G86" s="881"/>
      <c r="H86" s="881"/>
      <c r="I86" s="881"/>
      <c r="J86" s="881"/>
      <c r="K86" s="881"/>
      <c r="L86" s="881"/>
      <c r="M86" s="881"/>
      <c r="N86" s="881"/>
      <c r="O86" s="881"/>
      <c r="P86" s="882"/>
      <c r="Q86" s="883"/>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84"/>
      <c r="BA86" s="884"/>
      <c r="BB86" s="884"/>
      <c r="BC86" s="884"/>
      <c r="BD86" s="885"/>
      <c r="BE86" s="210"/>
      <c r="BF86" s="210"/>
      <c r="BG86" s="210"/>
      <c r="BH86" s="210"/>
      <c r="BI86" s="210"/>
      <c r="BJ86" s="210"/>
      <c r="BK86" s="210"/>
      <c r="BL86" s="210"/>
      <c r="BM86" s="210"/>
      <c r="BN86" s="210"/>
      <c r="BO86" s="210"/>
      <c r="BP86" s="210"/>
      <c r="BQ86" s="207">
        <v>80</v>
      </c>
      <c r="BR86" s="212"/>
      <c r="BS86" s="870"/>
      <c r="BT86" s="871"/>
      <c r="BU86" s="871"/>
      <c r="BV86" s="871"/>
      <c r="BW86" s="871"/>
      <c r="BX86" s="871"/>
      <c r="BY86" s="871"/>
      <c r="BZ86" s="871"/>
      <c r="CA86" s="871"/>
      <c r="CB86" s="871"/>
      <c r="CC86" s="871"/>
      <c r="CD86" s="871"/>
      <c r="CE86" s="871"/>
      <c r="CF86" s="871"/>
      <c r="CG86" s="872"/>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191"/>
    </row>
    <row r="87" spans="1:131" s="192" customFormat="1" ht="26.25" customHeight="1">
      <c r="A87" s="214">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10"/>
      <c r="BF87" s="210"/>
      <c r="BG87" s="210"/>
      <c r="BH87" s="210"/>
      <c r="BI87" s="210"/>
      <c r="BJ87" s="210"/>
      <c r="BK87" s="210"/>
      <c r="BL87" s="210"/>
      <c r="BM87" s="210"/>
      <c r="BN87" s="210"/>
      <c r="BO87" s="210"/>
      <c r="BP87" s="210"/>
      <c r="BQ87" s="207">
        <v>81</v>
      </c>
      <c r="BR87" s="212"/>
      <c r="BS87" s="870"/>
      <c r="BT87" s="871"/>
      <c r="BU87" s="871"/>
      <c r="BV87" s="871"/>
      <c r="BW87" s="871"/>
      <c r="BX87" s="871"/>
      <c r="BY87" s="871"/>
      <c r="BZ87" s="871"/>
      <c r="CA87" s="871"/>
      <c r="CB87" s="871"/>
      <c r="CC87" s="871"/>
      <c r="CD87" s="871"/>
      <c r="CE87" s="871"/>
      <c r="CF87" s="871"/>
      <c r="CG87" s="872"/>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191"/>
    </row>
    <row r="88" spans="1:131" s="192" customFormat="1" ht="26.25" customHeight="1" thickBot="1">
      <c r="A88" s="209" t="s">
        <v>341</v>
      </c>
      <c r="B88" s="782" t="s">
        <v>366</v>
      </c>
      <c r="C88" s="783"/>
      <c r="D88" s="783"/>
      <c r="E88" s="783"/>
      <c r="F88" s="783"/>
      <c r="G88" s="783"/>
      <c r="H88" s="783"/>
      <c r="I88" s="783"/>
      <c r="J88" s="783"/>
      <c r="K88" s="783"/>
      <c r="L88" s="783"/>
      <c r="M88" s="783"/>
      <c r="N88" s="783"/>
      <c r="O88" s="783"/>
      <c r="P88" s="784"/>
      <c r="Q88" s="838"/>
      <c r="R88" s="839"/>
      <c r="S88" s="839"/>
      <c r="T88" s="839"/>
      <c r="U88" s="839"/>
      <c r="V88" s="839"/>
      <c r="W88" s="839"/>
      <c r="X88" s="839"/>
      <c r="Y88" s="839"/>
      <c r="Z88" s="839"/>
      <c r="AA88" s="839"/>
      <c r="AB88" s="839"/>
      <c r="AC88" s="839"/>
      <c r="AD88" s="839"/>
      <c r="AE88" s="839"/>
      <c r="AF88" s="842"/>
      <c r="AG88" s="842"/>
      <c r="AH88" s="842"/>
      <c r="AI88" s="842"/>
      <c r="AJ88" s="842"/>
      <c r="AK88" s="839"/>
      <c r="AL88" s="839"/>
      <c r="AM88" s="839"/>
      <c r="AN88" s="839"/>
      <c r="AO88" s="839"/>
      <c r="AP88" s="842"/>
      <c r="AQ88" s="842"/>
      <c r="AR88" s="842"/>
      <c r="AS88" s="842"/>
      <c r="AT88" s="842"/>
      <c r="AU88" s="842"/>
      <c r="AV88" s="842"/>
      <c r="AW88" s="842"/>
      <c r="AX88" s="842"/>
      <c r="AY88" s="842"/>
      <c r="AZ88" s="854"/>
      <c r="BA88" s="854"/>
      <c r="BB88" s="854"/>
      <c r="BC88" s="854"/>
      <c r="BD88" s="855"/>
      <c r="BE88" s="210"/>
      <c r="BF88" s="210"/>
      <c r="BG88" s="210"/>
      <c r="BH88" s="210"/>
      <c r="BI88" s="210"/>
      <c r="BJ88" s="210"/>
      <c r="BK88" s="210"/>
      <c r="BL88" s="210"/>
      <c r="BM88" s="210"/>
      <c r="BN88" s="210"/>
      <c r="BO88" s="210"/>
      <c r="BP88" s="210"/>
      <c r="BQ88" s="207">
        <v>82</v>
      </c>
      <c r="BR88" s="212"/>
      <c r="BS88" s="870"/>
      <c r="BT88" s="871"/>
      <c r="BU88" s="871"/>
      <c r="BV88" s="871"/>
      <c r="BW88" s="871"/>
      <c r="BX88" s="871"/>
      <c r="BY88" s="871"/>
      <c r="BZ88" s="871"/>
      <c r="CA88" s="871"/>
      <c r="CB88" s="871"/>
      <c r="CC88" s="871"/>
      <c r="CD88" s="871"/>
      <c r="CE88" s="871"/>
      <c r="CF88" s="871"/>
      <c r="CG88" s="872"/>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70"/>
      <c r="BT89" s="871"/>
      <c r="BU89" s="871"/>
      <c r="BV89" s="871"/>
      <c r="BW89" s="871"/>
      <c r="BX89" s="871"/>
      <c r="BY89" s="871"/>
      <c r="BZ89" s="871"/>
      <c r="CA89" s="871"/>
      <c r="CB89" s="871"/>
      <c r="CC89" s="871"/>
      <c r="CD89" s="871"/>
      <c r="CE89" s="871"/>
      <c r="CF89" s="871"/>
      <c r="CG89" s="872"/>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70"/>
      <c r="BT90" s="871"/>
      <c r="BU90" s="871"/>
      <c r="BV90" s="871"/>
      <c r="BW90" s="871"/>
      <c r="BX90" s="871"/>
      <c r="BY90" s="871"/>
      <c r="BZ90" s="871"/>
      <c r="CA90" s="871"/>
      <c r="CB90" s="871"/>
      <c r="CC90" s="871"/>
      <c r="CD90" s="871"/>
      <c r="CE90" s="871"/>
      <c r="CF90" s="871"/>
      <c r="CG90" s="872"/>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70"/>
      <c r="BT91" s="871"/>
      <c r="BU91" s="871"/>
      <c r="BV91" s="871"/>
      <c r="BW91" s="871"/>
      <c r="BX91" s="871"/>
      <c r="BY91" s="871"/>
      <c r="BZ91" s="871"/>
      <c r="CA91" s="871"/>
      <c r="CB91" s="871"/>
      <c r="CC91" s="871"/>
      <c r="CD91" s="871"/>
      <c r="CE91" s="871"/>
      <c r="CF91" s="871"/>
      <c r="CG91" s="872"/>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70"/>
      <c r="BT92" s="871"/>
      <c r="BU92" s="871"/>
      <c r="BV92" s="871"/>
      <c r="BW92" s="871"/>
      <c r="BX92" s="871"/>
      <c r="BY92" s="871"/>
      <c r="BZ92" s="871"/>
      <c r="CA92" s="871"/>
      <c r="CB92" s="871"/>
      <c r="CC92" s="871"/>
      <c r="CD92" s="871"/>
      <c r="CE92" s="871"/>
      <c r="CF92" s="871"/>
      <c r="CG92" s="872"/>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70"/>
      <c r="BT93" s="871"/>
      <c r="BU93" s="871"/>
      <c r="BV93" s="871"/>
      <c r="BW93" s="871"/>
      <c r="BX93" s="871"/>
      <c r="BY93" s="871"/>
      <c r="BZ93" s="871"/>
      <c r="CA93" s="871"/>
      <c r="CB93" s="871"/>
      <c r="CC93" s="871"/>
      <c r="CD93" s="871"/>
      <c r="CE93" s="871"/>
      <c r="CF93" s="871"/>
      <c r="CG93" s="872"/>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70"/>
      <c r="BT94" s="871"/>
      <c r="BU94" s="871"/>
      <c r="BV94" s="871"/>
      <c r="BW94" s="871"/>
      <c r="BX94" s="871"/>
      <c r="BY94" s="871"/>
      <c r="BZ94" s="871"/>
      <c r="CA94" s="871"/>
      <c r="CB94" s="871"/>
      <c r="CC94" s="871"/>
      <c r="CD94" s="871"/>
      <c r="CE94" s="871"/>
      <c r="CF94" s="871"/>
      <c r="CG94" s="872"/>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70"/>
      <c r="BT95" s="871"/>
      <c r="BU95" s="871"/>
      <c r="BV95" s="871"/>
      <c r="BW95" s="871"/>
      <c r="BX95" s="871"/>
      <c r="BY95" s="871"/>
      <c r="BZ95" s="871"/>
      <c r="CA95" s="871"/>
      <c r="CB95" s="871"/>
      <c r="CC95" s="871"/>
      <c r="CD95" s="871"/>
      <c r="CE95" s="871"/>
      <c r="CF95" s="871"/>
      <c r="CG95" s="872"/>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70"/>
      <c r="BT96" s="871"/>
      <c r="BU96" s="871"/>
      <c r="BV96" s="871"/>
      <c r="BW96" s="871"/>
      <c r="BX96" s="871"/>
      <c r="BY96" s="871"/>
      <c r="BZ96" s="871"/>
      <c r="CA96" s="871"/>
      <c r="CB96" s="871"/>
      <c r="CC96" s="871"/>
      <c r="CD96" s="871"/>
      <c r="CE96" s="871"/>
      <c r="CF96" s="871"/>
      <c r="CG96" s="872"/>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70"/>
      <c r="BT97" s="871"/>
      <c r="BU97" s="871"/>
      <c r="BV97" s="871"/>
      <c r="BW97" s="871"/>
      <c r="BX97" s="871"/>
      <c r="BY97" s="871"/>
      <c r="BZ97" s="871"/>
      <c r="CA97" s="871"/>
      <c r="CB97" s="871"/>
      <c r="CC97" s="871"/>
      <c r="CD97" s="871"/>
      <c r="CE97" s="871"/>
      <c r="CF97" s="871"/>
      <c r="CG97" s="872"/>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70"/>
      <c r="BT98" s="871"/>
      <c r="BU98" s="871"/>
      <c r="BV98" s="871"/>
      <c r="BW98" s="871"/>
      <c r="BX98" s="871"/>
      <c r="BY98" s="871"/>
      <c r="BZ98" s="871"/>
      <c r="CA98" s="871"/>
      <c r="CB98" s="871"/>
      <c r="CC98" s="871"/>
      <c r="CD98" s="871"/>
      <c r="CE98" s="871"/>
      <c r="CF98" s="871"/>
      <c r="CG98" s="872"/>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70"/>
      <c r="BT99" s="871"/>
      <c r="BU99" s="871"/>
      <c r="BV99" s="871"/>
      <c r="BW99" s="871"/>
      <c r="BX99" s="871"/>
      <c r="BY99" s="871"/>
      <c r="BZ99" s="871"/>
      <c r="CA99" s="871"/>
      <c r="CB99" s="871"/>
      <c r="CC99" s="871"/>
      <c r="CD99" s="871"/>
      <c r="CE99" s="871"/>
      <c r="CF99" s="871"/>
      <c r="CG99" s="872"/>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70"/>
      <c r="BT100" s="871"/>
      <c r="BU100" s="871"/>
      <c r="BV100" s="871"/>
      <c r="BW100" s="871"/>
      <c r="BX100" s="871"/>
      <c r="BY100" s="871"/>
      <c r="BZ100" s="871"/>
      <c r="CA100" s="871"/>
      <c r="CB100" s="871"/>
      <c r="CC100" s="871"/>
      <c r="CD100" s="871"/>
      <c r="CE100" s="871"/>
      <c r="CF100" s="871"/>
      <c r="CG100" s="872"/>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70"/>
      <c r="BT101" s="871"/>
      <c r="BU101" s="871"/>
      <c r="BV101" s="871"/>
      <c r="BW101" s="871"/>
      <c r="BX101" s="871"/>
      <c r="BY101" s="871"/>
      <c r="BZ101" s="871"/>
      <c r="CA101" s="871"/>
      <c r="CB101" s="871"/>
      <c r="CC101" s="871"/>
      <c r="CD101" s="871"/>
      <c r="CE101" s="871"/>
      <c r="CF101" s="871"/>
      <c r="CG101" s="872"/>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341</v>
      </c>
      <c r="BR102" s="782" t="s">
        <v>367</v>
      </c>
      <c r="BS102" s="783"/>
      <c r="BT102" s="783"/>
      <c r="BU102" s="783"/>
      <c r="BV102" s="783"/>
      <c r="BW102" s="783"/>
      <c r="BX102" s="783"/>
      <c r="BY102" s="783"/>
      <c r="BZ102" s="783"/>
      <c r="CA102" s="783"/>
      <c r="CB102" s="783"/>
      <c r="CC102" s="783"/>
      <c r="CD102" s="783"/>
      <c r="CE102" s="783"/>
      <c r="CF102" s="783"/>
      <c r="CG102" s="784"/>
      <c r="CH102" s="896"/>
      <c r="CI102" s="897"/>
      <c r="CJ102" s="897"/>
      <c r="CK102" s="897"/>
      <c r="CL102" s="898"/>
      <c r="CM102" s="896"/>
      <c r="CN102" s="897"/>
      <c r="CO102" s="897"/>
      <c r="CP102" s="897"/>
      <c r="CQ102" s="898"/>
      <c r="CR102" s="899">
        <v>7531</v>
      </c>
      <c r="CS102" s="857"/>
      <c r="CT102" s="857"/>
      <c r="CU102" s="857"/>
      <c r="CV102" s="900"/>
      <c r="CW102" s="899">
        <v>5297</v>
      </c>
      <c r="CX102" s="857"/>
      <c r="CY102" s="857"/>
      <c r="CZ102" s="857"/>
      <c r="DA102" s="900"/>
      <c r="DB102" s="899">
        <v>4172</v>
      </c>
      <c r="DC102" s="857"/>
      <c r="DD102" s="857"/>
      <c r="DE102" s="857"/>
      <c r="DF102" s="900"/>
      <c r="DG102" s="899">
        <v>0</v>
      </c>
      <c r="DH102" s="857"/>
      <c r="DI102" s="857"/>
      <c r="DJ102" s="857"/>
      <c r="DK102" s="900"/>
      <c r="DL102" s="899">
        <v>2212</v>
      </c>
      <c r="DM102" s="857"/>
      <c r="DN102" s="857"/>
      <c r="DO102" s="857"/>
      <c r="DP102" s="900"/>
      <c r="DQ102" s="899"/>
      <c r="DR102" s="857"/>
      <c r="DS102" s="857"/>
      <c r="DT102" s="857"/>
      <c r="DU102" s="900"/>
      <c r="DV102" s="923"/>
      <c r="DW102" s="924"/>
      <c r="DX102" s="924"/>
      <c r="DY102" s="924"/>
      <c r="DZ102" s="925"/>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6" t="s">
        <v>368</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7" t="s">
        <v>369</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370</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371</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8" t="s">
        <v>372</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373</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91" customFormat="1" ht="26.25" customHeight="1">
      <c r="A109" s="921" t="s">
        <v>374</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375</v>
      </c>
      <c r="AB109" s="902"/>
      <c r="AC109" s="902"/>
      <c r="AD109" s="902"/>
      <c r="AE109" s="903"/>
      <c r="AF109" s="901" t="s">
        <v>277</v>
      </c>
      <c r="AG109" s="902"/>
      <c r="AH109" s="902"/>
      <c r="AI109" s="902"/>
      <c r="AJ109" s="903"/>
      <c r="AK109" s="901" t="s">
        <v>276</v>
      </c>
      <c r="AL109" s="902"/>
      <c r="AM109" s="902"/>
      <c r="AN109" s="902"/>
      <c r="AO109" s="903"/>
      <c r="AP109" s="901" t="s">
        <v>376</v>
      </c>
      <c r="AQ109" s="902"/>
      <c r="AR109" s="902"/>
      <c r="AS109" s="902"/>
      <c r="AT109" s="904"/>
      <c r="AU109" s="921" t="s">
        <v>374</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375</v>
      </c>
      <c r="BR109" s="902"/>
      <c r="BS109" s="902"/>
      <c r="BT109" s="902"/>
      <c r="BU109" s="903"/>
      <c r="BV109" s="901" t="s">
        <v>277</v>
      </c>
      <c r="BW109" s="902"/>
      <c r="BX109" s="902"/>
      <c r="BY109" s="902"/>
      <c r="BZ109" s="903"/>
      <c r="CA109" s="901" t="s">
        <v>276</v>
      </c>
      <c r="CB109" s="902"/>
      <c r="CC109" s="902"/>
      <c r="CD109" s="902"/>
      <c r="CE109" s="903"/>
      <c r="CF109" s="922" t="s">
        <v>376</v>
      </c>
      <c r="CG109" s="922"/>
      <c r="CH109" s="922"/>
      <c r="CI109" s="922"/>
      <c r="CJ109" s="922"/>
      <c r="CK109" s="901" t="s">
        <v>377</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375</v>
      </c>
      <c r="DH109" s="902"/>
      <c r="DI109" s="902"/>
      <c r="DJ109" s="902"/>
      <c r="DK109" s="903"/>
      <c r="DL109" s="901" t="s">
        <v>277</v>
      </c>
      <c r="DM109" s="902"/>
      <c r="DN109" s="902"/>
      <c r="DO109" s="902"/>
      <c r="DP109" s="903"/>
      <c r="DQ109" s="901" t="s">
        <v>276</v>
      </c>
      <c r="DR109" s="902"/>
      <c r="DS109" s="902"/>
      <c r="DT109" s="902"/>
      <c r="DU109" s="903"/>
      <c r="DV109" s="901" t="s">
        <v>376</v>
      </c>
      <c r="DW109" s="902"/>
      <c r="DX109" s="902"/>
      <c r="DY109" s="902"/>
      <c r="DZ109" s="904"/>
    </row>
    <row r="110" spans="1:131" s="191" customFormat="1" ht="26.25" customHeight="1">
      <c r="A110" s="905" t="s">
        <v>378</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83835412</v>
      </c>
      <c r="AB110" s="909"/>
      <c r="AC110" s="909"/>
      <c r="AD110" s="909"/>
      <c r="AE110" s="910"/>
      <c r="AF110" s="911">
        <v>80267372</v>
      </c>
      <c r="AG110" s="909"/>
      <c r="AH110" s="909"/>
      <c r="AI110" s="909"/>
      <c r="AJ110" s="910"/>
      <c r="AK110" s="911">
        <v>77772632</v>
      </c>
      <c r="AL110" s="909"/>
      <c r="AM110" s="909"/>
      <c r="AN110" s="909"/>
      <c r="AO110" s="910"/>
      <c r="AP110" s="912">
        <v>29</v>
      </c>
      <c r="AQ110" s="913"/>
      <c r="AR110" s="913"/>
      <c r="AS110" s="913"/>
      <c r="AT110" s="914"/>
      <c r="AU110" s="915" t="s">
        <v>59</v>
      </c>
      <c r="AV110" s="916"/>
      <c r="AW110" s="916"/>
      <c r="AX110" s="916"/>
      <c r="AY110" s="916"/>
      <c r="AZ110" s="957" t="s">
        <v>379</v>
      </c>
      <c r="BA110" s="906"/>
      <c r="BB110" s="906"/>
      <c r="BC110" s="906"/>
      <c r="BD110" s="906"/>
      <c r="BE110" s="906"/>
      <c r="BF110" s="906"/>
      <c r="BG110" s="906"/>
      <c r="BH110" s="906"/>
      <c r="BI110" s="906"/>
      <c r="BJ110" s="906"/>
      <c r="BK110" s="906"/>
      <c r="BL110" s="906"/>
      <c r="BM110" s="906"/>
      <c r="BN110" s="906"/>
      <c r="BO110" s="906"/>
      <c r="BP110" s="907"/>
      <c r="BQ110" s="943">
        <v>1076599708</v>
      </c>
      <c r="BR110" s="944"/>
      <c r="BS110" s="944"/>
      <c r="BT110" s="944"/>
      <c r="BU110" s="944"/>
      <c r="BV110" s="944">
        <v>1075878409</v>
      </c>
      <c r="BW110" s="944"/>
      <c r="BX110" s="944"/>
      <c r="BY110" s="944"/>
      <c r="BZ110" s="944"/>
      <c r="CA110" s="944">
        <v>1075218433</v>
      </c>
      <c r="CB110" s="944"/>
      <c r="CC110" s="944"/>
      <c r="CD110" s="944"/>
      <c r="CE110" s="944"/>
      <c r="CF110" s="958">
        <v>400.9</v>
      </c>
      <c r="CG110" s="959"/>
      <c r="CH110" s="959"/>
      <c r="CI110" s="959"/>
      <c r="CJ110" s="959"/>
      <c r="CK110" s="960" t="s">
        <v>380</v>
      </c>
      <c r="CL110" s="961"/>
      <c r="CM110" s="940" t="s">
        <v>381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43">
        <v>406742</v>
      </c>
      <c r="DH110" s="944"/>
      <c r="DI110" s="944"/>
      <c r="DJ110" s="944"/>
      <c r="DK110" s="944"/>
      <c r="DL110" s="944">
        <v>383297</v>
      </c>
      <c r="DM110" s="944"/>
      <c r="DN110" s="944"/>
      <c r="DO110" s="944"/>
      <c r="DP110" s="944"/>
      <c r="DQ110" s="944">
        <v>359852</v>
      </c>
      <c r="DR110" s="944"/>
      <c r="DS110" s="944"/>
      <c r="DT110" s="944"/>
      <c r="DU110" s="944"/>
      <c r="DV110" s="945">
        <v>0.1</v>
      </c>
      <c r="DW110" s="945"/>
      <c r="DX110" s="945"/>
      <c r="DY110" s="945"/>
      <c r="DZ110" s="946"/>
    </row>
    <row r="111" spans="1:131" s="191" customFormat="1" ht="26.25" customHeight="1">
      <c r="A111" s="947" t="s">
        <v>382</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103</v>
      </c>
      <c r="AB111" s="951"/>
      <c r="AC111" s="951"/>
      <c r="AD111" s="951"/>
      <c r="AE111" s="952"/>
      <c r="AF111" s="953" t="s">
        <v>103</v>
      </c>
      <c r="AG111" s="951"/>
      <c r="AH111" s="951"/>
      <c r="AI111" s="951"/>
      <c r="AJ111" s="952"/>
      <c r="AK111" s="953" t="s">
        <v>103</v>
      </c>
      <c r="AL111" s="951"/>
      <c r="AM111" s="951"/>
      <c r="AN111" s="951"/>
      <c r="AO111" s="952"/>
      <c r="AP111" s="954" t="s">
        <v>103</v>
      </c>
      <c r="AQ111" s="955"/>
      <c r="AR111" s="955"/>
      <c r="AS111" s="955"/>
      <c r="AT111" s="956"/>
      <c r="AU111" s="917"/>
      <c r="AV111" s="918"/>
      <c r="AW111" s="918"/>
      <c r="AX111" s="918"/>
      <c r="AY111" s="918"/>
      <c r="AZ111" s="966" t="s">
        <v>383</v>
      </c>
      <c r="BA111" s="967"/>
      <c r="BB111" s="967"/>
      <c r="BC111" s="967"/>
      <c r="BD111" s="967"/>
      <c r="BE111" s="967"/>
      <c r="BF111" s="967"/>
      <c r="BG111" s="967"/>
      <c r="BH111" s="967"/>
      <c r="BI111" s="967"/>
      <c r="BJ111" s="967"/>
      <c r="BK111" s="967"/>
      <c r="BL111" s="967"/>
      <c r="BM111" s="967"/>
      <c r="BN111" s="967"/>
      <c r="BO111" s="967"/>
      <c r="BP111" s="968"/>
      <c r="BQ111" s="936">
        <v>11686682</v>
      </c>
      <c r="BR111" s="937"/>
      <c r="BS111" s="937"/>
      <c r="BT111" s="937"/>
      <c r="BU111" s="937"/>
      <c r="BV111" s="937">
        <v>10235639</v>
      </c>
      <c r="BW111" s="937"/>
      <c r="BX111" s="937"/>
      <c r="BY111" s="937"/>
      <c r="BZ111" s="937"/>
      <c r="CA111" s="937">
        <v>9733247</v>
      </c>
      <c r="CB111" s="937"/>
      <c r="CC111" s="937"/>
      <c r="CD111" s="937"/>
      <c r="CE111" s="937"/>
      <c r="CF111" s="931">
        <v>3.6</v>
      </c>
      <c r="CG111" s="932"/>
      <c r="CH111" s="932"/>
      <c r="CI111" s="932"/>
      <c r="CJ111" s="932"/>
      <c r="CK111" s="962"/>
      <c r="CL111" s="963"/>
      <c r="CM111" s="933" t="s">
        <v>384</v>
      </c>
      <c r="CN111" s="934"/>
      <c r="CO111" s="934"/>
      <c r="CP111" s="934"/>
      <c r="CQ111" s="934"/>
      <c r="CR111" s="934"/>
      <c r="CS111" s="934"/>
      <c r="CT111" s="934"/>
      <c r="CU111" s="934"/>
      <c r="CV111" s="934"/>
      <c r="CW111" s="934"/>
      <c r="CX111" s="934"/>
      <c r="CY111" s="934"/>
      <c r="CZ111" s="934"/>
      <c r="DA111" s="934"/>
      <c r="DB111" s="934"/>
      <c r="DC111" s="934"/>
      <c r="DD111" s="934"/>
      <c r="DE111" s="934"/>
      <c r="DF111" s="935"/>
      <c r="DG111" s="936" t="s">
        <v>103</v>
      </c>
      <c r="DH111" s="937"/>
      <c r="DI111" s="937"/>
      <c r="DJ111" s="937"/>
      <c r="DK111" s="937"/>
      <c r="DL111" s="937" t="s">
        <v>103</v>
      </c>
      <c r="DM111" s="937"/>
      <c r="DN111" s="937"/>
      <c r="DO111" s="937"/>
      <c r="DP111" s="937"/>
      <c r="DQ111" s="937" t="s">
        <v>103</v>
      </c>
      <c r="DR111" s="937"/>
      <c r="DS111" s="937"/>
      <c r="DT111" s="937"/>
      <c r="DU111" s="937"/>
      <c r="DV111" s="938" t="s">
        <v>103</v>
      </c>
      <c r="DW111" s="938"/>
      <c r="DX111" s="938"/>
      <c r="DY111" s="938"/>
      <c r="DZ111" s="939"/>
    </row>
    <row r="112" spans="1:131" s="191" customFormat="1" ht="26.25" customHeight="1">
      <c r="A112" s="976" t="s">
        <v>385</v>
      </c>
      <c r="B112" s="977"/>
      <c r="C112" s="967" t="s">
        <v>386</v>
      </c>
      <c r="D112" s="967"/>
      <c r="E112" s="967"/>
      <c r="F112" s="967"/>
      <c r="G112" s="967"/>
      <c r="H112" s="967"/>
      <c r="I112" s="967"/>
      <c r="J112" s="967"/>
      <c r="K112" s="967"/>
      <c r="L112" s="967"/>
      <c r="M112" s="967"/>
      <c r="N112" s="967"/>
      <c r="O112" s="967"/>
      <c r="P112" s="967"/>
      <c r="Q112" s="967"/>
      <c r="R112" s="967"/>
      <c r="S112" s="967"/>
      <c r="T112" s="967"/>
      <c r="U112" s="967"/>
      <c r="V112" s="967"/>
      <c r="W112" s="967"/>
      <c r="X112" s="967"/>
      <c r="Y112" s="967"/>
      <c r="Z112" s="968"/>
      <c r="AA112" s="969">
        <v>6666667</v>
      </c>
      <c r="AB112" s="970"/>
      <c r="AC112" s="970"/>
      <c r="AD112" s="970"/>
      <c r="AE112" s="971"/>
      <c r="AF112" s="972">
        <v>7666667</v>
      </c>
      <c r="AG112" s="970"/>
      <c r="AH112" s="970"/>
      <c r="AI112" s="970"/>
      <c r="AJ112" s="971"/>
      <c r="AK112" s="972">
        <v>8666667</v>
      </c>
      <c r="AL112" s="970"/>
      <c r="AM112" s="970"/>
      <c r="AN112" s="970"/>
      <c r="AO112" s="971"/>
      <c r="AP112" s="973">
        <v>3.2</v>
      </c>
      <c r="AQ112" s="974"/>
      <c r="AR112" s="974"/>
      <c r="AS112" s="974"/>
      <c r="AT112" s="975"/>
      <c r="AU112" s="917"/>
      <c r="AV112" s="918"/>
      <c r="AW112" s="918"/>
      <c r="AX112" s="918"/>
      <c r="AY112" s="918"/>
      <c r="AZ112" s="966" t="s">
        <v>387</v>
      </c>
      <c r="BA112" s="967"/>
      <c r="BB112" s="967"/>
      <c r="BC112" s="967"/>
      <c r="BD112" s="967"/>
      <c r="BE112" s="967"/>
      <c r="BF112" s="967"/>
      <c r="BG112" s="967"/>
      <c r="BH112" s="967"/>
      <c r="BI112" s="967"/>
      <c r="BJ112" s="967"/>
      <c r="BK112" s="967"/>
      <c r="BL112" s="967"/>
      <c r="BM112" s="967"/>
      <c r="BN112" s="967"/>
      <c r="BO112" s="967"/>
      <c r="BP112" s="968"/>
      <c r="BQ112" s="936">
        <v>6465241</v>
      </c>
      <c r="BR112" s="937"/>
      <c r="BS112" s="937"/>
      <c r="BT112" s="937"/>
      <c r="BU112" s="937"/>
      <c r="BV112" s="937">
        <v>5293566</v>
      </c>
      <c r="BW112" s="937"/>
      <c r="BX112" s="937"/>
      <c r="BY112" s="937"/>
      <c r="BZ112" s="937"/>
      <c r="CA112" s="937">
        <v>4404161</v>
      </c>
      <c r="CB112" s="937"/>
      <c r="CC112" s="937"/>
      <c r="CD112" s="937"/>
      <c r="CE112" s="937"/>
      <c r="CF112" s="931">
        <v>1.6</v>
      </c>
      <c r="CG112" s="932"/>
      <c r="CH112" s="932"/>
      <c r="CI112" s="932"/>
      <c r="CJ112" s="932"/>
      <c r="CK112" s="962"/>
      <c r="CL112" s="963"/>
      <c r="CM112" s="933" t="s">
        <v>388</v>
      </c>
      <c r="CN112" s="934"/>
      <c r="CO112" s="934"/>
      <c r="CP112" s="934"/>
      <c r="CQ112" s="934"/>
      <c r="CR112" s="934"/>
      <c r="CS112" s="934"/>
      <c r="CT112" s="934"/>
      <c r="CU112" s="934"/>
      <c r="CV112" s="934"/>
      <c r="CW112" s="934"/>
      <c r="CX112" s="934"/>
      <c r="CY112" s="934"/>
      <c r="CZ112" s="934"/>
      <c r="DA112" s="934"/>
      <c r="DB112" s="934"/>
      <c r="DC112" s="934"/>
      <c r="DD112" s="934"/>
      <c r="DE112" s="934"/>
      <c r="DF112" s="935"/>
      <c r="DG112" s="936">
        <v>1349315</v>
      </c>
      <c r="DH112" s="937"/>
      <c r="DI112" s="937"/>
      <c r="DJ112" s="937"/>
      <c r="DK112" s="937"/>
      <c r="DL112" s="937">
        <v>1268292</v>
      </c>
      <c r="DM112" s="937"/>
      <c r="DN112" s="937"/>
      <c r="DO112" s="937"/>
      <c r="DP112" s="937"/>
      <c r="DQ112" s="937">
        <v>1346526</v>
      </c>
      <c r="DR112" s="937"/>
      <c r="DS112" s="937"/>
      <c r="DT112" s="937"/>
      <c r="DU112" s="937"/>
      <c r="DV112" s="938">
        <v>0.5</v>
      </c>
      <c r="DW112" s="938"/>
      <c r="DX112" s="938"/>
      <c r="DY112" s="938"/>
      <c r="DZ112" s="939"/>
    </row>
    <row r="113" spans="1:130" s="191" customFormat="1" ht="26.25" customHeight="1">
      <c r="A113" s="978"/>
      <c r="B113" s="979"/>
      <c r="C113" s="967" t="s">
        <v>389</v>
      </c>
      <c r="D113" s="967"/>
      <c r="E113" s="967"/>
      <c r="F113" s="967"/>
      <c r="G113" s="967"/>
      <c r="H113" s="967"/>
      <c r="I113" s="967"/>
      <c r="J113" s="967"/>
      <c r="K113" s="967"/>
      <c r="L113" s="967"/>
      <c r="M113" s="967"/>
      <c r="N113" s="967"/>
      <c r="O113" s="967"/>
      <c r="P113" s="967"/>
      <c r="Q113" s="967"/>
      <c r="R113" s="967"/>
      <c r="S113" s="967"/>
      <c r="T113" s="967"/>
      <c r="U113" s="967"/>
      <c r="V113" s="967"/>
      <c r="W113" s="967"/>
      <c r="X113" s="967"/>
      <c r="Y113" s="967"/>
      <c r="Z113" s="968"/>
      <c r="AA113" s="969">
        <v>710320</v>
      </c>
      <c r="AB113" s="970"/>
      <c r="AC113" s="970"/>
      <c r="AD113" s="970"/>
      <c r="AE113" s="971"/>
      <c r="AF113" s="972">
        <v>707114</v>
      </c>
      <c r="AG113" s="970"/>
      <c r="AH113" s="970"/>
      <c r="AI113" s="970"/>
      <c r="AJ113" s="971"/>
      <c r="AK113" s="972">
        <v>599335</v>
      </c>
      <c r="AL113" s="970"/>
      <c r="AM113" s="970"/>
      <c r="AN113" s="970"/>
      <c r="AO113" s="971"/>
      <c r="AP113" s="973">
        <v>0.2</v>
      </c>
      <c r="AQ113" s="974"/>
      <c r="AR113" s="974"/>
      <c r="AS113" s="974"/>
      <c r="AT113" s="975"/>
      <c r="AU113" s="917"/>
      <c r="AV113" s="918"/>
      <c r="AW113" s="918"/>
      <c r="AX113" s="918"/>
      <c r="AY113" s="918"/>
      <c r="AZ113" s="966" t="s">
        <v>390</v>
      </c>
      <c r="BA113" s="967"/>
      <c r="BB113" s="967"/>
      <c r="BC113" s="967"/>
      <c r="BD113" s="967"/>
      <c r="BE113" s="967"/>
      <c r="BF113" s="967"/>
      <c r="BG113" s="967"/>
      <c r="BH113" s="967"/>
      <c r="BI113" s="967"/>
      <c r="BJ113" s="967"/>
      <c r="BK113" s="967"/>
      <c r="BL113" s="967"/>
      <c r="BM113" s="967"/>
      <c r="BN113" s="967"/>
      <c r="BO113" s="967"/>
      <c r="BP113" s="968"/>
      <c r="BQ113" s="936" t="s">
        <v>103</v>
      </c>
      <c r="BR113" s="937"/>
      <c r="BS113" s="937"/>
      <c r="BT113" s="937"/>
      <c r="BU113" s="937"/>
      <c r="BV113" s="937" t="s">
        <v>103</v>
      </c>
      <c r="BW113" s="937"/>
      <c r="BX113" s="937"/>
      <c r="BY113" s="937"/>
      <c r="BZ113" s="937"/>
      <c r="CA113" s="937" t="s">
        <v>103</v>
      </c>
      <c r="CB113" s="937"/>
      <c r="CC113" s="937"/>
      <c r="CD113" s="937"/>
      <c r="CE113" s="937"/>
      <c r="CF113" s="931" t="s">
        <v>103</v>
      </c>
      <c r="CG113" s="932"/>
      <c r="CH113" s="932"/>
      <c r="CI113" s="932"/>
      <c r="CJ113" s="932"/>
      <c r="CK113" s="962"/>
      <c r="CL113" s="963"/>
      <c r="CM113" s="933" t="s">
        <v>391</v>
      </c>
      <c r="CN113" s="934"/>
      <c r="CO113" s="934"/>
      <c r="CP113" s="934"/>
      <c r="CQ113" s="934"/>
      <c r="CR113" s="934"/>
      <c r="CS113" s="934"/>
      <c r="CT113" s="934"/>
      <c r="CU113" s="934"/>
      <c r="CV113" s="934"/>
      <c r="CW113" s="934"/>
      <c r="CX113" s="934"/>
      <c r="CY113" s="934"/>
      <c r="CZ113" s="934"/>
      <c r="DA113" s="934"/>
      <c r="DB113" s="934"/>
      <c r="DC113" s="934"/>
      <c r="DD113" s="934"/>
      <c r="DE113" s="934"/>
      <c r="DF113" s="935"/>
      <c r="DG113" s="936">
        <v>1747882</v>
      </c>
      <c r="DH113" s="937"/>
      <c r="DI113" s="937"/>
      <c r="DJ113" s="937"/>
      <c r="DK113" s="937"/>
      <c r="DL113" s="937">
        <v>1431555</v>
      </c>
      <c r="DM113" s="937"/>
      <c r="DN113" s="937"/>
      <c r="DO113" s="937"/>
      <c r="DP113" s="937"/>
      <c r="DQ113" s="937">
        <v>1143135</v>
      </c>
      <c r="DR113" s="937"/>
      <c r="DS113" s="937"/>
      <c r="DT113" s="937"/>
      <c r="DU113" s="937"/>
      <c r="DV113" s="938">
        <v>0.4</v>
      </c>
      <c r="DW113" s="938"/>
      <c r="DX113" s="938"/>
      <c r="DY113" s="938"/>
      <c r="DZ113" s="939"/>
    </row>
    <row r="114" spans="1:130" s="191" customFormat="1" ht="26.25" customHeight="1">
      <c r="A114" s="978"/>
      <c r="B114" s="979"/>
      <c r="C114" s="967" t="s">
        <v>392</v>
      </c>
      <c r="D114" s="967"/>
      <c r="E114" s="967"/>
      <c r="F114" s="967"/>
      <c r="G114" s="967"/>
      <c r="H114" s="967"/>
      <c r="I114" s="967"/>
      <c r="J114" s="967"/>
      <c r="K114" s="967"/>
      <c r="L114" s="967"/>
      <c r="M114" s="967"/>
      <c r="N114" s="967"/>
      <c r="O114" s="967"/>
      <c r="P114" s="967"/>
      <c r="Q114" s="967"/>
      <c r="R114" s="967"/>
      <c r="S114" s="967"/>
      <c r="T114" s="967"/>
      <c r="U114" s="967"/>
      <c r="V114" s="967"/>
      <c r="W114" s="967"/>
      <c r="X114" s="967"/>
      <c r="Y114" s="967"/>
      <c r="Z114" s="968"/>
      <c r="AA114" s="969" t="s">
        <v>103</v>
      </c>
      <c r="AB114" s="970"/>
      <c r="AC114" s="970"/>
      <c r="AD114" s="970"/>
      <c r="AE114" s="971"/>
      <c r="AF114" s="972" t="s">
        <v>103</v>
      </c>
      <c r="AG114" s="970"/>
      <c r="AH114" s="970"/>
      <c r="AI114" s="970"/>
      <c r="AJ114" s="971"/>
      <c r="AK114" s="972" t="s">
        <v>103</v>
      </c>
      <c r="AL114" s="970"/>
      <c r="AM114" s="970"/>
      <c r="AN114" s="970"/>
      <c r="AO114" s="971"/>
      <c r="AP114" s="973" t="s">
        <v>103</v>
      </c>
      <c r="AQ114" s="974"/>
      <c r="AR114" s="974"/>
      <c r="AS114" s="974"/>
      <c r="AT114" s="975"/>
      <c r="AU114" s="917"/>
      <c r="AV114" s="918"/>
      <c r="AW114" s="918"/>
      <c r="AX114" s="918"/>
      <c r="AY114" s="918"/>
      <c r="AZ114" s="966" t="s">
        <v>393</v>
      </c>
      <c r="BA114" s="967"/>
      <c r="BB114" s="967"/>
      <c r="BC114" s="967"/>
      <c r="BD114" s="967"/>
      <c r="BE114" s="967"/>
      <c r="BF114" s="967"/>
      <c r="BG114" s="967"/>
      <c r="BH114" s="967"/>
      <c r="BI114" s="967"/>
      <c r="BJ114" s="967"/>
      <c r="BK114" s="967"/>
      <c r="BL114" s="967"/>
      <c r="BM114" s="967"/>
      <c r="BN114" s="967"/>
      <c r="BO114" s="967"/>
      <c r="BP114" s="968"/>
      <c r="BQ114" s="936">
        <v>151470629</v>
      </c>
      <c r="BR114" s="937"/>
      <c r="BS114" s="937"/>
      <c r="BT114" s="937"/>
      <c r="BU114" s="937"/>
      <c r="BV114" s="937">
        <v>150244944</v>
      </c>
      <c r="BW114" s="937"/>
      <c r="BX114" s="937"/>
      <c r="BY114" s="937"/>
      <c r="BZ114" s="937"/>
      <c r="CA114" s="937">
        <v>146992957</v>
      </c>
      <c r="CB114" s="937"/>
      <c r="CC114" s="937"/>
      <c r="CD114" s="937"/>
      <c r="CE114" s="937"/>
      <c r="CF114" s="931">
        <v>54.8</v>
      </c>
      <c r="CG114" s="932"/>
      <c r="CH114" s="932"/>
      <c r="CI114" s="932"/>
      <c r="CJ114" s="932"/>
      <c r="CK114" s="962"/>
      <c r="CL114" s="963"/>
      <c r="CM114" s="933" t="s">
        <v>394</v>
      </c>
      <c r="CN114" s="934"/>
      <c r="CO114" s="934"/>
      <c r="CP114" s="934"/>
      <c r="CQ114" s="934"/>
      <c r="CR114" s="934"/>
      <c r="CS114" s="934"/>
      <c r="CT114" s="934"/>
      <c r="CU114" s="934"/>
      <c r="CV114" s="934"/>
      <c r="CW114" s="934"/>
      <c r="CX114" s="934"/>
      <c r="CY114" s="934"/>
      <c r="CZ114" s="934"/>
      <c r="DA114" s="934"/>
      <c r="DB114" s="934"/>
      <c r="DC114" s="934"/>
      <c r="DD114" s="934"/>
      <c r="DE114" s="934"/>
      <c r="DF114" s="935"/>
      <c r="DG114" s="936">
        <v>771440</v>
      </c>
      <c r="DH114" s="937"/>
      <c r="DI114" s="937"/>
      <c r="DJ114" s="937"/>
      <c r="DK114" s="937"/>
      <c r="DL114" s="937" t="s">
        <v>103</v>
      </c>
      <c r="DM114" s="937"/>
      <c r="DN114" s="937"/>
      <c r="DO114" s="937"/>
      <c r="DP114" s="937"/>
      <c r="DQ114" s="937" t="s">
        <v>103</v>
      </c>
      <c r="DR114" s="937"/>
      <c r="DS114" s="937"/>
      <c r="DT114" s="937"/>
      <c r="DU114" s="937"/>
      <c r="DV114" s="938" t="s">
        <v>103</v>
      </c>
      <c r="DW114" s="938"/>
      <c r="DX114" s="938"/>
      <c r="DY114" s="938"/>
      <c r="DZ114" s="939"/>
    </row>
    <row r="115" spans="1:130" s="191" customFormat="1" ht="26.25" customHeight="1">
      <c r="A115" s="978"/>
      <c r="B115" s="979"/>
      <c r="C115" s="967" t="s">
        <v>395</v>
      </c>
      <c r="D115" s="967"/>
      <c r="E115" s="967"/>
      <c r="F115" s="967"/>
      <c r="G115" s="967"/>
      <c r="H115" s="967"/>
      <c r="I115" s="967"/>
      <c r="J115" s="967"/>
      <c r="K115" s="967"/>
      <c r="L115" s="967"/>
      <c r="M115" s="967"/>
      <c r="N115" s="967"/>
      <c r="O115" s="967"/>
      <c r="P115" s="967"/>
      <c r="Q115" s="967"/>
      <c r="R115" s="967"/>
      <c r="S115" s="967"/>
      <c r="T115" s="967"/>
      <c r="U115" s="967"/>
      <c r="V115" s="967"/>
      <c r="W115" s="967"/>
      <c r="X115" s="967"/>
      <c r="Y115" s="967"/>
      <c r="Z115" s="968"/>
      <c r="AA115" s="969">
        <v>3884076</v>
      </c>
      <c r="AB115" s="970"/>
      <c r="AC115" s="970"/>
      <c r="AD115" s="970"/>
      <c r="AE115" s="971"/>
      <c r="AF115" s="972">
        <v>1600309</v>
      </c>
      <c r="AG115" s="970"/>
      <c r="AH115" s="970"/>
      <c r="AI115" s="970"/>
      <c r="AJ115" s="971"/>
      <c r="AK115" s="972">
        <v>1530916</v>
      </c>
      <c r="AL115" s="970"/>
      <c r="AM115" s="970"/>
      <c r="AN115" s="970"/>
      <c r="AO115" s="971"/>
      <c r="AP115" s="973">
        <v>0.6</v>
      </c>
      <c r="AQ115" s="974"/>
      <c r="AR115" s="974"/>
      <c r="AS115" s="974"/>
      <c r="AT115" s="975"/>
      <c r="AU115" s="917"/>
      <c r="AV115" s="918"/>
      <c r="AW115" s="918"/>
      <c r="AX115" s="918"/>
      <c r="AY115" s="918"/>
      <c r="AZ115" s="966" t="s">
        <v>396</v>
      </c>
      <c r="BA115" s="967"/>
      <c r="BB115" s="967"/>
      <c r="BC115" s="967"/>
      <c r="BD115" s="967"/>
      <c r="BE115" s="967"/>
      <c r="BF115" s="967"/>
      <c r="BG115" s="967"/>
      <c r="BH115" s="967"/>
      <c r="BI115" s="967"/>
      <c r="BJ115" s="967"/>
      <c r="BK115" s="967"/>
      <c r="BL115" s="967"/>
      <c r="BM115" s="967"/>
      <c r="BN115" s="967"/>
      <c r="BO115" s="967"/>
      <c r="BP115" s="968"/>
      <c r="BQ115" s="936">
        <v>108874</v>
      </c>
      <c r="BR115" s="937"/>
      <c r="BS115" s="937"/>
      <c r="BT115" s="937"/>
      <c r="BU115" s="937"/>
      <c r="BV115" s="937">
        <v>91843</v>
      </c>
      <c r="BW115" s="937"/>
      <c r="BX115" s="937"/>
      <c r="BY115" s="937"/>
      <c r="BZ115" s="937"/>
      <c r="CA115" s="937">
        <v>1684615</v>
      </c>
      <c r="CB115" s="937"/>
      <c r="CC115" s="937"/>
      <c r="CD115" s="937"/>
      <c r="CE115" s="937"/>
      <c r="CF115" s="931">
        <v>0.6</v>
      </c>
      <c r="CG115" s="932"/>
      <c r="CH115" s="932"/>
      <c r="CI115" s="932"/>
      <c r="CJ115" s="932"/>
      <c r="CK115" s="962"/>
      <c r="CL115" s="963"/>
      <c r="CM115" s="966" t="s">
        <v>397</v>
      </c>
      <c r="CN115" s="987"/>
      <c r="CO115" s="987"/>
      <c r="CP115" s="987"/>
      <c r="CQ115" s="987"/>
      <c r="CR115" s="987"/>
      <c r="CS115" s="987"/>
      <c r="CT115" s="987"/>
      <c r="CU115" s="987"/>
      <c r="CV115" s="987"/>
      <c r="CW115" s="987"/>
      <c r="CX115" s="987"/>
      <c r="CY115" s="987"/>
      <c r="CZ115" s="987"/>
      <c r="DA115" s="987"/>
      <c r="DB115" s="987"/>
      <c r="DC115" s="987"/>
      <c r="DD115" s="987"/>
      <c r="DE115" s="987"/>
      <c r="DF115" s="968"/>
      <c r="DG115" s="936" t="s">
        <v>103</v>
      </c>
      <c r="DH115" s="937"/>
      <c r="DI115" s="937"/>
      <c r="DJ115" s="937"/>
      <c r="DK115" s="937"/>
      <c r="DL115" s="937" t="s">
        <v>103</v>
      </c>
      <c r="DM115" s="937"/>
      <c r="DN115" s="937"/>
      <c r="DO115" s="937"/>
      <c r="DP115" s="937"/>
      <c r="DQ115" s="937" t="s">
        <v>103</v>
      </c>
      <c r="DR115" s="937"/>
      <c r="DS115" s="937"/>
      <c r="DT115" s="937"/>
      <c r="DU115" s="937"/>
      <c r="DV115" s="938" t="s">
        <v>103</v>
      </c>
      <c r="DW115" s="938"/>
      <c r="DX115" s="938"/>
      <c r="DY115" s="938"/>
      <c r="DZ115" s="939"/>
    </row>
    <row r="116" spans="1:130" s="191" customFormat="1" ht="26.25" customHeight="1">
      <c r="A116" s="980"/>
      <c r="B116" s="981"/>
      <c r="C116" s="982" t="s">
        <v>398</v>
      </c>
      <c r="D116" s="982"/>
      <c r="E116" s="982"/>
      <c r="F116" s="982"/>
      <c r="G116" s="982"/>
      <c r="H116" s="982"/>
      <c r="I116" s="982"/>
      <c r="J116" s="982"/>
      <c r="K116" s="982"/>
      <c r="L116" s="982"/>
      <c r="M116" s="982"/>
      <c r="N116" s="982"/>
      <c r="O116" s="982"/>
      <c r="P116" s="982"/>
      <c r="Q116" s="982"/>
      <c r="R116" s="982"/>
      <c r="S116" s="982"/>
      <c r="T116" s="982"/>
      <c r="U116" s="982"/>
      <c r="V116" s="982"/>
      <c r="W116" s="982"/>
      <c r="X116" s="982"/>
      <c r="Y116" s="982"/>
      <c r="Z116" s="983"/>
      <c r="AA116" s="969">
        <v>59</v>
      </c>
      <c r="AB116" s="970"/>
      <c r="AC116" s="970"/>
      <c r="AD116" s="970"/>
      <c r="AE116" s="971"/>
      <c r="AF116" s="972">
        <v>121</v>
      </c>
      <c r="AG116" s="970"/>
      <c r="AH116" s="970"/>
      <c r="AI116" s="970"/>
      <c r="AJ116" s="971"/>
      <c r="AK116" s="972" t="s">
        <v>103</v>
      </c>
      <c r="AL116" s="970"/>
      <c r="AM116" s="970"/>
      <c r="AN116" s="970"/>
      <c r="AO116" s="971"/>
      <c r="AP116" s="973" t="s">
        <v>103</v>
      </c>
      <c r="AQ116" s="974"/>
      <c r="AR116" s="974"/>
      <c r="AS116" s="974"/>
      <c r="AT116" s="975"/>
      <c r="AU116" s="917"/>
      <c r="AV116" s="918"/>
      <c r="AW116" s="918"/>
      <c r="AX116" s="918"/>
      <c r="AY116" s="918"/>
      <c r="AZ116" s="984" t="s">
        <v>399</v>
      </c>
      <c r="BA116" s="985"/>
      <c r="BB116" s="985"/>
      <c r="BC116" s="985"/>
      <c r="BD116" s="985"/>
      <c r="BE116" s="985"/>
      <c r="BF116" s="985"/>
      <c r="BG116" s="985"/>
      <c r="BH116" s="985"/>
      <c r="BI116" s="985"/>
      <c r="BJ116" s="985"/>
      <c r="BK116" s="985"/>
      <c r="BL116" s="985"/>
      <c r="BM116" s="985"/>
      <c r="BN116" s="985"/>
      <c r="BO116" s="985"/>
      <c r="BP116" s="986"/>
      <c r="BQ116" s="936" t="s">
        <v>103</v>
      </c>
      <c r="BR116" s="937"/>
      <c r="BS116" s="937"/>
      <c r="BT116" s="937"/>
      <c r="BU116" s="937"/>
      <c r="BV116" s="937" t="s">
        <v>103</v>
      </c>
      <c r="BW116" s="937"/>
      <c r="BX116" s="937"/>
      <c r="BY116" s="937"/>
      <c r="BZ116" s="937"/>
      <c r="CA116" s="937" t="s">
        <v>103</v>
      </c>
      <c r="CB116" s="937"/>
      <c r="CC116" s="937"/>
      <c r="CD116" s="937"/>
      <c r="CE116" s="937"/>
      <c r="CF116" s="931" t="s">
        <v>103</v>
      </c>
      <c r="CG116" s="932"/>
      <c r="CH116" s="932"/>
      <c r="CI116" s="932"/>
      <c r="CJ116" s="932"/>
      <c r="CK116" s="962"/>
      <c r="CL116" s="963"/>
      <c r="CM116" s="933" t="s">
        <v>400</v>
      </c>
      <c r="CN116" s="934"/>
      <c r="CO116" s="934"/>
      <c r="CP116" s="934"/>
      <c r="CQ116" s="934"/>
      <c r="CR116" s="934"/>
      <c r="CS116" s="934"/>
      <c r="CT116" s="934"/>
      <c r="CU116" s="934"/>
      <c r="CV116" s="934"/>
      <c r="CW116" s="934"/>
      <c r="CX116" s="934"/>
      <c r="CY116" s="934"/>
      <c r="CZ116" s="934"/>
      <c r="DA116" s="934"/>
      <c r="DB116" s="934"/>
      <c r="DC116" s="934"/>
      <c r="DD116" s="934"/>
      <c r="DE116" s="934"/>
      <c r="DF116" s="935"/>
      <c r="DG116" s="936" t="s">
        <v>103</v>
      </c>
      <c r="DH116" s="937"/>
      <c r="DI116" s="937"/>
      <c r="DJ116" s="937"/>
      <c r="DK116" s="937"/>
      <c r="DL116" s="937" t="s">
        <v>103</v>
      </c>
      <c r="DM116" s="937"/>
      <c r="DN116" s="937"/>
      <c r="DO116" s="937"/>
      <c r="DP116" s="937"/>
      <c r="DQ116" s="937" t="s">
        <v>103</v>
      </c>
      <c r="DR116" s="937"/>
      <c r="DS116" s="937"/>
      <c r="DT116" s="937"/>
      <c r="DU116" s="937"/>
      <c r="DV116" s="938" t="s">
        <v>103</v>
      </c>
      <c r="DW116" s="938"/>
      <c r="DX116" s="938"/>
      <c r="DY116" s="938"/>
      <c r="DZ116" s="939"/>
    </row>
    <row r="117" spans="1:130" s="191" customFormat="1" ht="26.25" customHeight="1">
      <c r="A117" s="921" t="s">
        <v>138</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92" t="s">
        <v>401</v>
      </c>
      <c r="Z117" s="903"/>
      <c r="AA117" s="993">
        <v>95096534</v>
      </c>
      <c r="AB117" s="994"/>
      <c r="AC117" s="994"/>
      <c r="AD117" s="994"/>
      <c r="AE117" s="995"/>
      <c r="AF117" s="996">
        <v>90241583</v>
      </c>
      <c r="AG117" s="994"/>
      <c r="AH117" s="994"/>
      <c r="AI117" s="994"/>
      <c r="AJ117" s="995"/>
      <c r="AK117" s="996">
        <v>88569550</v>
      </c>
      <c r="AL117" s="994"/>
      <c r="AM117" s="994"/>
      <c r="AN117" s="994"/>
      <c r="AO117" s="995"/>
      <c r="AP117" s="997"/>
      <c r="AQ117" s="998"/>
      <c r="AR117" s="998"/>
      <c r="AS117" s="998"/>
      <c r="AT117" s="999"/>
      <c r="AU117" s="917"/>
      <c r="AV117" s="918"/>
      <c r="AW117" s="918"/>
      <c r="AX117" s="918"/>
      <c r="AY117" s="918"/>
      <c r="AZ117" s="966" t="s">
        <v>402</v>
      </c>
      <c r="BA117" s="967"/>
      <c r="BB117" s="967"/>
      <c r="BC117" s="967"/>
      <c r="BD117" s="967"/>
      <c r="BE117" s="967"/>
      <c r="BF117" s="967"/>
      <c r="BG117" s="967"/>
      <c r="BH117" s="967"/>
      <c r="BI117" s="967"/>
      <c r="BJ117" s="967"/>
      <c r="BK117" s="967"/>
      <c r="BL117" s="967"/>
      <c r="BM117" s="967"/>
      <c r="BN117" s="967"/>
      <c r="BO117" s="967"/>
      <c r="BP117" s="968"/>
      <c r="BQ117" s="936" t="s">
        <v>103</v>
      </c>
      <c r="BR117" s="937"/>
      <c r="BS117" s="937"/>
      <c r="BT117" s="937"/>
      <c r="BU117" s="937"/>
      <c r="BV117" s="937" t="s">
        <v>103</v>
      </c>
      <c r="BW117" s="937"/>
      <c r="BX117" s="937"/>
      <c r="BY117" s="937"/>
      <c r="BZ117" s="937"/>
      <c r="CA117" s="937" t="s">
        <v>103</v>
      </c>
      <c r="CB117" s="937"/>
      <c r="CC117" s="937"/>
      <c r="CD117" s="937"/>
      <c r="CE117" s="937"/>
      <c r="CF117" s="931" t="s">
        <v>103</v>
      </c>
      <c r="CG117" s="932"/>
      <c r="CH117" s="932"/>
      <c r="CI117" s="932"/>
      <c r="CJ117" s="932"/>
      <c r="CK117" s="962"/>
      <c r="CL117" s="963"/>
      <c r="CM117" s="933" t="s">
        <v>403</v>
      </c>
      <c r="CN117" s="934"/>
      <c r="CO117" s="934"/>
      <c r="CP117" s="934"/>
      <c r="CQ117" s="934"/>
      <c r="CR117" s="934"/>
      <c r="CS117" s="934"/>
      <c r="CT117" s="934"/>
      <c r="CU117" s="934"/>
      <c r="CV117" s="934"/>
      <c r="CW117" s="934"/>
      <c r="CX117" s="934"/>
      <c r="CY117" s="934"/>
      <c r="CZ117" s="934"/>
      <c r="DA117" s="934"/>
      <c r="DB117" s="934"/>
      <c r="DC117" s="934"/>
      <c r="DD117" s="934"/>
      <c r="DE117" s="934"/>
      <c r="DF117" s="935"/>
      <c r="DG117" s="936" t="s">
        <v>103</v>
      </c>
      <c r="DH117" s="937"/>
      <c r="DI117" s="937"/>
      <c r="DJ117" s="937"/>
      <c r="DK117" s="937"/>
      <c r="DL117" s="937" t="s">
        <v>103</v>
      </c>
      <c r="DM117" s="937"/>
      <c r="DN117" s="937"/>
      <c r="DO117" s="937"/>
      <c r="DP117" s="937"/>
      <c r="DQ117" s="937" t="s">
        <v>103</v>
      </c>
      <c r="DR117" s="937"/>
      <c r="DS117" s="937"/>
      <c r="DT117" s="937"/>
      <c r="DU117" s="937"/>
      <c r="DV117" s="938" t="s">
        <v>103</v>
      </c>
      <c r="DW117" s="938"/>
      <c r="DX117" s="938"/>
      <c r="DY117" s="938"/>
      <c r="DZ117" s="939"/>
    </row>
    <row r="118" spans="1:130" s="191" customFormat="1" ht="26.25" customHeight="1">
      <c r="A118" s="921" t="s">
        <v>377</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375</v>
      </c>
      <c r="AB118" s="902"/>
      <c r="AC118" s="902"/>
      <c r="AD118" s="902"/>
      <c r="AE118" s="903"/>
      <c r="AF118" s="901" t="s">
        <v>277</v>
      </c>
      <c r="AG118" s="902"/>
      <c r="AH118" s="902"/>
      <c r="AI118" s="902"/>
      <c r="AJ118" s="903"/>
      <c r="AK118" s="901" t="s">
        <v>276</v>
      </c>
      <c r="AL118" s="902"/>
      <c r="AM118" s="902"/>
      <c r="AN118" s="902"/>
      <c r="AO118" s="903"/>
      <c r="AP118" s="988" t="s">
        <v>376</v>
      </c>
      <c r="AQ118" s="989"/>
      <c r="AR118" s="989"/>
      <c r="AS118" s="989"/>
      <c r="AT118" s="990"/>
      <c r="AU118" s="917"/>
      <c r="AV118" s="918"/>
      <c r="AW118" s="918"/>
      <c r="AX118" s="918"/>
      <c r="AY118" s="918"/>
      <c r="AZ118" s="991" t="s">
        <v>404</v>
      </c>
      <c r="BA118" s="982"/>
      <c r="BB118" s="982"/>
      <c r="BC118" s="982"/>
      <c r="BD118" s="982"/>
      <c r="BE118" s="982"/>
      <c r="BF118" s="982"/>
      <c r="BG118" s="982"/>
      <c r="BH118" s="982"/>
      <c r="BI118" s="982"/>
      <c r="BJ118" s="982"/>
      <c r="BK118" s="982"/>
      <c r="BL118" s="982"/>
      <c r="BM118" s="982"/>
      <c r="BN118" s="982"/>
      <c r="BO118" s="982"/>
      <c r="BP118" s="983"/>
      <c r="BQ118" s="1008" t="s">
        <v>103</v>
      </c>
      <c r="BR118" s="1009"/>
      <c r="BS118" s="1009"/>
      <c r="BT118" s="1009"/>
      <c r="BU118" s="1009"/>
      <c r="BV118" s="1009" t="s">
        <v>103</v>
      </c>
      <c r="BW118" s="1009"/>
      <c r="BX118" s="1009"/>
      <c r="BY118" s="1009"/>
      <c r="BZ118" s="1009"/>
      <c r="CA118" s="1009" t="s">
        <v>103</v>
      </c>
      <c r="CB118" s="1009"/>
      <c r="CC118" s="1009"/>
      <c r="CD118" s="1009"/>
      <c r="CE118" s="1009"/>
      <c r="CF118" s="931" t="s">
        <v>103</v>
      </c>
      <c r="CG118" s="932"/>
      <c r="CH118" s="932"/>
      <c r="CI118" s="932"/>
      <c r="CJ118" s="932"/>
      <c r="CK118" s="962"/>
      <c r="CL118" s="963"/>
      <c r="CM118" s="933" t="s">
        <v>405</v>
      </c>
      <c r="CN118" s="934"/>
      <c r="CO118" s="934"/>
      <c r="CP118" s="934"/>
      <c r="CQ118" s="934"/>
      <c r="CR118" s="934"/>
      <c r="CS118" s="934"/>
      <c r="CT118" s="934"/>
      <c r="CU118" s="934"/>
      <c r="CV118" s="934"/>
      <c r="CW118" s="934"/>
      <c r="CX118" s="934"/>
      <c r="CY118" s="934"/>
      <c r="CZ118" s="934"/>
      <c r="DA118" s="934"/>
      <c r="DB118" s="934"/>
      <c r="DC118" s="934"/>
      <c r="DD118" s="934"/>
      <c r="DE118" s="934"/>
      <c r="DF118" s="935"/>
      <c r="DG118" s="936">
        <v>7411303</v>
      </c>
      <c r="DH118" s="937"/>
      <c r="DI118" s="937"/>
      <c r="DJ118" s="937"/>
      <c r="DK118" s="937"/>
      <c r="DL118" s="937">
        <v>7152495</v>
      </c>
      <c r="DM118" s="937"/>
      <c r="DN118" s="937"/>
      <c r="DO118" s="937"/>
      <c r="DP118" s="937"/>
      <c r="DQ118" s="937">
        <v>6883734</v>
      </c>
      <c r="DR118" s="937"/>
      <c r="DS118" s="937"/>
      <c r="DT118" s="937"/>
      <c r="DU118" s="937"/>
      <c r="DV118" s="938">
        <v>2.6</v>
      </c>
      <c r="DW118" s="938"/>
      <c r="DX118" s="938"/>
      <c r="DY118" s="938"/>
      <c r="DZ118" s="939"/>
    </row>
    <row r="119" spans="1:130" s="191" customFormat="1" ht="26.25" customHeight="1">
      <c r="A119" s="1073" t="s">
        <v>380</v>
      </c>
      <c r="B119" s="961"/>
      <c r="C119" s="940" t="s">
        <v>381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08">
        <v>8893</v>
      </c>
      <c r="AB119" s="909"/>
      <c r="AC119" s="909"/>
      <c r="AD119" s="909"/>
      <c r="AE119" s="910"/>
      <c r="AF119" s="911">
        <v>8950</v>
      </c>
      <c r="AG119" s="909"/>
      <c r="AH119" s="909"/>
      <c r="AI119" s="909"/>
      <c r="AJ119" s="910"/>
      <c r="AK119" s="911">
        <v>8967</v>
      </c>
      <c r="AL119" s="909"/>
      <c r="AM119" s="909"/>
      <c r="AN119" s="909"/>
      <c r="AO119" s="910"/>
      <c r="AP119" s="912">
        <v>0</v>
      </c>
      <c r="AQ119" s="913"/>
      <c r="AR119" s="913"/>
      <c r="AS119" s="913"/>
      <c r="AT119" s="914"/>
      <c r="AU119" s="919"/>
      <c r="AV119" s="920"/>
      <c r="AW119" s="920"/>
      <c r="AX119" s="920"/>
      <c r="AY119" s="920"/>
      <c r="AZ119" s="222" t="s">
        <v>138</v>
      </c>
      <c r="BA119" s="222"/>
      <c r="BB119" s="222"/>
      <c r="BC119" s="222"/>
      <c r="BD119" s="222"/>
      <c r="BE119" s="222"/>
      <c r="BF119" s="222"/>
      <c r="BG119" s="222"/>
      <c r="BH119" s="222"/>
      <c r="BI119" s="222"/>
      <c r="BJ119" s="222"/>
      <c r="BK119" s="222"/>
      <c r="BL119" s="222"/>
      <c r="BM119" s="222"/>
      <c r="BN119" s="222"/>
      <c r="BO119" s="992" t="s">
        <v>406</v>
      </c>
      <c r="BP119" s="1016"/>
      <c r="BQ119" s="1008">
        <v>1246331134</v>
      </c>
      <c r="BR119" s="1009"/>
      <c r="BS119" s="1009"/>
      <c r="BT119" s="1009"/>
      <c r="BU119" s="1009"/>
      <c r="BV119" s="1009">
        <v>1241744401</v>
      </c>
      <c r="BW119" s="1009"/>
      <c r="BX119" s="1009"/>
      <c r="BY119" s="1009"/>
      <c r="BZ119" s="1009"/>
      <c r="CA119" s="1009">
        <v>1238033413</v>
      </c>
      <c r="CB119" s="1009"/>
      <c r="CC119" s="1009"/>
      <c r="CD119" s="1009"/>
      <c r="CE119" s="1009"/>
      <c r="CF119" s="1010"/>
      <c r="CG119" s="1011"/>
      <c r="CH119" s="1011"/>
      <c r="CI119" s="1011"/>
      <c r="CJ119" s="1012"/>
      <c r="CK119" s="964"/>
      <c r="CL119" s="965"/>
      <c r="CM119" s="1013" t="s">
        <v>407</v>
      </c>
      <c r="CN119" s="1014"/>
      <c r="CO119" s="1014"/>
      <c r="CP119" s="1014"/>
      <c r="CQ119" s="1014"/>
      <c r="CR119" s="1014"/>
      <c r="CS119" s="1014"/>
      <c r="CT119" s="1014"/>
      <c r="CU119" s="1014"/>
      <c r="CV119" s="1014"/>
      <c r="CW119" s="1014"/>
      <c r="CX119" s="1014"/>
      <c r="CY119" s="1014"/>
      <c r="CZ119" s="1014"/>
      <c r="DA119" s="1014"/>
      <c r="DB119" s="1014"/>
      <c r="DC119" s="1014"/>
      <c r="DD119" s="1014"/>
      <c r="DE119" s="1014"/>
      <c r="DF119" s="1015"/>
      <c r="DG119" s="936" t="s">
        <v>103</v>
      </c>
      <c r="DH119" s="937"/>
      <c r="DI119" s="937"/>
      <c r="DJ119" s="937"/>
      <c r="DK119" s="937"/>
      <c r="DL119" s="937" t="s">
        <v>103</v>
      </c>
      <c r="DM119" s="937"/>
      <c r="DN119" s="937"/>
      <c r="DO119" s="937"/>
      <c r="DP119" s="937"/>
      <c r="DQ119" s="937" t="s">
        <v>103</v>
      </c>
      <c r="DR119" s="937"/>
      <c r="DS119" s="937"/>
      <c r="DT119" s="937"/>
      <c r="DU119" s="937"/>
      <c r="DV119" s="938" t="s">
        <v>103</v>
      </c>
      <c r="DW119" s="938"/>
      <c r="DX119" s="938"/>
      <c r="DY119" s="938"/>
      <c r="DZ119" s="939"/>
    </row>
    <row r="120" spans="1:130" s="191" customFormat="1" ht="26.25" customHeight="1">
      <c r="A120" s="1074"/>
      <c r="B120" s="963"/>
      <c r="C120" s="933" t="s">
        <v>384</v>
      </c>
      <c r="D120" s="934"/>
      <c r="E120" s="934"/>
      <c r="F120" s="934"/>
      <c r="G120" s="934"/>
      <c r="H120" s="934"/>
      <c r="I120" s="934"/>
      <c r="J120" s="934"/>
      <c r="K120" s="934"/>
      <c r="L120" s="934"/>
      <c r="M120" s="934"/>
      <c r="N120" s="934"/>
      <c r="O120" s="934"/>
      <c r="P120" s="934"/>
      <c r="Q120" s="934"/>
      <c r="R120" s="934"/>
      <c r="S120" s="934"/>
      <c r="T120" s="934"/>
      <c r="U120" s="934"/>
      <c r="V120" s="934"/>
      <c r="W120" s="934"/>
      <c r="X120" s="934"/>
      <c r="Y120" s="934"/>
      <c r="Z120" s="935"/>
      <c r="AA120" s="969" t="s">
        <v>103</v>
      </c>
      <c r="AB120" s="970"/>
      <c r="AC120" s="970"/>
      <c r="AD120" s="970"/>
      <c r="AE120" s="971"/>
      <c r="AF120" s="972" t="s">
        <v>103</v>
      </c>
      <c r="AG120" s="970"/>
      <c r="AH120" s="970"/>
      <c r="AI120" s="970"/>
      <c r="AJ120" s="971"/>
      <c r="AK120" s="972" t="s">
        <v>103</v>
      </c>
      <c r="AL120" s="970"/>
      <c r="AM120" s="970"/>
      <c r="AN120" s="970"/>
      <c r="AO120" s="971"/>
      <c r="AP120" s="973" t="s">
        <v>103</v>
      </c>
      <c r="AQ120" s="974"/>
      <c r="AR120" s="974"/>
      <c r="AS120" s="974"/>
      <c r="AT120" s="975"/>
      <c r="AU120" s="1000" t="s">
        <v>408</v>
      </c>
      <c r="AV120" s="1001"/>
      <c r="AW120" s="1001"/>
      <c r="AX120" s="1001"/>
      <c r="AY120" s="1002"/>
      <c r="AZ120" s="957" t="s">
        <v>409</v>
      </c>
      <c r="BA120" s="906"/>
      <c r="BB120" s="906"/>
      <c r="BC120" s="906"/>
      <c r="BD120" s="906"/>
      <c r="BE120" s="906"/>
      <c r="BF120" s="906"/>
      <c r="BG120" s="906"/>
      <c r="BH120" s="906"/>
      <c r="BI120" s="906"/>
      <c r="BJ120" s="906"/>
      <c r="BK120" s="906"/>
      <c r="BL120" s="906"/>
      <c r="BM120" s="906"/>
      <c r="BN120" s="906"/>
      <c r="BO120" s="906"/>
      <c r="BP120" s="907"/>
      <c r="BQ120" s="943">
        <v>103487803</v>
      </c>
      <c r="BR120" s="944"/>
      <c r="BS120" s="944"/>
      <c r="BT120" s="944"/>
      <c r="BU120" s="944"/>
      <c r="BV120" s="944">
        <v>113950210</v>
      </c>
      <c r="BW120" s="944"/>
      <c r="BX120" s="944"/>
      <c r="BY120" s="944"/>
      <c r="BZ120" s="944"/>
      <c r="CA120" s="944">
        <v>118147766</v>
      </c>
      <c r="CB120" s="944"/>
      <c r="CC120" s="944"/>
      <c r="CD120" s="944"/>
      <c r="CE120" s="944"/>
      <c r="CF120" s="958">
        <v>44.1</v>
      </c>
      <c r="CG120" s="959"/>
      <c r="CH120" s="959"/>
      <c r="CI120" s="959"/>
      <c r="CJ120" s="959"/>
      <c r="CK120" s="1017" t="s">
        <v>410</v>
      </c>
      <c r="CL120" s="1018"/>
      <c r="CM120" s="1018"/>
      <c r="CN120" s="1018"/>
      <c r="CO120" s="1019"/>
      <c r="CP120" s="1025" t="s">
        <v>411</v>
      </c>
      <c r="CQ120" s="1026"/>
      <c r="CR120" s="1026"/>
      <c r="CS120" s="1026"/>
      <c r="CT120" s="1026"/>
      <c r="CU120" s="1026"/>
      <c r="CV120" s="1026"/>
      <c r="CW120" s="1026"/>
      <c r="CX120" s="1026"/>
      <c r="CY120" s="1026"/>
      <c r="CZ120" s="1026"/>
      <c r="DA120" s="1026"/>
      <c r="DB120" s="1026"/>
      <c r="DC120" s="1026"/>
      <c r="DD120" s="1026"/>
      <c r="DE120" s="1026"/>
      <c r="DF120" s="1027"/>
      <c r="DG120" s="943">
        <v>3066447</v>
      </c>
      <c r="DH120" s="944"/>
      <c r="DI120" s="944"/>
      <c r="DJ120" s="944"/>
      <c r="DK120" s="944"/>
      <c r="DL120" s="944">
        <v>2235082</v>
      </c>
      <c r="DM120" s="944"/>
      <c r="DN120" s="944"/>
      <c r="DO120" s="944"/>
      <c r="DP120" s="944"/>
      <c r="DQ120" s="944">
        <v>2220552</v>
      </c>
      <c r="DR120" s="944"/>
      <c r="DS120" s="944"/>
      <c r="DT120" s="944"/>
      <c r="DU120" s="944"/>
      <c r="DV120" s="945">
        <v>0.8</v>
      </c>
      <c r="DW120" s="945"/>
      <c r="DX120" s="945"/>
      <c r="DY120" s="945"/>
      <c r="DZ120" s="946"/>
    </row>
    <row r="121" spans="1:130" s="191" customFormat="1" ht="26.25" customHeight="1">
      <c r="A121" s="1074"/>
      <c r="B121" s="963"/>
      <c r="C121" s="984" t="s">
        <v>412</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9">
        <v>701265</v>
      </c>
      <c r="AB121" s="970"/>
      <c r="AC121" s="970"/>
      <c r="AD121" s="970"/>
      <c r="AE121" s="971"/>
      <c r="AF121" s="972">
        <v>649198</v>
      </c>
      <c r="AG121" s="970"/>
      <c r="AH121" s="970"/>
      <c r="AI121" s="970"/>
      <c r="AJ121" s="971"/>
      <c r="AK121" s="972">
        <v>579237</v>
      </c>
      <c r="AL121" s="970"/>
      <c r="AM121" s="970"/>
      <c r="AN121" s="970"/>
      <c r="AO121" s="971"/>
      <c r="AP121" s="973">
        <v>0.2</v>
      </c>
      <c r="AQ121" s="974"/>
      <c r="AR121" s="974"/>
      <c r="AS121" s="974"/>
      <c r="AT121" s="975"/>
      <c r="AU121" s="1003"/>
      <c r="AV121" s="1004"/>
      <c r="AW121" s="1004"/>
      <c r="AX121" s="1004"/>
      <c r="AY121" s="1005"/>
      <c r="AZ121" s="966" t="s">
        <v>413</v>
      </c>
      <c r="BA121" s="967"/>
      <c r="BB121" s="967"/>
      <c r="BC121" s="967"/>
      <c r="BD121" s="967"/>
      <c r="BE121" s="967"/>
      <c r="BF121" s="967"/>
      <c r="BG121" s="967"/>
      <c r="BH121" s="967"/>
      <c r="BI121" s="967"/>
      <c r="BJ121" s="967"/>
      <c r="BK121" s="967"/>
      <c r="BL121" s="967"/>
      <c r="BM121" s="967"/>
      <c r="BN121" s="967"/>
      <c r="BO121" s="967"/>
      <c r="BP121" s="968"/>
      <c r="BQ121" s="936">
        <v>13315435</v>
      </c>
      <c r="BR121" s="937"/>
      <c r="BS121" s="937"/>
      <c r="BT121" s="937"/>
      <c r="BU121" s="937"/>
      <c r="BV121" s="937">
        <v>21389116</v>
      </c>
      <c r="BW121" s="937"/>
      <c r="BX121" s="937"/>
      <c r="BY121" s="937"/>
      <c r="BZ121" s="937"/>
      <c r="CA121" s="937">
        <v>18518810</v>
      </c>
      <c r="CB121" s="937"/>
      <c r="CC121" s="937"/>
      <c r="CD121" s="937"/>
      <c r="CE121" s="937"/>
      <c r="CF121" s="931">
        <v>6.9</v>
      </c>
      <c r="CG121" s="932"/>
      <c r="CH121" s="932"/>
      <c r="CI121" s="932"/>
      <c r="CJ121" s="932"/>
      <c r="CK121" s="1020"/>
      <c r="CL121" s="1021"/>
      <c r="CM121" s="1021"/>
      <c r="CN121" s="1021"/>
      <c r="CO121" s="1022"/>
      <c r="CP121" s="1030" t="s">
        <v>414</v>
      </c>
      <c r="CQ121" s="1031"/>
      <c r="CR121" s="1031"/>
      <c r="CS121" s="1031"/>
      <c r="CT121" s="1031"/>
      <c r="CU121" s="1031"/>
      <c r="CV121" s="1031"/>
      <c r="CW121" s="1031"/>
      <c r="CX121" s="1031"/>
      <c r="CY121" s="1031"/>
      <c r="CZ121" s="1031"/>
      <c r="DA121" s="1031"/>
      <c r="DB121" s="1031"/>
      <c r="DC121" s="1031"/>
      <c r="DD121" s="1031"/>
      <c r="DE121" s="1031"/>
      <c r="DF121" s="1032"/>
      <c r="DG121" s="936">
        <v>1346536</v>
      </c>
      <c r="DH121" s="937"/>
      <c r="DI121" s="937"/>
      <c r="DJ121" s="937"/>
      <c r="DK121" s="937"/>
      <c r="DL121" s="937">
        <v>1359726</v>
      </c>
      <c r="DM121" s="937"/>
      <c r="DN121" s="937"/>
      <c r="DO121" s="937"/>
      <c r="DP121" s="937"/>
      <c r="DQ121" s="937">
        <v>1492706</v>
      </c>
      <c r="DR121" s="937"/>
      <c r="DS121" s="937"/>
      <c r="DT121" s="937"/>
      <c r="DU121" s="937"/>
      <c r="DV121" s="938">
        <v>0.6</v>
      </c>
      <c r="DW121" s="938"/>
      <c r="DX121" s="938"/>
      <c r="DY121" s="938"/>
      <c r="DZ121" s="939"/>
    </row>
    <row r="122" spans="1:130" s="191" customFormat="1" ht="26.25" customHeight="1">
      <c r="A122" s="1074"/>
      <c r="B122" s="963"/>
      <c r="C122" s="933" t="s">
        <v>394</v>
      </c>
      <c r="D122" s="934"/>
      <c r="E122" s="934"/>
      <c r="F122" s="934"/>
      <c r="G122" s="934"/>
      <c r="H122" s="934"/>
      <c r="I122" s="934"/>
      <c r="J122" s="934"/>
      <c r="K122" s="934"/>
      <c r="L122" s="934"/>
      <c r="M122" s="934"/>
      <c r="N122" s="934"/>
      <c r="O122" s="934"/>
      <c r="P122" s="934"/>
      <c r="Q122" s="934"/>
      <c r="R122" s="934"/>
      <c r="S122" s="934"/>
      <c r="T122" s="934"/>
      <c r="U122" s="934"/>
      <c r="V122" s="934"/>
      <c r="W122" s="934"/>
      <c r="X122" s="934"/>
      <c r="Y122" s="934"/>
      <c r="Z122" s="935"/>
      <c r="AA122" s="969">
        <v>2241797</v>
      </c>
      <c r="AB122" s="970"/>
      <c r="AC122" s="970"/>
      <c r="AD122" s="970"/>
      <c r="AE122" s="971"/>
      <c r="AF122" s="972">
        <v>7883</v>
      </c>
      <c r="AG122" s="970"/>
      <c r="AH122" s="970"/>
      <c r="AI122" s="970"/>
      <c r="AJ122" s="971"/>
      <c r="AK122" s="972" t="s">
        <v>103</v>
      </c>
      <c r="AL122" s="970"/>
      <c r="AM122" s="970"/>
      <c r="AN122" s="970"/>
      <c r="AO122" s="971"/>
      <c r="AP122" s="973" t="s">
        <v>103</v>
      </c>
      <c r="AQ122" s="974"/>
      <c r="AR122" s="974"/>
      <c r="AS122" s="974"/>
      <c r="AT122" s="975"/>
      <c r="AU122" s="1003"/>
      <c r="AV122" s="1004"/>
      <c r="AW122" s="1004"/>
      <c r="AX122" s="1004"/>
      <c r="AY122" s="1005"/>
      <c r="AZ122" s="991" t="s">
        <v>415</v>
      </c>
      <c r="BA122" s="982"/>
      <c r="BB122" s="982"/>
      <c r="BC122" s="982"/>
      <c r="BD122" s="982"/>
      <c r="BE122" s="982"/>
      <c r="BF122" s="982"/>
      <c r="BG122" s="982"/>
      <c r="BH122" s="982"/>
      <c r="BI122" s="982"/>
      <c r="BJ122" s="982"/>
      <c r="BK122" s="982"/>
      <c r="BL122" s="982"/>
      <c r="BM122" s="982"/>
      <c r="BN122" s="982"/>
      <c r="BO122" s="982"/>
      <c r="BP122" s="983"/>
      <c r="BQ122" s="1008">
        <v>687844140</v>
      </c>
      <c r="BR122" s="1009"/>
      <c r="BS122" s="1009"/>
      <c r="BT122" s="1009"/>
      <c r="BU122" s="1009"/>
      <c r="BV122" s="1009">
        <v>679628547</v>
      </c>
      <c r="BW122" s="1009"/>
      <c r="BX122" s="1009"/>
      <c r="BY122" s="1009"/>
      <c r="BZ122" s="1009"/>
      <c r="CA122" s="1009">
        <v>674112773</v>
      </c>
      <c r="CB122" s="1009"/>
      <c r="CC122" s="1009"/>
      <c r="CD122" s="1009"/>
      <c r="CE122" s="1009"/>
      <c r="CF122" s="1028">
        <v>251.4</v>
      </c>
      <c r="CG122" s="1029"/>
      <c r="CH122" s="1029"/>
      <c r="CI122" s="1029"/>
      <c r="CJ122" s="1029"/>
      <c r="CK122" s="1020"/>
      <c r="CL122" s="1021"/>
      <c r="CM122" s="1021"/>
      <c r="CN122" s="1021"/>
      <c r="CO122" s="1022"/>
      <c r="CP122" s="1030" t="s">
        <v>416</v>
      </c>
      <c r="CQ122" s="1031"/>
      <c r="CR122" s="1031"/>
      <c r="CS122" s="1031"/>
      <c r="CT122" s="1031"/>
      <c r="CU122" s="1031"/>
      <c r="CV122" s="1031"/>
      <c r="CW122" s="1031"/>
      <c r="CX122" s="1031"/>
      <c r="CY122" s="1031"/>
      <c r="CZ122" s="1031"/>
      <c r="DA122" s="1031"/>
      <c r="DB122" s="1031"/>
      <c r="DC122" s="1031"/>
      <c r="DD122" s="1031"/>
      <c r="DE122" s="1031"/>
      <c r="DF122" s="1032"/>
      <c r="DG122" s="936">
        <v>900837</v>
      </c>
      <c r="DH122" s="937"/>
      <c r="DI122" s="937"/>
      <c r="DJ122" s="937"/>
      <c r="DK122" s="937"/>
      <c r="DL122" s="937">
        <v>770205</v>
      </c>
      <c r="DM122" s="937"/>
      <c r="DN122" s="937"/>
      <c r="DO122" s="937"/>
      <c r="DP122" s="937"/>
      <c r="DQ122" s="937">
        <v>549034</v>
      </c>
      <c r="DR122" s="937"/>
      <c r="DS122" s="937"/>
      <c r="DT122" s="937"/>
      <c r="DU122" s="937"/>
      <c r="DV122" s="938">
        <v>0.2</v>
      </c>
      <c r="DW122" s="938"/>
      <c r="DX122" s="938"/>
      <c r="DY122" s="938"/>
      <c r="DZ122" s="939"/>
    </row>
    <row r="123" spans="1:130" s="191" customFormat="1" ht="26.25" customHeight="1">
      <c r="A123" s="1074"/>
      <c r="B123" s="963"/>
      <c r="C123" s="933" t="s">
        <v>400</v>
      </c>
      <c r="D123" s="934"/>
      <c r="E123" s="934"/>
      <c r="F123" s="934"/>
      <c r="G123" s="934"/>
      <c r="H123" s="934"/>
      <c r="I123" s="934"/>
      <c r="J123" s="934"/>
      <c r="K123" s="934"/>
      <c r="L123" s="934"/>
      <c r="M123" s="934"/>
      <c r="N123" s="934"/>
      <c r="O123" s="934"/>
      <c r="P123" s="934"/>
      <c r="Q123" s="934"/>
      <c r="R123" s="934"/>
      <c r="S123" s="934"/>
      <c r="T123" s="934"/>
      <c r="U123" s="934"/>
      <c r="V123" s="934"/>
      <c r="W123" s="934"/>
      <c r="X123" s="934"/>
      <c r="Y123" s="934"/>
      <c r="Z123" s="935"/>
      <c r="AA123" s="969" t="s">
        <v>103</v>
      </c>
      <c r="AB123" s="970"/>
      <c r="AC123" s="970"/>
      <c r="AD123" s="970"/>
      <c r="AE123" s="971"/>
      <c r="AF123" s="972" t="s">
        <v>103</v>
      </c>
      <c r="AG123" s="970"/>
      <c r="AH123" s="970"/>
      <c r="AI123" s="970"/>
      <c r="AJ123" s="971"/>
      <c r="AK123" s="972" t="s">
        <v>103</v>
      </c>
      <c r="AL123" s="970"/>
      <c r="AM123" s="970"/>
      <c r="AN123" s="970"/>
      <c r="AO123" s="971"/>
      <c r="AP123" s="973" t="s">
        <v>103</v>
      </c>
      <c r="AQ123" s="974"/>
      <c r="AR123" s="974"/>
      <c r="AS123" s="974"/>
      <c r="AT123" s="975"/>
      <c r="AU123" s="1006"/>
      <c r="AV123" s="1007"/>
      <c r="AW123" s="1007"/>
      <c r="AX123" s="1007"/>
      <c r="AY123" s="1007"/>
      <c r="AZ123" s="222" t="s">
        <v>138</v>
      </c>
      <c r="BA123" s="222"/>
      <c r="BB123" s="222"/>
      <c r="BC123" s="222"/>
      <c r="BD123" s="222"/>
      <c r="BE123" s="222"/>
      <c r="BF123" s="222"/>
      <c r="BG123" s="222"/>
      <c r="BH123" s="222"/>
      <c r="BI123" s="222"/>
      <c r="BJ123" s="222"/>
      <c r="BK123" s="222"/>
      <c r="BL123" s="222"/>
      <c r="BM123" s="222"/>
      <c r="BN123" s="222"/>
      <c r="BO123" s="992" t="s">
        <v>417</v>
      </c>
      <c r="BP123" s="1016"/>
      <c r="BQ123" s="1080">
        <v>804647378</v>
      </c>
      <c r="BR123" s="1081"/>
      <c r="BS123" s="1081"/>
      <c r="BT123" s="1081"/>
      <c r="BU123" s="1081"/>
      <c r="BV123" s="1081">
        <v>814967873</v>
      </c>
      <c r="BW123" s="1081"/>
      <c r="BX123" s="1081"/>
      <c r="BY123" s="1081"/>
      <c r="BZ123" s="1081"/>
      <c r="CA123" s="1081">
        <v>810779349</v>
      </c>
      <c r="CB123" s="1081"/>
      <c r="CC123" s="1081"/>
      <c r="CD123" s="1081"/>
      <c r="CE123" s="1081"/>
      <c r="CF123" s="1010"/>
      <c r="CG123" s="1011"/>
      <c r="CH123" s="1011"/>
      <c r="CI123" s="1011"/>
      <c r="CJ123" s="1012"/>
      <c r="CK123" s="1020"/>
      <c r="CL123" s="1021"/>
      <c r="CM123" s="1021"/>
      <c r="CN123" s="1021"/>
      <c r="CO123" s="1022"/>
      <c r="CP123" s="1030" t="s">
        <v>418</v>
      </c>
      <c r="CQ123" s="1031"/>
      <c r="CR123" s="1031"/>
      <c r="CS123" s="1031"/>
      <c r="CT123" s="1031"/>
      <c r="CU123" s="1031"/>
      <c r="CV123" s="1031"/>
      <c r="CW123" s="1031"/>
      <c r="CX123" s="1031"/>
      <c r="CY123" s="1031"/>
      <c r="CZ123" s="1031"/>
      <c r="DA123" s="1031"/>
      <c r="DB123" s="1031"/>
      <c r="DC123" s="1031"/>
      <c r="DD123" s="1031"/>
      <c r="DE123" s="1031"/>
      <c r="DF123" s="1032"/>
      <c r="DG123" s="936">
        <v>1151421</v>
      </c>
      <c r="DH123" s="937"/>
      <c r="DI123" s="937"/>
      <c r="DJ123" s="937"/>
      <c r="DK123" s="937"/>
      <c r="DL123" s="937">
        <v>928553</v>
      </c>
      <c r="DM123" s="937"/>
      <c r="DN123" s="937"/>
      <c r="DO123" s="937"/>
      <c r="DP123" s="937"/>
      <c r="DQ123" s="937">
        <v>141869</v>
      </c>
      <c r="DR123" s="937"/>
      <c r="DS123" s="937"/>
      <c r="DT123" s="937"/>
      <c r="DU123" s="937"/>
      <c r="DV123" s="938">
        <v>0.1</v>
      </c>
      <c r="DW123" s="938"/>
      <c r="DX123" s="938"/>
      <c r="DY123" s="938"/>
      <c r="DZ123" s="939"/>
    </row>
    <row r="124" spans="1:130" s="191" customFormat="1" ht="26.25" customHeight="1" thickBot="1">
      <c r="A124" s="1074"/>
      <c r="B124" s="963"/>
      <c r="C124" s="933" t="s">
        <v>403</v>
      </c>
      <c r="D124" s="934"/>
      <c r="E124" s="934"/>
      <c r="F124" s="934"/>
      <c r="G124" s="934"/>
      <c r="H124" s="934"/>
      <c r="I124" s="934"/>
      <c r="J124" s="934"/>
      <c r="K124" s="934"/>
      <c r="L124" s="934"/>
      <c r="M124" s="934"/>
      <c r="N124" s="934"/>
      <c r="O124" s="934"/>
      <c r="P124" s="934"/>
      <c r="Q124" s="934"/>
      <c r="R124" s="934"/>
      <c r="S124" s="934"/>
      <c r="T124" s="934"/>
      <c r="U124" s="934"/>
      <c r="V124" s="934"/>
      <c r="W124" s="934"/>
      <c r="X124" s="934"/>
      <c r="Y124" s="934"/>
      <c r="Z124" s="935"/>
      <c r="AA124" s="969" t="s">
        <v>103</v>
      </c>
      <c r="AB124" s="970"/>
      <c r="AC124" s="970"/>
      <c r="AD124" s="970"/>
      <c r="AE124" s="971"/>
      <c r="AF124" s="972" t="s">
        <v>103</v>
      </c>
      <c r="AG124" s="970"/>
      <c r="AH124" s="970"/>
      <c r="AI124" s="970"/>
      <c r="AJ124" s="971"/>
      <c r="AK124" s="972" t="s">
        <v>103</v>
      </c>
      <c r="AL124" s="970"/>
      <c r="AM124" s="970"/>
      <c r="AN124" s="970"/>
      <c r="AO124" s="971"/>
      <c r="AP124" s="973" t="s">
        <v>103</v>
      </c>
      <c r="AQ124" s="974"/>
      <c r="AR124" s="974"/>
      <c r="AS124" s="974"/>
      <c r="AT124" s="975"/>
      <c r="AU124" s="1076" t="s">
        <v>419</v>
      </c>
      <c r="AV124" s="1077"/>
      <c r="AW124" s="1077"/>
      <c r="AX124" s="1077"/>
      <c r="AY124" s="1077"/>
      <c r="AZ124" s="1077"/>
      <c r="BA124" s="1077"/>
      <c r="BB124" s="1077"/>
      <c r="BC124" s="1077"/>
      <c r="BD124" s="1077"/>
      <c r="BE124" s="1077"/>
      <c r="BF124" s="1077"/>
      <c r="BG124" s="1077"/>
      <c r="BH124" s="1077"/>
      <c r="BI124" s="1077"/>
      <c r="BJ124" s="1077"/>
      <c r="BK124" s="1077"/>
      <c r="BL124" s="1077"/>
      <c r="BM124" s="1077"/>
      <c r="BN124" s="1077"/>
      <c r="BO124" s="1077"/>
      <c r="BP124" s="1078"/>
      <c r="BQ124" s="1079">
        <v>165.7</v>
      </c>
      <c r="BR124" s="1040"/>
      <c r="BS124" s="1040"/>
      <c r="BT124" s="1040"/>
      <c r="BU124" s="1040"/>
      <c r="BV124" s="1040">
        <v>157</v>
      </c>
      <c r="BW124" s="1040"/>
      <c r="BX124" s="1040"/>
      <c r="BY124" s="1040"/>
      <c r="BZ124" s="1040"/>
      <c r="CA124" s="1040">
        <v>159.30000000000001</v>
      </c>
      <c r="CB124" s="1040"/>
      <c r="CC124" s="1040"/>
      <c r="CD124" s="1040"/>
      <c r="CE124" s="1040"/>
      <c r="CF124" s="1041"/>
      <c r="CG124" s="1042"/>
      <c r="CH124" s="1042"/>
      <c r="CI124" s="1042"/>
      <c r="CJ124" s="1043"/>
      <c r="CK124" s="1023"/>
      <c r="CL124" s="1023"/>
      <c r="CM124" s="1023"/>
      <c r="CN124" s="1023"/>
      <c r="CO124" s="1024"/>
      <c r="CP124" s="1044" t="s">
        <v>420</v>
      </c>
      <c r="CQ124" s="1045"/>
      <c r="CR124" s="1045"/>
      <c r="CS124" s="1045"/>
      <c r="CT124" s="1045"/>
      <c r="CU124" s="1045"/>
      <c r="CV124" s="1045"/>
      <c r="CW124" s="1045"/>
      <c r="CX124" s="1045"/>
      <c r="CY124" s="1045"/>
      <c r="CZ124" s="1045"/>
      <c r="DA124" s="1045"/>
      <c r="DB124" s="1045"/>
      <c r="DC124" s="1045"/>
      <c r="DD124" s="1045"/>
      <c r="DE124" s="1045"/>
      <c r="DF124" s="1046"/>
      <c r="DG124" s="1008" t="s">
        <v>103</v>
      </c>
      <c r="DH124" s="1009"/>
      <c r="DI124" s="1009"/>
      <c r="DJ124" s="1009"/>
      <c r="DK124" s="1009"/>
      <c r="DL124" s="1009" t="s">
        <v>103</v>
      </c>
      <c r="DM124" s="1009"/>
      <c r="DN124" s="1009"/>
      <c r="DO124" s="1009"/>
      <c r="DP124" s="1009"/>
      <c r="DQ124" s="1009" t="s">
        <v>103</v>
      </c>
      <c r="DR124" s="1009"/>
      <c r="DS124" s="1009"/>
      <c r="DT124" s="1009"/>
      <c r="DU124" s="1009"/>
      <c r="DV124" s="1033" t="s">
        <v>103</v>
      </c>
      <c r="DW124" s="1033"/>
      <c r="DX124" s="1033"/>
      <c r="DY124" s="1033"/>
      <c r="DZ124" s="1034"/>
    </row>
    <row r="125" spans="1:130" s="191" customFormat="1" ht="26.25" customHeight="1">
      <c r="A125" s="1074"/>
      <c r="B125" s="963"/>
      <c r="C125" s="933" t="s">
        <v>405</v>
      </c>
      <c r="D125" s="934"/>
      <c r="E125" s="934"/>
      <c r="F125" s="934"/>
      <c r="G125" s="934"/>
      <c r="H125" s="934"/>
      <c r="I125" s="934"/>
      <c r="J125" s="934"/>
      <c r="K125" s="934"/>
      <c r="L125" s="934"/>
      <c r="M125" s="934"/>
      <c r="N125" s="934"/>
      <c r="O125" s="934"/>
      <c r="P125" s="934"/>
      <c r="Q125" s="934"/>
      <c r="R125" s="934"/>
      <c r="S125" s="934"/>
      <c r="T125" s="934"/>
      <c r="U125" s="934"/>
      <c r="V125" s="934"/>
      <c r="W125" s="934"/>
      <c r="X125" s="934"/>
      <c r="Y125" s="934"/>
      <c r="Z125" s="935"/>
      <c r="AA125" s="969">
        <v>382840</v>
      </c>
      <c r="AB125" s="970"/>
      <c r="AC125" s="970"/>
      <c r="AD125" s="970"/>
      <c r="AE125" s="971"/>
      <c r="AF125" s="972">
        <v>384297</v>
      </c>
      <c r="AG125" s="970"/>
      <c r="AH125" s="970"/>
      <c r="AI125" s="970"/>
      <c r="AJ125" s="971"/>
      <c r="AK125" s="972">
        <v>389738</v>
      </c>
      <c r="AL125" s="970"/>
      <c r="AM125" s="970"/>
      <c r="AN125" s="970"/>
      <c r="AO125" s="971"/>
      <c r="AP125" s="973">
        <v>0.1</v>
      </c>
      <c r="AQ125" s="974"/>
      <c r="AR125" s="974"/>
      <c r="AS125" s="974"/>
      <c r="AT125" s="975"/>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35" t="s">
        <v>421</v>
      </c>
      <c r="CL125" s="1018"/>
      <c r="CM125" s="1018"/>
      <c r="CN125" s="1018"/>
      <c r="CO125" s="1019"/>
      <c r="CP125" s="957" t="s">
        <v>422</v>
      </c>
      <c r="CQ125" s="906"/>
      <c r="CR125" s="906"/>
      <c r="CS125" s="906"/>
      <c r="CT125" s="906"/>
      <c r="CU125" s="906"/>
      <c r="CV125" s="906"/>
      <c r="CW125" s="906"/>
      <c r="CX125" s="906"/>
      <c r="CY125" s="906"/>
      <c r="CZ125" s="906"/>
      <c r="DA125" s="906"/>
      <c r="DB125" s="906"/>
      <c r="DC125" s="906"/>
      <c r="DD125" s="906"/>
      <c r="DE125" s="906"/>
      <c r="DF125" s="907"/>
      <c r="DG125" s="943" t="s">
        <v>423</v>
      </c>
      <c r="DH125" s="944"/>
      <c r="DI125" s="944"/>
      <c r="DJ125" s="944"/>
      <c r="DK125" s="944"/>
      <c r="DL125" s="944" t="s">
        <v>423</v>
      </c>
      <c r="DM125" s="944"/>
      <c r="DN125" s="944"/>
      <c r="DO125" s="944"/>
      <c r="DP125" s="944"/>
      <c r="DQ125" s="944" t="s">
        <v>423</v>
      </c>
      <c r="DR125" s="944"/>
      <c r="DS125" s="944"/>
      <c r="DT125" s="944"/>
      <c r="DU125" s="944"/>
      <c r="DV125" s="945" t="s">
        <v>423</v>
      </c>
      <c r="DW125" s="945"/>
      <c r="DX125" s="945"/>
      <c r="DY125" s="945"/>
      <c r="DZ125" s="946"/>
    </row>
    <row r="126" spans="1:130" s="191" customFormat="1" ht="26.25" customHeight="1" thickBot="1">
      <c r="A126" s="1074"/>
      <c r="B126" s="963"/>
      <c r="C126" s="933" t="s">
        <v>407</v>
      </c>
      <c r="D126" s="934"/>
      <c r="E126" s="934"/>
      <c r="F126" s="934"/>
      <c r="G126" s="934"/>
      <c r="H126" s="934"/>
      <c r="I126" s="934"/>
      <c r="J126" s="934"/>
      <c r="K126" s="934"/>
      <c r="L126" s="934"/>
      <c r="M126" s="934"/>
      <c r="N126" s="934"/>
      <c r="O126" s="934"/>
      <c r="P126" s="934"/>
      <c r="Q126" s="934"/>
      <c r="R126" s="934"/>
      <c r="S126" s="934"/>
      <c r="T126" s="934"/>
      <c r="U126" s="934"/>
      <c r="V126" s="934"/>
      <c r="W126" s="934"/>
      <c r="X126" s="934"/>
      <c r="Y126" s="934"/>
      <c r="Z126" s="935"/>
      <c r="AA126" s="969" t="s">
        <v>423</v>
      </c>
      <c r="AB126" s="970"/>
      <c r="AC126" s="970"/>
      <c r="AD126" s="970"/>
      <c r="AE126" s="971"/>
      <c r="AF126" s="972" t="s">
        <v>423</v>
      </c>
      <c r="AG126" s="970"/>
      <c r="AH126" s="970"/>
      <c r="AI126" s="970"/>
      <c r="AJ126" s="971"/>
      <c r="AK126" s="972" t="s">
        <v>423</v>
      </c>
      <c r="AL126" s="970"/>
      <c r="AM126" s="970"/>
      <c r="AN126" s="970"/>
      <c r="AO126" s="971"/>
      <c r="AP126" s="973" t="s">
        <v>423</v>
      </c>
      <c r="AQ126" s="974"/>
      <c r="AR126" s="974"/>
      <c r="AS126" s="974"/>
      <c r="AT126" s="975"/>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36"/>
      <c r="CL126" s="1021"/>
      <c r="CM126" s="1021"/>
      <c r="CN126" s="1021"/>
      <c r="CO126" s="1022"/>
      <c r="CP126" s="966" t="s">
        <v>424</v>
      </c>
      <c r="CQ126" s="967"/>
      <c r="CR126" s="967"/>
      <c r="CS126" s="967"/>
      <c r="CT126" s="967"/>
      <c r="CU126" s="967"/>
      <c r="CV126" s="967"/>
      <c r="CW126" s="967"/>
      <c r="CX126" s="967"/>
      <c r="CY126" s="967"/>
      <c r="CZ126" s="967"/>
      <c r="DA126" s="967"/>
      <c r="DB126" s="967"/>
      <c r="DC126" s="967"/>
      <c r="DD126" s="967"/>
      <c r="DE126" s="967"/>
      <c r="DF126" s="968"/>
      <c r="DG126" s="936" t="s">
        <v>423</v>
      </c>
      <c r="DH126" s="937"/>
      <c r="DI126" s="937"/>
      <c r="DJ126" s="937"/>
      <c r="DK126" s="937"/>
      <c r="DL126" s="937" t="s">
        <v>423</v>
      </c>
      <c r="DM126" s="937"/>
      <c r="DN126" s="937"/>
      <c r="DO126" s="937"/>
      <c r="DP126" s="937"/>
      <c r="DQ126" s="937" t="s">
        <v>423</v>
      </c>
      <c r="DR126" s="937"/>
      <c r="DS126" s="937"/>
      <c r="DT126" s="937"/>
      <c r="DU126" s="937"/>
      <c r="DV126" s="938" t="s">
        <v>423</v>
      </c>
      <c r="DW126" s="938"/>
      <c r="DX126" s="938"/>
      <c r="DY126" s="938"/>
      <c r="DZ126" s="939"/>
    </row>
    <row r="127" spans="1:130" s="191" customFormat="1" ht="26.25" customHeight="1">
      <c r="A127" s="1075"/>
      <c r="B127" s="965"/>
      <c r="C127" s="1013" t="s">
        <v>425</v>
      </c>
      <c r="D127" s="1014"/>
      <c r="E127" s="1014"/>
      <c r="F127" s="1014"/>
      <c r="G127" s="1014"/>
      <c r="H127" s="1014"/>
      <c r="I127" s="1014"/>
      <c r="J127" s="1014"/>
      <c r="K127" s="1014"/>
      <c r="L127" s="1014"/>
      <c r="M127" s="1014"/>
      <c r="N127" s="1014"/>
      <c r="O127" s="1014"/>
      <c r="P127" s="1014"/>
      <c r="Q127" s="1014"/>
      <c r="R127" s="1014"/>
      <c r="S127" s="1014"/>
      <c r="T127" s="1014"/>
      <c r="U127" s="1014"/>
      <c r="V127" s="1014"/>
      <c r="W127" s="1014"/>
      <c r="X127" s="1014"/>
      <c r="Y127" s="1014"/>
      <c r="Z127" s="1015"/>
      <c r="AA127" s="969">
        <v>549281</v>
      </c>
      <c r="AB127" s="970"/>
      <c r="AC127" s="970"/>
      <c r="AD127" s="970"/>
      <c r="AE127" s="971"/>
      <c r="AF127" s="972">
        <v>549981</v>
      </c>
      <c r="AG127" s="970"/>
      <c r="AH127" s="970"/>
      <c r="AI127" s="970"/>
      <c r="AJ127" s="971"/>
      <c r="AK127" s="972">
        <v>552974</v>
      </c>
      <c r="AL127" s="970"/>
      <c r="AM127" s="970"/>
      <c r="AN127" s="970"/>
      <c r="AO127" s="971"/>
      <c r="AP127" s="973">
        <v>0.2</v>
      </c>
      <c r="AQ127" s="974"/>
      <c r="AR127" s="974"/>
      <c r="AS127" s="974"/>
      <c r="AT127" s="975"/>
      <c r="AU127" s="227"/>
      <c r="AV127" s="227"/>
      <c r="AW127" s="227"/>
      <c r="AX127" s="1047" t="s">
        <v>426</v>
      </c>
      <c r="AY127" s="1048"/>
      <c r="AZ127" s="1048"/>
      <c r="BA127" s="1048"/>
      <c r="BB127" s="1048"/>
      <c r="BC127" s="1048"/>
      <c r="BD127" s="1048"/>
      <c r="BE127" s="1049"/>
      <c r="BF127" s="1050" t="s">
        <v>427</v>
      </c>
      <c r="BG127" s="1048"/>
      <c r="BH127" s="1048"/>
      <c r="BI127" s="1048"/>
      <c r="BJ127" s="1048"/>
      <c r="BK127" s="1048"/>
      <c r="BL127" s="1049"/>
      <c r="BM127" s="1050" t="s">
        <v>428</v>
      </c>
      <c r="BN127" s="1048"/>
      <c r="BO127" s="1048"/>
      <c r="BP127" s="1048"/>
      <c r="BQ127" s="1048"/>
      <c r="BR127" s="1048"/>
      <c r="BS127" s="1049"/>
      <c r="BT127" s="1050" t="s">
        <v>429</v>
      </c>
      <c r="BU127" s="1048"/>
      <c r="BV127" s="1048"/>
      <c r="BW127" s="1048"/>
      <c r="BX127" s="1048"/>
      <c r="BY127" s="1048"/>
      <c r="BZ127" s="1072"/>
      <c r="CA127" s="227"/>
      <c r="CB127" s="227"/>
      <c r="CC127" s="227"/>
      <c r="CD127" s="228"/>
      <c r="CE127" s="228"/>
      <c r="CF127" s="228"/>
      <c r="CG127" s="225"/>
      <c r="CH127" s="225"/>
      <c r="CI127" s="225"/>
      <c r="CJ127" s="226"/>
      <c r="CK127" s="1036"/>
      <c r="CL127" s="1021"/>
      <c r="CM127" s="1021"/>
      <c r="CN127" s="1021"/>
      <c r="CO127" s="1022"/>
      <c r="CP127" s="966" t="s">
        <v>430</v>
      </c>
      <c r="CQ127" s="967"/>
      <c r="CR127" s="967"/>
      <c r="CS127" s="967"/>
      <c r="CT127" s="967"/>
      <c r="CU127" s="967"/>
      <c r="CV127" s="967"/>
      <c r="CW127" s="967"/>
      <c r="CX127" s="967"/>
      <c r="CY127" s="967"/>
      <c r="CZ127" s="967"/>
      <c r="DA127" s="967"/>
      <c r="DB127" s="967"/>
      <c r="DC127" s="967"/>
      <c r="DD127" s="967"/>
      <c r="DE127" s="967"/>
      <c r="DF127" s="968"/>
      <c r="DG127" s="936" t="s">
        <v>423</v>
      </c>
      <c r="DH127" s="937"/>
      <c r="DI127" s="937"/>
      <c r="DJ127" s="937"/>
      <c r="DK127" s="937"/>
      <c r="DL127" s="937" t="s">
        <v>423</v>
      </c>
      <c r="DM127" s="937"/>
      <c r="DN127" s="937"/>
      <c r="DO127" s="937"/>
      <c r="DP127" s="937"/>
      <c r="DQ127" s="937" t="s">
        <v>423</v>
      </c>
      <c r="DR127" s="937"/>
      <c r="DS127" s="937"/>
      <c r="DT127" s="937"/>
      <c r="DU127" s="937"/>
      <c r="DV127" s="938" t="s">
        <v>423</v>
      </c>
      <c r="DW127" s="938"/>
      <c r="DX127" s="938"/>
      <c r="DY127" s="938"/>
      <c r="DZ127" s="939"/>
    </row>
    <row r="128" spans="1:130" s="191" customFormat="1" ht="26.25" customHeight="1" thickBot="1">
      <c r="A128" s="1058" t="s">
        <v>431</v>
      </c>
      <c r="B128" s="1059"/>
      <c r="C128" s="1059"/>
      <c r="D128" s="1059"/>
      <c r="E128" s="1059"/>
      <c r="F128" s="1059"/>
      <c r="G128" s="1059"/>
      <c r="H128" s="1059"/>
      <c r="I128" s="1059"/>
      <c r="J128" s="1059"/>
      <c r="K128" s="1059"/>
      <c r="L128" s="1059"/>
      <c r="M128" s="1059"/>
      <c r="N128" s="1059"/>
      <c r="O128" s="1059"/>
      <c r="P128" s="1059"/>
      <c r="Q128" s="1059"/>
      <c r="R128" s="1059"/>
      <c r="S128" s="1059"/>
      <c r="T128" s="1059"/>
      <c r="U128" s="1059"/>
      <c r="V128" s="1059"/>
      <c r="W128" s="1060" t="s">
        <v>432</v>
      </c>
      <c r="X128" s="1060"/>
      <c r="Y128" s="1060"/>
      <c r="Z128" s="1061"/>
      <c r="AA128" s="1062">
        <v>2012245</v>
      </c>
      <c r="AB128" s="1063"/>
      <c r="AC128" s="1063"/>
      <c r="AD128" s="1063"/>
      <c r="AE128" s="1064"/>
      <c r="AF128" s="1065">
        <v>1926894</v>
      </c>
      <c r="AG128" s="1063"/>
      <c r="AH128" s="1063"/>
      <c r="AI128" s="1063"/>
      <c r="AJ128" s="1064"/>
      <c r="AK128" s="1065">
        <v>1710280</v>
      </c>
      <c r="AL128" s="1063"/>
      <c r="AM128" s="1063"/>
      <c r="AN128" s="1063"/>
      <c r="AO128" s="1064"/>
      <c r="AP128" s="1066"/>
      <c r="AQ128" s="1067"/>
      <c r="AR128" s="1067"/>
      <c r="AS128" s="1067"/>
      <c r="AT128" s="1068"/>
      <c r="AU128" s="227"/>
      <c r="AV128" s="227"/>
      <c r="AW128" s="227"/>
      <c r="AX128" s="905" t="s">
        <v>433</v>
      </c>
      <c r="AY128" s="906"/>
      <c r="AZ128" s="906"/>
      <c r="BA128" s="906"/>
      <c r="BB128" s="906"/>
      <c r="BC128" s="906"/>
      <c r="BD128" s="906"/>
      <c r="BE128" s="907"/>
      <c r="BF128" s="1069" t="s">
        <v>103</v>
      </c>
      <c r="BG128" s="1070"/>
      <c r="BH128" s="1070"/>
      <c r="BI128" s="1070"/>
      <c r="BJ128" s="1070"/>
      <c r="BK128" s="1070"/>
      <c r="BL128" s="1071"/>
      <c r="BM128" s="1069">
        <v>3.75</v>
      </c>
      <c r="BN128" s="1070"/>
      <c r="BO128" s="1070"/>
      <c r="BP128" s="1070"/>
      <c r="BQ128" s="1070"/>
      <c r="BR128" s="1070"/>
      <c r="BS128" s="1071"/>
      <c r="BT128" s="1069">
        <v>5</v>
      </c>
      <c r="BU128" s="1070"/>
      <c r="BV128" s="1070"/>
      <c r="BW128" s="1070"/>
      <c r="BX128" s="1070"/>
      <c r="BY128" s="1070"/>
      <c r="BZ128" s="1094"/>
      <c r="CA128" s="228"/>
      <c r="CB128" s="228"/>
      <c r="CC128" s="228"/>
      <c r="CD128" s="228"/>
      <c r="CE128" s="228"/>
      <c r="CF128" s="228"/>
      <c r="CG128" s="225"/>
      <c r="CH128" s="225"/>
      <c r="CI128" s="225"/>
      <c r="CJ128" s="226"/>
      <c r="CK128" s="1037"/>
      <c r="CL128" s="1038"/>
      <c r="CM128" s="1038"/>
      <c r="CN128" s="1038"/>
      <c r="CO128" s="1039"/>
      <c r="CP128" s="1051" t="s">
        <v>434</v>
      </c>
      <c r="CQ128" s="1052"/>
      <c r="CR128" s="1052"/>
      <c r="CS128" s="1052"/>
      <c r="CT128" s="1052"/>
      <c r="CU128" s="1052"/>
      <c r="CV128" s="1052"/>
      <c r="CW128" s="1052"/>
      <c r="CX128" s="1052"/>
      <c r="CY128" s="1052"/>
      <c r="CZ128" s="1052"/>
      <c r="DA128" s="1052"/>
      <c r="DB128" s="1052"/>
      <c r="DC128" s="1052"/>
      <c r="DD128" s="1052"/>
      <c r="DE128" s="1052"/>
      <c r="DF128" s="1053"/>
      <c r="DG128" s="1054">
        <v>108874</v>
      </c>
      <c r="DH128" s="1055"/>
      <c r="DI128" s="1055"/>
      <c r="DJ128" s="1055"/>
      <c r="DK128" s="1055"/>
      <c r="DL128" s="1055">
        <v>91843</v>
      </c>
      <c r="DM128" s="1055"/>
      <c r="DN128" s="1055"/>
      <c r="DO128" s="1055"/>
      <c r="DP128" s="1055"/>
      <c r="DQ128" s="1055">
        <v>1684615</v>
      </c>
      <c r="DR128" s="1055"/>
      <c r="DS128" s="1055"/>
      <c r="DT128" s="1055"/>
      <c r="DU128" s="1055"/>
      <c r="DV128" s="1056">
        <v>0.6</v>
      </c>
      <c r="DW128" s="1056"/>
      <c r="DX128" s="1056"/>
      <c r="DY128" s="1056"/>
      <c r="DZ128" s="1057"/>
    </row>
    <row r="129" spans="1:131" s="191" customFormat="1" ht="26.25" customHeight="1">
      <c r="A129" s="947" t="s">
        <v>85</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8" t="s">
        <v>435</v>
      </c>
      <c r="X129" s="1089"/>
      <c r="Y129" s="1089"/>
      <c r="Z129" s="1090"/>
      <c r="AA129" s="969">
        <v>324296306</v>
      </c>
      <c r="AB129" s="970"/>
      <c r="AC129" s="970"/>
      <c r="AD129" s="970"/>
      <c r="AE129" s="971"/>
      <c r="AF129" s="972">
        <v>330745336</v>
      </c>
      <c r="AG129" s="970"/>
      <c r="AH129" s="970"/>
      <c r="AI129" s="970"/>
      <c r="AJ129" s="971"/>
      <c r="AK129" s="972">
        <v>327941885</v>
      </c>
      <c r="AL129" s="970"/>
      <c r="AM129" s="970"/>
      <c r="AN129" s="970"/>
      <c r="AO129" s="971"/>
      <c r="AP129" s="1091"/>
      <c r="AQ129" s="1092"/>
      <c r="AR129" s="1092"/>
      <c r="AS129" s="1092"/>
      <c r="AT129" s="1093"/>
      <c r="AU129" s="229"/>
      <c r="AV129" s="229"/>
      <c r="AW129" s="229"/>
      <c r="AX129" s="1082" t="s">
        <v>436</v>
      </c>
      <c r="AY129" s="967"/>
      <c r="AZ129" s="967"/>
      <c r="BA129" s="967"/>
      <c r="BB129" s="967"/>
      <c r="BC129" s="967"/>
      <c r="BD129" s="967"/>
      <c r="BE129" s="968"/>
      <c r="BF129" s="1083" t="s">
        <v>103</v>
      </c>
      <c r="BG129" s="1084"/>
      <c r="BH129" s="1084"/>
      <c r="BI129" s="1084"/>
      <c r="BJ129" s="1084"/>
      <c r="BK129" s="1084"/>
      <c r="BL129" s="1085"/>
      <c r="BM129" s="1083">
        <v>8.75</v>
      </c>
      <c r="BN129" s="1084"/>
      <c r="BO129" s="1084"/>
      <c r="BP129" s="1084"/>
      <c r="BQ129" s="1084"/>
      <c r="BR129" s="1084"/>
      <c r="BS129" s="1085"/>
      <c r="BT129" s="1083">
        <v>15</v>
      </c>
      <c r="BU129" s="1086"/>
      <c r="BV129" s="1086"/>
      <c r="BW129" s="1086"/>
      <c r="BX129" s="1086"/>
      <c r="BY129" s="1086"/>
      <c r="BZ129" s="1087"/>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47" t="s">
        <v>437</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8" t="s">
        <v>438</v>
      </c>
      <c r="X130" s="1089"/>
      <c r="Y130" s="1089"/>
      <c r="Z130" s="1090"/>
      <c r="AA130" s="969">
        <v>57801487</v>
      </c>
      <c r="AB130" s="970"/>
      <c r="AC130" s="970"/>
      <c r="AD130" s="970"/>
      <c r="AE130" s="971"/>
      <c r="AF130" s="972">
        <v>59064570</v>
      </c>
      <c r="AG130" s="970"/>
      <c r="AH130" s="970"/>
      <c r="AI130" s="970"/>
      <c r="AJ130" s="971"/>
      <c r="AK130" s="972">
        <v>59772296</v>
      </c>
      <c r="AL130" s="970"/>
      <c r="AM130" s="970"/>
      <c r="AN130" s="970"/>
      <c r="AO130" s="971"/>
      <c r="AP130" s="1091"/>
      <c r="AQ130" s="1092"/>
      <c r="AR130" s="1092"/>
      <c r="AS130" s="1092"/>
      <c r="AT130" s="1093"/>
      <c r="AU130" s="229"/>
      <c r="AV130" s="229"/>
      <c r="AW130" s="229"/>
      <c r="AX130" s="1082" t="s">
        <v>439</v>
      </c>
      <c r="AY130" s="967"/>
      <c r="AZ130" s="967"/>
      <c r="BA130" s="967"/>
      <c r="BB130" s="967"/>
      <c r="BC130" s="967"/>
      <c r="BD130" s="967"/>
      <c r="BE130" s="968"/>
      <c r="BF130" s="1119">
        <v>11.3</v>
      </c>
      <c r="BG130" s="1120"/>
      <c r="BH130" s="1120"/>
      <c r="BI130" s="1120"/>
      <c r="BJ130" s="1120"/>
      <c r="BK130" s="1120"/>
      <c r="BL130" s="1121"/>
      <c r="BM130" s="1119">
        <v>25</v>
      </c>
      <c r="BN130" s="1120"/>
      <c r="BO130" s="1120"/>
      <c r="BP130" s="1120"/>
      <c r="BQ130" s="1120"/>
      <c r="BR130" s="1120"/>
      <c r="BS130" s="1121"/>
      <c r="BT130" s="1119">
        <v>35</v>
      </c>
      <c r="BU130" s="1122"/>
      <c r="BV130" s="1122"/>
      <c r="BW130" s="1122"/>
      <c r="BX130" s="1122"/>
      <c r="BY130" s="1122"/>
      <c r="BZ130" s="1123"/>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24"/>
      <c r="B131" s="1125"/>
      <c r="C131" s="1125"/>
      <c r="D131" s="1125"/>
      <c r="E131" s="1125"/>
      <c r="F131" s="1125"/>
      <c r="G131" s="1125"/>
      <c r="H131" s="1125"/>
      <c r="I131" s="1125"/>
      <c r="J131" s="1125"/>
      <c r="K131" s="1125"/>
      <c r="L131" s="1125"/>
      <c r="M131" s="1125"/>
      <c r="N131" s="1125"/>
      <c r="O131" s="1125"/>
      <c r="P131" s="1125"/>
      <c r="Q131" s="1125"/>
      <c r="R131" s="1125"/>
      <c r="S131" s="1125"/>
      <c r="T131" s="1125"/>
      <c r="U131" s="1125"/>
      <c r="V131" s="1125"/>
      <c r="W131" s="1126" t="s">
        <v>440</v>
      </c>
      <c r="X131" s="1127"/>
      <c r="Y131" s="1127"/>
      <c r="Z131" s="1128"/>
      <c r="AA131" s="1129">
        <v>266494819</v>
      </c>
      <c r="AB131" s="1130"/>
      <c r="AC131" s="1130"/>
      <c r="AD131" s="1130"/>
      <c r="AE131" s="1131"/>
      <c r="AF131" s="1132">
        <v>271680766</v>
      </c>
      <c r="AG131" s="1130"/>
      <c r="AH131" s="1130"/>
      <c r="AI131" s="1130"/>
      <c r="AJ131" s="1131"/>
      <c r="AK131" s="1132">
        <v>268169589</v>
      </c>
      <c r="AL131" s="1130"/>
      <c r="AM131" s="1130"/>
      <c r="AN131" s="1130"/>
      <c r="AO131" s="1131"/>
      <c r="AP131" s="1133"/>
      <c r="AQ131" s="1134"/>
      <c r="AR131" s="1134"/>
      <c r="AS131" s="1134"/>
      <c r="AT131" s="1135"/>
      <c r="AU131" s="229"/>
      <c r="AV131" s="229"/>
      <c r="AW131" s="229"/>
      <c r="AX131" s="1101" t="s">
        <v>441</v>
      </c>
      <c r="AY131" s="1052"/>
      <c r="AZ131" s="1052"/>
      <c r="BA131" s="1052"/>
      <c r="BB131" s="1052"/>
      <c r="BC131" s="1052"/>
      <c r="BD131" s="1052"/>
      <c r="BE131" s="1053"/>
      <c r="BF131" s="1102">
        <v>159.30000000000001</v>
      </c>
      <c r="BG131" s="1103"/>
      <c r="BH131" s="1103"/>
      <c r="BI131" s="1103"/>
      <c r="BJ131" s="1103"/>
      <c r="BK131" s="1103"/>
      <c r="BL131" s="1104"/>
      <c r="BM131" s="1102">
        <v>400</v>
      </c>
      <c r="BN131" s="1103"/>
      <c r="BO131" s="1103"/>
      <c r="BP131" s="1103"/>
      <c r="BQ131" s="1103"/>
      <c r="BR131" s="1103"/>
      <c r="BS131" s="1104"/>
      <c r="BT131" s="1105"/>
      <c r="BU131" s="1106"/>
      <c r="BV131" s="1106"/>
      <c r="BW131" s="1106"/>
      <c r="BX131" s="1106"/>
      <c r="BY131" s="1106"/>
      <c r="BZ131" s="1107"/>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108" t="s">
        <v>442</v>
      </c>
      <c r="B132" s="1109"/>
      <c r="C132" s="1109"/>
      <c r="D132" s="1109"/>
      <c r="E132" s="1109"/>
      <c r="F132" s="1109"/>
      <c r="G132" s="1109"/>
      <c r="H132" s="1109"/>
      <c r="I132" s="1109"/>
      <c r="J132" s="1109"/>
      <c r="K132" s="1109"/>
      <c r="L132" s="1109"/>
      <c r="M132" s="1109"/>
      <c r="N132" s="1109"/>
      <c r="O132" s="1109"/>
      <c r="P132" s="1109"/>
      <c r="Q132" s="1109"/>
      <c r="R132" s="1109"/>
      <c r="S132" s="1109"/>
      <c r="T132" s="1109"/>
      <c r="U132" s="1109"/>
      <c r="V132" s="1112" t="s">
        <v>443</v>
      </c>
      <c r="W132" s="1112"/>
      <c r="X132" s="1112"/>
      <c r="Y132" s="1112"/>
      <c r="Z132" s="1113"/>
      <c r="AA132" s="1114">
        <v>13.23958272</v>
      </c>
      <c r="AB132" s="1115"/>
      <c r="AC132" s="1115"/>
      <c r="AD132" s="1115"/>
      <c r="AE132" s="1116"/>
      <c r="AF132" s="1117">
        <v>10.766356200000001</v>
      </c>
      <c r="AG132" s="1115"/>
      <c r="AH132" s="1115"/>
      <c r="AI132" s="1115"/>
      <c r="AJ132" s="1116"/>
      <c r="AK132" s="1117">
        <v>10.10068819</v>
      </c>
      <c r="AL132" s="1115"/>
      <c r="AM132" s="1115"/>
      <c r="AN132" s="1115"/>
      <c r="AO132" s="1116"/>
      <c r="AP132" s="1010"/>
      <c r="AQ132" s="1011"/>
      <c r="AR132" s="1011"/>
      <c r="AS132" s="1011"/>
      <c r="AT132" s="1118"/>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110"/>
      <c r="B133" s="1111"/>
      <c r="C133" s="1111"/>
      <c r="D133" s="1111"/>
      <c r="E133" s="1111"/>
      <c r="F133" s="1111"/>
      <c r="G133" s="1111"/>
      <c r="H133" s="1111"/>
      <c r="I133" s="1111"/>
      <c r="J133" s="1111"/>
      <c r="K133" s="1111"/>
      <c r="L133" s="1111"/>
      <c r="M133" s="1111"/>
      <c r="N133" s="1111"/>
      <c r="O133" s="1111"/>
      <c r="P133" s="1111"/>
      <c r="Q133" s="1111"/>
      <c r="R133" s="1111"/>
      <c r="S133" s="1111"/>
      <c r="T133" s="1111"/>
      <c r="U133" s="1111"/>
      <c r="V133" s="1095" t="s">
        <v>444</v>
      </c>
      <c r="W133" s="1095"/>
      <c r="X133" s="1095"/>
      <c r="Y133" s="1095"/>
      <c r="Z133" s="1096"/>
      <c r="AA133" s="1097">
        <v>14.4</v>
      </c>
      <c r="AB133" s="1098"/>
      <c r="AC133" s="1098"/>
      <c r="AD133" s="1098"/>
      <c r="AE133" s="1099"/>
      <c r="AF133" s="1097">
        <v>12.7</v>
      </c>
      <c r="AG133" s="1098"/>
      <c r="AH133" s="1098"/>
      <c r="AI133" s="1098"/>
      <c r="AJ133" s="1099"/>
      <c r="AK133" s="1097">
        <v>11.3</v>
      </c>
      <c r="AL133" s="1098"/>
      <c r="AM133" s="1098"/>
      <c r="AN133" s="1098"/>
      <c r="AO133" s="1099"/>
      <c r="AP133" s="1041"/>
      <c r="AQ133" s="1042"/>
      <c r="AR133" s="1042"/>
      <c r="AS133" s="1042"/>
      <c r="AT133" s="1100"/>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cellComments="asDisplayed"/>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445</v>
      </c>
      <c r="B5" s="240"/>
      <c r="C5" s="240"/>
      <c r="D5" s="240"/>
      <c r="E5" s="240"/>
      <c r="F5" s="240"/>
      <c r="G5" s="240"/>
      <c r="H5" s="240"/>
      <c r="I5" s="240"/>
      <c r="J5" s="240"/>
      <c r="K5" s="240"/>
      <c r="L5" s="240"/>
      <c r="M5" s="240"/>
      <c r="N5" s="240"/>
      <c r="O5" s="241"/>
    </row>
    <row r="6" spans="1:16" ht="13.2">
      <c r="A6" s="242"/>
      <c r="B6" s="238"/>
      <c r="C6" s="238"/>
      <c r="D6" s="238"/>
      <c r="E6" s="238"/>
      <c r="F6" s="238"/>
      <c r="G6" s="243" t="s">
        <v>446</v>
      </c>
      <c r="H6" s="243"/>
      <c r="I6" s="243"/>
      <c r="J6" s="243"/>
      <c r="K6" s="238"/>
      <c r="L6" s="238"/>
      <c r="M6" s="238"/>
      <c r="N6" s="238"/>
    </row>
    <row r="7" spans="1:16" ht="13.2">
      <c r="A7" s="242"/>
      <c r="B7" s="238"/>
      <c r="C7" s="238"/>
      <c r="D7" s="238"/>
      <c r="E7" s="238"/>
      <c r="F7" s="238"/>
      <c r="G7" s="245"/>
      <c r="H7" s="246"/>
      <c r="I7" s="246"/>
      <c r="J7" s="247"/>
      <c r="K7" s="1136" t="s">
        <v>447</v>
      </c>
      <c r="L7" s="248"/>
      <c r="M7" s="249" t="s">
        <v>448</v>
      </c>
      <c r="N7" s="250"/>
    </row>
    <row r="8" spans="1:16" ht="13.2">
      <c r="A8" s="242"/>
      <c r="B8" s="238"/>
      <c r="C8" s="238"/>
      <c r="D8" s="238"/>
      <c r="E8" s="238"/>
      <c r="F8" s="238"/>
      <c r="G8" s="251"/>
      <c r="H8" s="252"/>
      <c r="I8" s="252"/>
      <c r="J8" s="253"/>
      <c r="K8" s="1137"/>
      <c r="L8" s="254" t="s">
        <v>449</v>
      </c>
      <c r="M8" s="255" t="s">
        <v>450</v>
      </c>
      <c r="N8" s="256" t="s">
        <v>451</v>
      </c>
    </row>
    <row r="9" spans="1:16" ht="13.2">
      <c r="A9" s="242"/>
      <c r="B9" s="238"/>
      <c r="C9" s="238"/>
      <c r="D9" s="238"/>
      <c r="E9" s="238"/>
      <c r="F9" s="238"/>
      <c r="G9" s="1138" t="s">
        <v>452</v>
      </c>
      <c r="H9" s="1139"/>
      <c r="I9" s="1139"/>
      <c r="J9" s="1140"/>
      <c r="K9" s="257">
        <v>153420727</v>
      </c>
      <c r="L9" s="258">
        <v>130361</v>
      </c>
      <c r="M9" s="259">
        <v>133620</v>
      </c>
      <c r="N9" s="260">
        <v>-2.4</v>
      </c>
    </row>
    <row r="10" spans="1:16" ht="13.2">
      <c r="A10" s="242"/>
      <c r="B10" s="238"/>
      <c r="C10" s="238"/>
      <c r="D10" s="238"/>
      <c r="E10" s="238"/>
      <c r="F10" s="238"/>
      <c r="G10" s="1138" t="s">
        <v>453</v>
      </c>
      <c r="H10" s="1139"/>
      <c r="I10" s="1139"/>
      <c r="J10" s="1140"/>
      <c r="K10" s="257">
        <v>455717</v>
      </c>
      <c r="L10" s="258">
        <v>387</v>
      </c>
      <c r="M10" s="259">
        <v>423</v>
      </c>
      <c r="N10" s="260">
        <v>-8.5</v>
      </c>
    </row>
    <row r="11" spans="1:16" ht="13.5" customHeight="1">
      <c r="A11" s="242"/>
      <c r="B11" s="238"/>
      <c r="C11" s="238"/>
      <c r="D11" s="238"/>
      <c r="E11" s="238"/>
      <c r="F11" s="238"/>
      <c r="G11" s="1138" t="s">
        <v>454</v>
      </c>
      <c r="H11" s="1139"/>
      <c r="I11" s="1139"/>
      <c r="J11" s="1140"/>
      <c r="K11" s="257">
        <v>2075</v>
      </c>
      <c r="L11" s="258">
        <v>2</v>
      </c>
      <c r="M11" s="259">
        <v>619</v>
      </c>
      <c r="N11" s="260">
        <v>-99.7</v>
      </c>
    </row>
    <row r="12" spans="1:16" ht="13.5" customHeight="1">
      <c r="A12" s="242"/>
      <c r="B12" s="238"/>
      <c r="C12" s="238"/>
      <c r="D12" s="238"/>
      <c r="E12" s="238"/>
      <c r="F12" s="238"/>
      <c r="G12" s="1138" t="s">
        <v>455</v>
      </c>
      <c r="H12" s="1139"/>
      <c r="I12" s="1139"/>
      <c r="J12" s="1140"/>
      <c r="K12" s="257" t="s">
        <v>456</v>
      </c>
      <c r="L12" s="258" t="s">
        <v>456</v>
      </c>
      <c r="M12" s="259" t="s">
        <v>456</v>
      </c>
      <c r="N12" s="260" t="s">
        <v>456</v>
      </c>
    </row>
    <row r="13" spans="1:16" ht="13.5" customHeight="1">
      <c r="A13" s="242"/>
      <c r="B13" s="238"/>
      <c r="C13" s="238"/>
      <c r="D13" s="238"/>
      <c r="E13" s="238"/>
      <c r="F13" s="238"/>
      <c r="G13" s="1138" t="s">
        <v>457</v>
      </c>
      <c r="H13" s="1139"/>
      <c r="I13" s="1139"/>
      <c r="J13" s="1140"/>
      <c r="K13" s="257" t="s">
        <v>456</v>
      </c>
      <c r="L13" s="258" t="s">
        <v>456</v>
      </c>
      <c r="M13" s="259">
        <v>5</v>
      </c>
      <c r="N13" s="260" t="s">
        <v>456</v>
      </c>
    </row>
    <row r="14" spans="1:16" ht="13.5" customHeight="1">
      <c r="A14" s="242"/>
      <c r="B14" s="238"/>
      <c r="C14" s="238"/>
      <c r="D14" s="238"/>
      <c r="E14" s="238"/>
      <c r="F14" s="238"/>
      <c r="G14" s="1138" t="s">
        <v>458</v>
      </c>
      <c r="H14" s="1139"/>
      <c r="I14" s="1139"/>
      <c r="J14" s="1140"/>
      <c r="K14" s="257">
        <v>2413981</v>
      </c>
      <c r="L14" s="258">
        <v>2051</v>
      </c>
      <c r="M14" s="259">
        <v>2508</v>
      </c>
      <c r="N14" s="260">
        <v>-18.2</v>
      </c>
    </row>
    <row r="15" spans="1:16" ht="13.2">
      <c r="A15" s="242"/>
      <c r="B15" s="238"/>
      <c r="C15" s="238"/>
      <c r="D15" s="238"/>
      <c r="E15" s="238"/>
      <c r="F15" s="238"/>
      <c r="G15" s="1138" t="s">
        <v>459</v>
      </c>
      <c r="H15" s="1139"/>
      <c r="I15" s="1139"/>
      <c r="J15" s="1140"/>
      <c r="K15" s="257">
        <v>-14102665</v>
      </c>
      <c r="L15" s="258">
        <v>-11983</v>
      </c>
      <c r="M15" s="259">
        <v>-11441</v>
      </c>
      <c r="N15" s="260">
        <v>4.7</v>
      </c>
    </row>
    <row r="16" spans="1:16" ht="13.2">
      <c r="A16" s="242"/>
      <c r="B16" s="238"/>
      <c r="C16" s="238"/>
      <c r="D16" s="238"/>
      <c r="E16" s="238"/>
      <c r="F16" s="238"/>
      <c r="G16" s="1144" t="s">
        <v>138</v>
      </c>
      <c r="H16" s="1145"/>
      <c r="I16" s="1145"/>
      <c r="J16" s="1146"/>
      <c r="K16" s="258">
        <v>142189835</v>
      </c>
      <c r="L16" s="258">
        <v>120818</v>
      </c>
      <c r="M16" s="259">
        <v>125734</v>
      </c>
      <c r="N16" s="260">
        <v>-3.9</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460</v>
      </c>
      <c r="H19" s="238"/>
      <c r="I19" s="238"/>
      <c r="J19" s="238"/>
      <c r="K19" s="238"/>
      <c r="L19" s="238"/>
      <c r="M19" s="238"/>
      <c r="N19" s="238"/>
    </row>
    <row r="20" spans="1:16" ht="13.2">
      <c r="A20" s="242"/>
      <c r="B20" s="238"/>
      <c r="C20" s="238"/>
      <c r="D20" s="238"/>
      <c r="E20" s="238"/>
      <c r="F20" s="238"/>
      <c r="G20" s="265"/>
      <c r="H20" s="266"/>
      <c r="I20" s="266"/>
      <c r="J20" s="267"/>
      <c r="K20" s="268" t="s">
        <v>461</v>
      </c>
      <c r="L20" s="269" t="s">
        <v>462</v>
      </c>
      <c r="M20" s="270" t="s">
        <v>463</v>
      </c>
      <c r="N20" s="271"/>
    </row>
    <row r="21" spans="1:16" s="277" customFormat="1" ht="13.2">
      <c r="A21" s="272"/>
      <c r="B21" s="243"/>
      <c r="C21" s="243"/>
      <c r="D21" s="243"/>
      <c r="E21" s="243"/>
      <c r="F21" s="243"/>
      <c r="G21" s="1147" t="s">
        <v>464</v>
      </c>
      <c r="H21" s="1148"/>
      <c r="I21" s="1148"/>
      <c r="J21" s="1149"/>
      <c r="K21" s="273">
        <v>1371.24</v>
      </c>
      <c r="L21" s="274">
        <v>1407.39</v>
      </c>
      <c r="M21" s="275">
        <v>-36.15</v>
      </c>
      <c r="N21" s="243"/>
      <c r="O21" s="276"/>
      <c r="P21" s="272"/>
    </row>
    <row r="22" spans="1:16" s="277" customFormat="1" ht="13.2">
      <c r="A22" s="272"/>
      <c r="B22" s="243"/>
      <c r="C22" s="243"/>
      <c r="D22" s="243"/>
      <c r="E22" s="243"/>
      <c r="F22" s="243"/>
      <c r="G22" s="1147" t="s">
        <v>465</v>
      </c>
      <c r="H22" s="1148"/>
      <c r="I22" s="1148"/>
      <c r="J22" s="1149"/>
      <c r="K22" s="278">
        <v>99.7</v>
      </c>
      <c r="L22" s="279">
        <v>99.5</v>
      </c>
      <c r="M22" s="280">
        <v>0.2</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466</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467</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468</v>
      </c>
      <c r="H29" s="243"/>
      <c r="I29" s="243"/>
      <c r="J29" s="243"/>
      <c r="K29" s="238"/>
      <c r="L29" s="238"/>
      <c r="M29" s="238"/>
      <c r="N29" s="238"/>
      <c r="O29" s="286"/>
    </row>
    <row r="30" spans="1:16" ht="13.2">
      <c r="A30" s="242"/>
      <c r="B30" s="238"/>
      <c r="C30" s="238"/>
      <c r="D30" s="238"/>
      <c r="E30" s="238"/>
      <c r="F30" s="238"/>
      <c r="G30" s="245"/>
      <c r="H30" s="246"/>
      <c r="I30" s="246"/>
      <c r="J30" s="247"/>
      <c r="K30" s="1136" t="s">
        <v>447</v>
      </c>
      <c r="L30" s="248"/>
      <c r="M30" s="249" t="s">
        <v>448</v>
      </c>
      <c r="N30" s="250"/>
    </row>
    <row r="31" spans="1:16" ht="13.2">
      <c r="A31" s="242"/>
      <c r="B31" s="238"/>
      <c r="C31" s="238"/>
      <c r="D31" s="238"/>
      <c r="E31" s="238"/>
      <c r="F31" s="238"/>
      <c r="G31" s="251"/>
      <c r="H31" s="252"/>
      <c r="I31" s="252"/>
      <c r="J31" s="253"/>
      <c r="K31" s="1137"/>
      <c r="L31" s="254" t="s">
        <v>449</v>
      </c>
      <c r="M31" s="255" t="s">
        <v>450</v>
      </c>
      <c r="N31" s="256" t="s">
        <v>451</v>
      </c>
    </row>
    <row r="32" spans="1:16" ht="27" customHeight="1">
      <c r="A32" s="242"/>
      <c r="B32" s="238"/>
      <c r="C32" s="238"/>
      <c r="D32" s="238"/>
      <c r="E32" s="238"/>
      <c r="F32" s="238"/>
      <c r="G32" s="1141" t="s">
        <v>469</v>
      </c>
      <c r="H32" s="1142"/>
      <c r="I32" s="1142"/>
      <c r="J32" s="1143"/>
      <c r="K32" s="258">
        <v>77772632</v>
      </c>
      <c r="L32" s="258">
        <v>66083</v>
      </c>
      <c r="M32" s="259">
        <v>75377</v>
      </c>
      <c r="N32" s="260">
        <v>-12.3</v>
      </c>
    </row>
    <row r="33" spans="1:16" ht="13.5" customHeight="1">
      <c r="A33" s="242"/>
      <c r="B33" s="238"/>
      <c r="C33" s="238"/>
      <c r="D33" s="238"/>
      <c r="E33" s="238"/>
      <c r="F33" s="238"/>
      <c r="G33" s="1141" t="s">
        <v>470</v>
      </c>
      <c r="H33" s="1142"/>
      <c r="I33" s="1142"/>
      <c r="J33" s="1143"/>
      <c r="K33" s="258" t="s">
        <v>456</v>
      </c>
      <c r="L33" s="258" t="s">
        <v>456</v>
      </c>
      <c r="M33" s="259" t="s">
        <v>456</v>
      </c>
      <c r="N33" s="260" t="s">
        <v>456</v>
      </c>
    </row>
    <row r="34" spans="1:16" ht="27" customHeight="1">
      <c r="A34" s="242"/>
      <c r="B34" s="238"/>
      <c r="C34" s="238"/>
      <c r="D34" s="238"/>
      <c r="E34" s="238"/>
      <c r="F34" s="238"/>
      <c r="G34" s="1141" t="s">
        <v>471</v>
      </c>
      <c r="H34" s="1142"/>
      <c r="I34" s="1142"/>
      <c r="J34" s="1143"/>
      <c r="K34" s="258">
        <v>8666667</v>
      </c>
      <c r="L34" s="258">
        <v>7364</v>
      </c>
      <c r="M34" s="259">
        <v>4973</v>
      </c>
      <c r="N34" s="260">
        <v>48.1</v>
      </c>
    </row>
    <row r="35" spans="1:16" ht="27" customHeight="1">
      <c r="A35" s="242"/>
      <c r="B35" s="238"/>
      <c r="C35" s="238"/>
      <c r="D35" s="238"/>
      <c r="E35" s="238"/>
      <c r="F35" s="238"/>
      <c r="G35" s="1141" t="s">
        <v>472</v>
      </c>
      <c r="H35" s="1142"/>
      <c r="I35" s="1142"/>
      <c r="J35" s="1143"/>
      <c r="K35" s="258">
        <v>599335</v>
      </c>
      <c r="L35" s="258">
        <v>509</v>
      </c>
      <c r="M35" s="259">
        <v>1922</v>
      </c>
      <c r="N35" s="260">
        <v>-73.5</v>
      </c>
    </row>
    <row r="36" spans="1:16" ht="27" customHeight="1">
      <c r="A36" s="242"/>
      <c r="B36" s="238"/>
      <c r="C36" s="238"/>
      <c r="D36" s="238"/>
      <c r="E36" s="238"/>
      <c r="F36" s="238"/>
      <c r="G36" s="1141" t="s">
        <v>473</v>
      </c>
      <c r="H36" s="1142"/>
      <c r="I36" s="1142"/>
      <c r="J36" s="1143"/>
      <c r="K36" s="258" t="s">
        <v>456</v>
      </c>
      <c r="L36" s="258" t="s">
        <v>456</v>
      </c>
      <c r="M36" s="259">
        <v>124</v>
      </c>
      <c r="N36" s="260" t="s">
        <v>456</v>
      </c>
    </row>
    <row r="37" spans="1:16" ht="13.5" customHeight="1">
      <c r="A37" s="242"/>
      <c r="B37" s="238"/>
      <c r="C37" s="238"/>
      <c r="D37" s="238"/>
      <c r="E37" s="238"/>
      <c r="F37" s="238"/>
      <c r="G37" s="1141" t="s">
        <v>474</v>
      </c>
      <c r="H37" s="1142"/>
      <c r="I37" s="1142"/>
      <c r="J37" s="1143"/>
      <c r="K37" s="258">
        <v>1530916</v>
      </c>
      <c r="L37" s="258">
        <v>1301</v>
      </c>
      <c r="M37" s="259">
        <v>987</v>
      </c>
      <c r="N37" s="260">
        <v>31.8</v>
      </c>
    </row>
    <row r="38" spans="1:16" ht="27" customHeight="1">
      <c r="A38" s="242"/>
      <c r="B38" s="238"/>
      <c r="C38" s="238"/>
      <c r="D38" s="238"/>
      <c r="E38" s="238"/>
      <c r="F38" s="238"/>
      <c r="G38" s="1150" t="s">
        <v>475</v>
      </c>
      <c r="H38" s="1151"/>
      <c r="I38" s="1151"/>
      <c r="J38" s="1152"/>
      <c r="K38" s="287" t="s">
        <v>456</v>
      </c>
      <c r="L38" s="287" t="s">
        <v>456</v>
      </c>
      <c r="M38" s="288">
        <v>2</v>
      </c>
      <c r="N38" s="289" t="s">
        <v>456</v>
      </c>
      <c r="O38" s="286"/>
    </row>
    <row r="39" spans="1:16" ht="13.2">
      <c r="A39" s="242"/>
      <c r="B39" s="238"/>
      <c r="C39" s="238"/>
      <c r="D39" s="238"/>
      <c r="E39" s="238"/>
      <c r="F39" s="238"/>
      <c r="G39" s="1150" t="s">
        <v>476</v>
      </c>
      <c r="H39" s="1151"/>
      <c r="I39" s="1151"/>
      <c r="J39" s="1152"/>
      <c r="K39" s="257">
        <v>-1710280</v>
      </c>
      <c r="L39" s="257">
        <v>-1453</v>
      </c>
      <c r="M39" s="290">
        <v>-2466</v>
      </c>
      <c r="N39" s="291">
        <v>-41.1</v>
      </c>
      <c r="O39" s="286"/>
    </row>
    <row r="40" spans="1:16" ht="27" customHeight="1">
      <c r="A40" s="242"/>
      <c r="B40" s="238"/>
      <c r="C40" s="238"/>
      <c r="D40" s="238"/>
      <c r="E40" s="238"/>
      <c r="F40" s="238"/>
      <c r="G40" s="1141" t="s">
        <v>477</v>
      </c>
      <c r="H40" s="1142"/>
      <c r="I40" s="1142"/>
      <c r="J40" s="1143"/>
      <c r="K40" s="257">
        <v>-59772296</v>
      </c>
      <c r="L40" s="257">
        <v>-50788</v>
      </c>
      <c r="M40" s="290">
        <v>-51701</v>
      </c>
      <c r="N40" s="291">
        <v>-1.8</v>
      </c>
      <c r="O40" s="286"/>
    </row>
    <row r="41" spans="1:16" ht="13.2">
      <c r="A41" s="242"/>
      <c r="B41" s="238"/>
      <c r="C41" s="238"/>
      <c r="D41" s="238"/>
      <c r="E41" s="238"/>
      <c r="F41" s="238"/>
      <c r="G41" s="1144" t="s">
        <v>478</v>
      </c>
      <c r="H41" s="1145"/>
      <c r="I41" s="1145"/>
      <c r="J41" s="1146"/>
      <c r="K41" s="258">
        <v>27086974</v>
      </c>
      <c r="L41" s="257">
        <v>23016</v>
      </c>
      <c r="M41" s="290">
        <v>29219</v>
      </c>
      <c r="N41" s="291">
        <v>-21.2</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479</v>
      </c>
      <c r="B47" s="238"/>
      <c r="C47" s="238"/>
      <c r="D47" s="238"/>
      <c r="E47" s="238"/>
      <c r="F47" s="238"/>
      <c r="G47" s="238"/>
      <c r="H47" s="238"/>
      <c r="I47" s="238"/>
      <c r="J47" s="238"/>
      <c r="K47" s="238"/>
      <c r="L47" s="238"/>
      <c r="M47" s="238"/>
      <c r="N47" s="238"/>
    </row>
    <row r="48" spans="1:16" ht="13.2">
      <c r="A48" s="242"/>
      <c r="B48" s="238"/>
      <c r="C48" s="238"/>
      <c r="D48" s="238"/>
      <c r="E48" s="238"/>
      <c r="F48" s="238"/>
      <c r="G48" s="296" t="s">
        <v>480</v>
      </c>
      <c r="H48" s="296"/>
      <c r="I48" s="296"/>
      <c r="J48" s="296"/>
      <c r="K48" s="296"/>
      <c r="L48" s="296"/>
      <c r="M48" s="297"/>
      <c r="N48" s="296"/>
    </row>
    <row r="49" spans="1:14" ht="13.5" customHeight="1">
      <c r="A49" s="242"/>
      <c r="B49" s="238"/>
      <c r="C49" s="238"/>
      <c r="D49" s="238"/>
      <c r="E49" s="238"/>
      <c r="F49" s="238"/>
      <c r="G49" s="298"/>
      <c r="H49" s="299"/>
      <c r="I49" s="1153" t="s">
        <v>447</v>
      </c>
      <c r="J49" s="1155" t="s">
        <v>481</v>
      </c>
      <c r="K49" s="1156"/>
      <c r="L49" s="1156"/>
      <c r="M49" s="1156"/>
      <c r="N49" s="1157"/>
    </row>
    <row r="50" spans="1:14" ht="13.2">
      <c r="A50" s="242"/>
      <c r="B50" s="238"/>
      <c r="C50" s="238"/>
      <c r="D50" s="238"/>
      <c r="E50" s="238"/>
      <c r="F50" s="238"/>
      <c r="G50" s="300"/>
      <c r="H50" s="301"/>
      <c r="I50" s="1154"/>
      <c r="J50" s="302" t="s">
        <v>482</v>
      </c>
      <c r="K50" s="303" t="s">
        <v>483</v>
      </c>
      <c r="L50" s="304" t="s">
        <v>484</v>
      </c>
      <c r="M50" s="305" t="s">
        <v>485</v>
      </c>
      <c r="N50" s="306" t="s">
        <v>486</v>
      </c>
    </row>
    <row r="51" spans="1:14" ht="13.2">
      <c r="A51" s="242"/>
      <c r="B51" s="238"/>
      <c r="C51" s="238"/>
      <c r="D51" s="238"/>
      <c r="E51" s="238"/>
      <c r="F51" s="238"/>
      <c r="G51" s="298" t="s">
        <v>487</v>
      </c>
      <c r="H51" s="299"/>
      <c r="I51" s="307">
        <v>105787938</v>
      </c>
      <c r="J51" s="308">
        <v>88201</v>
      </c>
      <c r="K51" s="309">
        <v>-7.7</v>
      </c>
      <c r="L51" s="310">
        <v>78803</v>
      </c>
      <c r="M51" s="311">
        <v>-7.3</v>
      </c>
      <c r="N51" s="312">
        <v>-0.4</v>
      </c>
    </row>
    <row r="52" spans="1:14" ht="13.2">
      <c r="A52" s="242"/>
      <c r="B52" s="238"/>
      <c r="C52" s="238"/>
      <c r="D52" s="238"/>
      <c r="E52" s="238"/>
      <c r="F52" s="238"/>
      <c r="G52" s="313"/>
      <c r="H52" s="314" t="s">
        <v>488</v>
      </c>
      <c r="I52" s="315">
        <v>40168131</v>
      </c>
      <c r="J52" s="316">
        <v>33490</v>
      </c>
      <c r="K52" s="317">
        <v>-18.399999999999999</v>
      </c>
      <c r="L52" s="318">
        <v>19976</v>
      </c>
      <c r="M52" s="319">
        <v>-24.6</v>
      </c>
      <c r="N52" s="320">
        <v>6.2</v>
      </c>
    </row>
    <row r="53" spans="1:14" ht="13.2">
      <c r="A53" s="242"/>
      <c r="B53" s="238"/>
      <c r="C53" s="238"/>
      <c r="D53" s="238"/>
      <c r="E53" s="238"/>
      <c r="F53" s="238"/>
      <c r="G53" s="298" t="s">
        <v>489</v>
      </c>
      <c r="H53" s="299"/>
      <c r="I53" s="307">
        <v>119529177</v>
      </c>
      <c r="J53" s="308">
        <v>99786</v>
      </c>
      <c r="K53" s="309">
        <v>13.1</v>
      </c>
      <c r="L53" s="310">
        <v>88620</v>
      </c>
      <c r="M53" s="311">
        <v>12.5</v>
      </c>
      <c r="N53" s="312">
        <v>0.6</v>
      </c>
    </row>
    <row r="54" spans="1:14" ht="13.2">
      <c r="A54" s="242"/>
      <c r="B54" s="238"/>
      <c r="C54" s="238"/>
      <c r="D54" s="238"/>
      <c r="E54" s="238"/>
      <c r="F54" s="238"/>
      <c r="G54" s="313"/>
      <c r="H54" s="314" t="s">
        <v>488</v>
      </c>
      <c r="I54" s="315">
        <v>41564484</v>
      </c>
      <c r="J54" s="316">
        <v>34699</v>
      </c>
      <c r="K54" s="317">
        <v>3.6</v>
      </c>
      <c r="L54" s="318">
        <v>19309</v>
      </c>
      <c r="M54" s="319">
        <v>-3.3</v>
      </c>
      <c r="N54" s="320">
        <v>6.9</v>
      </c>
    </row>
    <row r="55" spans="1:14" ht="13.2">
      <c r="A55" s="242"/>
      <c r="B55" s="238"/>
      <c r="C55" s="238"/>
      <c r="D55" s="238"/>
      <c r="E55" s="238"/>
      <c r="F55" s="238"/>
      <c r="G55" s="298" t="s">
        <v>490</v>
      </c>
      <c r="H55" s="299"/>
      <c r="I55" s="307">
        <v>118583194</v>
      </c>
      <c r="J55" s="308">
        <v>99583</v>
      </c>
      <c r="K55" s="309">
        <v>-0.2</v>
      </c>
      <c r="L55" s="310">
        <v>94715</v>
      </c>
      <c r="M55" s="311">
        <v>6.9</v>
      </c>
      <c r="N55" s="312">
        <v>-7.1</v>
      </c>
    </row>
    <row r="56" spans="1:14" ht="13.2">
      <c r="A56" s="242"/>
      <c r="B56" s="238"/>
      <c r="C56" s="238"/>
      <c r="D56" s="238"/>
      <c r="E56" s="238"/>
      <c r="F56" s="238"/>
      <c r="G56" s="313"/>
      <c r="H56" s="314" t="s">
        <v>488</v>
      </c>
      <c r="I56" s="315">
        <v>35194694</v>
      </c>
      <c r="J56" s="316">
        <v>29556</v>
      </c>
      <c r="K56" s="317">
        <v>-14.8</v>
      </c>
      <c r="L56" s="318">
        <v>24902</v>
      </c>
      <c r="M56" s="319">
        <v>29</v>
      </c>
      <c r="N56" s="320">
        <v>-43.8</v>
      </c>
    </row>
    <row r="57" spans="1:14" ht="13.2">
      <c r="A57" s="242"/>
      <c r="B57" s="238"/>
      <c r="C57" s="238"/>
      <c r="D57" s="238"/>
      <c r="E57" s="238"/>
      <c r="F57" s="238"/>
      <c r="G57" s="298" t="s">
        <v>491</v>
      </c>
      <c r="H57" s="299"/>
      <c r="I57" s="307">
        <v>107264465</v>
      </c>
      <c r="J57" s="308">
        <v>90598</v>
      </c>
      <c r="K57" s="309">
        <v>-9</v>
      </c>
      <c r="L57" s="310">
        <v>97161</v>
      </c>
      <c r="M57" s="311">
        <v>2.6</v>
      </c>
      <c r="N57" s="312">
        <v>-11.6</v>
      </c>
    </row>
    <row r="58" spans="1:14" ht="13.2">
      <c r="A58" s="242"/>
      <c r="B58" s="238"/>
      <c r="C58" s="238"/>
      <c r="D58" s="238"/>
      <c r="E58" s="238"/>
      <c r="F58" s="238"/>
      <c r="G58" s="313"/>
      <c r="H58" s="314" t="s">
        <v>488</v>
      </c>
      <c r="I58" s="315">
        <v>27212904</v>
      </c>
      <c r="J58" s="316">
        <v>22985</v>
      </c>
      <c r="K58" s="317">
        <v>-22.2</v>
      </c>
      <c r="L58" s="318">
        <v>26543</v>
      </c>
      <c r="M58" s="319">
        <v>6.6</v>
      </c>
      <c r="N58" s="320">
        <v>-28.8</v>
      </c>
    </row>
    <row r="59" spans="1:14" ht="13.2">
      <c r="A59" s="242"/>
      <c r="B59" s="238"/>
      <c r="C59" s="238"/>
      <c r="D59" s="238"/>
      <c r="E59" s="238"/>
      <c r="F59" s="238"/>
      <c r="G59" s="298" t="s">
        <v>492</v>
      </c>
      <c r="H59" s="299"/>
      <c r="I59" s="307">
        <v>112856129</v>
      </c>
      <c r="J59" s="308">
        <v>95893</v>
      </c>
      <c r="K59" s="309">
        <v>5.8</v>
      </c>
      <c r="L59" s="310">
        <v>101731</v>
      </c>
      <c r="M59" s="311">
        <v>4.7</v>
      </c>
      <c r="N59" s="312">
        <v>1.1000000000000001</v>
      </c>
    </row>
    <row r="60" spans="1:14" ht="13.2">
      <c r="A60" s="242"/>
      <c r="B60" s="238"/>
      <c r="C60" s="238"/>
      <c r="D60" s="238"/>
      <c r="E60" s="238"/>
      <c r="F60" s="238"/>
      <c r="G60" s="313"/>
      <c r="H60" s="314" t="s">
        <v>488</v>
      </c>
      <c r="I60" s="321">
        <v>27103104</v>
      </c>
      <c r="J60" s="316">
        <v>23029</v>
      </c>
      <c r="K60" s="317">
        <v>0.2</v>
      </c>
      <c r="L60" s="318">
        <v>26906</v>
      </c>
      <c r="M60" s="319">
        <v>1.4</v>
      </c>
      <c r="N60" s="320">
        <v>-1.2</v>
      </c>
    </row>
    <row r="61" spans="1:14" ht="13.2">
      <c r="A61" s="242"/>
      <c r="B61" s="238"/>
      <c r="C61" s="238"/>
      <c r="D61" s="238"/>
      <c r="E61" s="238"/>
      <c r="F61" s="238"/>
      <c r="G61" s="298" t="s">
        <v>493</v>
      </c>
      <c r="H61" s="322"/>
      <c r="I61" s="323">
        <v>112804181</v>
      </c>
      <c r="J61" s="324">
        <v>94812</v>
      </c>
      <c r="K61" s="325">
        <v>0.4</v>
      </c>
      <c r="L61" s="326">
        <v>92206</v>
      </c>
      <c r="M61" s="327">
        <v>3.9</v>
      </c>
      <c r="N61" s="312">
        <v>-3.5</v>
      </c>
    </row>
    <row r="62" spans="1:14" ht="13.2">
      <c r="A62" s="242"/>
      <c r="B62" s="238"/>
      <c r="C62" s="238"/>
      <c r="D62" s="238"/>
      <c r="E62" s="238"/>
      <c r="F62" s="238"/>
      <c r="G62" s="313"/>
      <c r="H62" s="314" t="s">
        <v>488</v>
      </c>
      <c r="I62" s="315">
        <v>34248663</v>
      </c>
      <c r="J62" s="316">
        <v>28752</v>
      </c>
      <c r="K62" s="317">
        <v>-10.3</v>
      </c>
      <c r="L62" s="318">
        <v>23527</v>
      </c>
      <c r="M62" s="319">
        <v>1.8</v>
      </c>
      <c r="N62" s="320">
        <v>-12.1</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494</v>
      </c>
      <c r="G46" s="331" t="s">
        <v>495</v>
      </c>
      <c r="H46" s="331" t="s">
        <v>496</v>
      </c>
      <c r="I46" s="331" t="s">
        <v>497</v>
      </c>
      <c r="J46" s="332" t="s">
        <v>498</v>
      </c>
    </row>
    <row r="47" spans="2:10" ht="57.75" customHeight="1">
      <c r="B47" s="7"/>
      <c r="C47" s="1158" t="s">
        <v>3</v>
      </c>
      <c r="D47" s="1158"/>
      <c r="E47" s="1159"/>
      <c r="F47" s="333">
        <v>3.46</v>
      </c>
      <c r="G47" s="334">
        <v>3.48</v>
      </c>
      <c r="H47" s="334">
        <v>3.07</v>
      </c>
      <c r="I47" s="334">
        <v>3.01</v>
      </c>
      <c r="J47" s="335">
        <v>2.79</v>
      </c>
    </row>
    <row r="48" spans="2:10" ht="57.75" customHeight="1">
      <c r="B48" s="8"/>
      <c r="C48" s="1160" t="s">
        <v>4</v>
      </c>
      <c r="D48" s="1160"/>
      <c r="E48" s="1161"/>
      <c r="F48" s="336">
        <v>0.77</v>
      </c>
      <c r="G48" s="337">
        <v>0.78</v>
      </c>
      <c r="H48" s="337">
        <v>0.85</v>
      </c>
      <c r="I48" s="337">
        <v>0.86</v>
      </c>
      <c r="J48" s="338">
        <v>0.84</v>
      </c>
    </row>
    <row r="49" spans="2:10" ht="57.75" customHeight="1" thickBot="1">
      <c r="B49" s="9"/>
      <c r="C49" s="1162" t="s">
        <v>5</v>
      </c>
      <c r="D49" s="1162"/>
      <c r="E49" s="1163"/>
      <c r="F49" s="339" t="s">
        <v>499</v>
      </c>
      <c r="G49" s="340">
        <v>0.01</v>
      </c>
      <c r="H49" s="340" t="s">
        <v>500</v>
      </c>
      <c r="I49" s="340">
        <v>0.62</v>
      </c>
      <c r="J49" s="341">
        <v>0.56999999999999995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494</v>
      </c>
      <c r="G33" s="17" t="s">
        <v>495</v>
      </c>
      <c r="H33" s="17" t="s">
        <v>496</v>
      </c>
      <c r="I33" s="17" t="s">
        <v>497</v>
      </c>
      <c r="J33" s="18" t="s">
        <v>498</v>
      </c>
      <c r="K33" s="10"/>
      <c r="L33" s="10"/>
      <c r="M33" s="10"/>
      <c r="N33" s="10"/>
      <c r="O33" s="10"/>
      <c r="P33" s="10"/>
    </row>
    <row r="34" spans="1:16" ht="39" customHeight="1">
      <c r="A34" s="10"/>
      <c r="B34" s="19"/>
      <c r="C34" s="1170" t="s">
        <v>501</v>
      </c>
      <c r="D34" s="1170"/>
      <c r="E34" s="1171"/>
      <c r="F34" s="20">
        <v>1.53</v>
      </c>
      <c r="G34" s="21">
        <v>1.68</v>
      </c>
      <c r="H34" s="21">
        <v>1.69</v>
      </c>
      <c r="I34" s="21">
        <v>1.74</v>
      </c>
      <c r="J34" s="22">
        <v>1.67</v>
      </c>
      <c r="K34" s="10"/>
      <c r="L34" s="10"/>
      <c r="M34" s="10"/>
      <c r="N34" s="10"/>
      <c r="O34" s="10"/>
      <c r="P34" s="10"/>
    </row>
    <row r="35" spans="1:16" ht="39" customHeight="1">
      <c r="A35" s="10"/>
      <c r="B35" s="23"/>
      <c r="C35" s="1164" t="s">
        <v>502</v>
      </c>
      <c r="D35" s="1165"/>
      <c r="E35" s="1166"/>
      <c r="F35" s="24">
        <v>1.88</v>
      </c>
      <c r="G35" s="25">
        <v>1.66</v>
      </c>
      <c r="H35" s="25">
        <v>1.84</v>
      </c>
      <c r="I35" s="25">
        <v>1.76</v>
      </c>
      <c r="J35" s="26">
        <v>1.43</v>
      </c>
      <c r="K35" s="10"/>
      <c r="L35" s="10"/>
      <c r="M35" s="10"/>
      <c r="N35" s="10"/>
      <c r="O35" s="10"/>
      <c r="P35" s="10"/>
    </row>
    <row r="36" spans="1:16" ht="39" customHeight="1">
      <c r="A36" s="10"/>
      <c r="B36" s="23"/>
      <c r="C36" s="1164" t="s">
        <v>503</v>
      </c>
      <c r="D36" s="1165"/>
      <c r="E36" s="1166"/>
      <c r="F36" s="24">
        <v>1.53</v>
      </c>
      <c r="G36" s="25">
        <v>1.57</v>
      </c>
      <c r="H36" s="25">
        <v>2.14</v>
      </c>
      <c r="I36" s="25">
        <v>1.69</v>
      </c>
      <c r="J36" s="26">
        <v>1.2</v>
      </c>
      <c r="K36" s="10"/>
      <c r="L36" s="10"/>
      <c r="M36" s="10"/>
      <c r="N36" s="10"/>
      <c r="O36" s="10"/>
      <c r="P36" s="10"/>
    </row>
    <row r="37" spans="1:16" ht="39" customHeight="1">
      <c r="A37" s="10"/>
      <c r="B37" s="23"/>
      <c r="C37" s="1164" t="s">
        <v>504</v>
      </c>
      <c r="D37" s="1165"/>
      <c r="E37" s="1166"/>
      <c r="F37" s="24">
        <v>0.73</v>
      </c>
      <c r="G37" s="25">
        <v>0.75</v>
      </c>
      <c r="H37" s="25">
        <v>0.82</v>
      </c>
      <c r="I37" s="25">
        <v>0.81</v>
      </c>
      <c r="J37" s="26">
        <v>0.81</v>
      </c>
      <c r="K37" s="10"/>
      <c r="L37" s="10"/>
      <c r="M37" s="10"/>
      <c r="N37" s="10"/>
      <c r="O37" s="10"/>
      <c r="P37" s="10"/>
    </row>
    <row r="38" spans="1:16" ht="39" customHeight="1">
      <c r="A38" s="10"/>
      <c r="B38" s="23"/>
      <c r="C38" s="1164" t="s">
        <v>505</v>
      </c>
      <c r="D38" s="1165"/>
      <c r="E38" s="1166"/>
      <c r="F38" s="24">
        <v>0.03</v>
      </c>
      <c r="G38" s="25">
        <v>0.02</v>
      </c>
      <c r="H38" s="25">
        <v>0.02</v>
      </c>
      <c r="I38" s="25">
        <v>0.04</v>
      </c>
      <c r="J38" s="26">
        <v>0.02</v>
      </c>
      <c r="K38" s="10"/>
      <c r="L38" s="10"/>
      <c r="M38" s="10"/>
      <c r="N38" s="10"/>
      <c r="O38" s="10"/>
      <c r="P38" s="10"/>
    </row>
    <row r="39" spans="1:16" ht="39" customHeight="1">
      <c r="A39" s="10"/>
      <c r="B39" s="23"/>
      <c r="C39" s="1164" t="s">
        <v>506</v>
      </c>
      <c r="D39" s="1165"/>
      <c r="E39" s="1166"/>
      <c r="F39" s="24">
        <v>0</v>
      </c>
      <c r="G39" s="25">
        <v>0</v>
      </c>
      <c r="H39" s="25">
        <v>0</v>
      </c>
      <c r="I39" s="25">
        <v>0</v>
      </c>
      <c r="J39" s="26">
        <v>0</v>
      </c>
      <c r="K39" s="10"/>
      <c r="L39" s="10"/>
      <c r="M39" s="10"/>
      <c r="N39" s="10"/>
      <c r="O39" s="10"/>
      <c r="P39" s="10"/>
    </row>
    <row r="40" spans="1:16" ht="39" customHeight="1">
      <c r="A40" s="10"/>
      <c r="B40" s="23"/>
      <c r="C40" s="1164" t="s">
        <v>507</v>
      </c>
      <c r="D40" s="1165"/>
      <c r="E40" s="1166"/>
      <c r="F40" s="24">
        <v>0</v>
      </c>
      <c r="G40" s="25">
        <v>0</v>
      </c>
      <c r="H40" s="25">
        <v>0</v>
      </c>
      <c r="I40" s="25">
        <v>0</v>
      </c>
      <c r="J40" s="26">
        <v>0</v>
      </c>
      <c r="K40" s="10"/>
      <c r="L40" s="10"/>
      <c r="M40" s="10"/>
      <c r="N40" s="10"/>
      <c r="O40" s="10"/>
      <c r="P40" s="10"/>
    </row>
    <row r="41" spans="1:16" ht="39" customHeight="1">
      <c r="A41" s="10"/>
      <c r="B41" s="23"/>
      <c r="C41" s="1164" t="s">
        <v>508</v>
      </c>
      <c r="D41" s="1165"/>
      <c r="E41" s="1166"/>
      <c r="F41" s="24">
        <v>0</v>
      </c>
      <c r="G41" s="25">
        <v>0</v>
      </c>
      <c r="H41" s="25">
        <v>0</v>
      </c>
      <c r="I41" s="25">
        <v>0</v>
      </c>
      <c r="J41" s="26">
        <v>0</v>
      </c>
      <c r="K41" s="10"/>
      <c r="L41" s="10"/>
      <c r="M41" s="10"/>
      <c r="N41" s="10"/>
      <c r="O41" s="10"/>
      <c r="P41" s="10"/>
    </row>
    <row r="42" spans="1:16" ht="39" customHeight="1">
      <c r="A42" s="10"/>
      <c r="B42" s="27"/>
      <c r="C42" s="1164" t="s">
        <v>509</v>
      </c>
      <c r="D42" s="1165"/>
      <c r="E42" s="1166"/>
      <c r="F42" s="24" t="s">
        <v>456</v>
      </c>
      <c r="G42" s="25" t="s">
        <v>456</v>
      </c>
      <c r="H42" s="25" t="s">
        <v>456</v>
      </c>
      <c r="I42" s="25" t="s">
        <v>456</v>
      </c>
      <c r="J42" s="26" t="s">
        <v>456</v>
      </c>
      <c r="K42" s="10"/>
      <c r="L42" s="10"/>
      <c r="M42" s="10"/>
      <c r="N42" s="10"/>
      <c r="O42" s="10"/>
      <c r="P42" s="10"/>
    </row>
    <row r="43" spans="1:16" ht="39" customHeight="1" thickBot="1">
      <c r="A43" s="10"/>
      <c r="B43" s="28"/>
      <c r="C43" s="1167" t="s">
        <v>510</v>
      </c>
      <c r="D43" s="1168"/>
      <c r="E43" s="1169"/>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494</v>
      </c>
      <c r="L44" s="44" t="s">
        <v>495</v>
      </c>
      <c r="M44" s="44" t="s">
        <v>496</v>
      </c>
      <c r="N44" s="44" t="s">
        <v>497</v>
      </c>
      <c r="O44" s="45" t="s">
        <v>498</v>
      </c>
      <c r="P44" s="36"/>
      <c r="Q44" s="36"/>
      <c r="R44" s="36"/>
      <c r="S44" s="36"/>
      <c r="T44" s="36"/>
      <c r="U44" s="36"/>
    </row>
    <row r="45" spans="1:21" ht="30.75" customHeight="1">
      <c r="A45" s="36"/>
      <c r="B45" s="1180" t="s">
        <v>10</v>
      </c>
      <c r="C45" s="1181"/>
      <c r="D45" s="46"/>
      <c r="E45" s="1186" t="s">
        <v>11</v>
      </c>
      <c r="F45" s="1186"/>
      <c r="G45" s="1186"/>
      <c r="H45" s="1186"/>
      <c r="I45" s="1186"/>
      <c r="J45" s="1187"/>
      <c r="K45" s="47">
        <v>89827</v>
      </c>
      <c r="L45" s="48">
        <v>87562</v>
      </c>
      <c r="M45" s="48">
        <v>83835</v>
      </c>
      <c r="N45" s="48">
        <v>80267</v>
      </c>
      <c r="O45" s="49">
        <v>77773</v>
      </c>
      <c r="P45" s="36"/>
      <c r="Q45" s="36"/>
      <c r="R45" s="36"/>
      <c r="S45" s="36"/>
      <c r="T45" s="36"/>
      <c r="U45" s="36"/>
    </row>
    <row r="46" spans="1:21" ht="30.75" customHeight="1">
      <c r="A46" s="36"/>
      <c r="B46" s="1182"/>
      <c r="C46" s="1183"/>
      <c r="D46" s="50"/>
      <c r="E46" s="1174" t="s">
        <v>12</v>
      </c>
      <c r="F46" s="1174"/>
      <c r="G46" s="1174"/>
      <c r="H46" s="1174"/>
      <c r="I46" s="1174"/>
      <c r="J46" s="1175"/>
      <c r="K46" s="51" t="s">
        <v>456</v>
      </c>
      <c r="L46" s="52" t="s">
        <v>456</v>
      </c>
      <c r="M46" s="52" t="s">
        <v>456</v>
      </c>
      <c r="N46" s="52" t="s">
        <v>456</v>
      </c>
      <c r="O46" s="53" t="s">
        <v>456</v>
      </c>
      <c r="P46" s="36"/>
      <c r="Q46" s="36"/>
      <c r="R46" s="36"/>
      <c r="S46" s="36"/>
      <c r="T46" s="36"/>
      <c r="U46" s="36"/>
    </row>
    <row r="47" spans="1:21" ht="30.75" customHeight="1">
      <c r="A47" s="36"/>
      <c r="B47" s="1182"/>
      <c r="C47" s="1183"/>
      <c r="D47" s="50"/>
      <c r="E47" s="1174" t="s">
        <v>13</v>
      </c>
      <c r="F47" s="1174"/>
      <c r="G47" s="1174"/>
      <c r="H47" s="1174"/>
      <c r="I47" s="1174"/>
      <c r="J47" s="1175"/>
      <c r="K47" s="51">
        <v>4667</v>
      </c>
      <c r="L47" s="52">
        <v>5667</v>
      </c>
      <c r="M47" s="52">
        <v>6667</v>
      </c>
      <c r="N47" s="52">
        <v>7667</v>
      </c>
      <c r="O47" s="53">
        <v>8667</v>
      </c>
      <c r="P47" s="36"/>
      <c r="Q47" s="36"/>
      <c r="R47" s="36"/>
      <c r="S47" s="36"/>
      <c r="T47" s="36"/>
      <c r="U47" s="36"/>
    </row>
    <row r="48" spans="1:21" ht="30.75" customHeight="1">
      <c r="A48" s="36"/>
      <c r="B48" s="1182"/>
      <c r="C48" s="1183"/>
      <c r="D48" s="50"/>
      <c r="E48" s="1174" t="s">
        <v>14</v>
      </c>
      <c r="F48" s="1174"/>
      <c r="G48" s="1174"/>
      <c r="H48" s="1174"/>
      <c r="I48" s="1174"/>
      <c r="J48" s="1175"/>
      <c r="K48" s="51">
        <v>1127</v>
      </c>
      <c r="L48" s="52">
        <v>1080</v>
      </c>
      <c r="M48" s="52">
        <v>710</v>
      </c>
      <c r="N48" s="52">
        <v>707</v>
      </c>
      <c r="O48" s="53">
        <v>599</v>
      </c>
      <c r="P48" s="36"/>
      <c r="Q48" s="36"/>
      <c r="R48" s="36"/>
      <c r="S48" s="36"/>
      <c r="T48" s="36"/>
      <c r="U48" s="36"/>
    </row>
    <row r="49" spans="1:21" ht="30.75" customHeight="1">
      <c r="A49" s="36"/>
      <c r="B49" s="1182"/>
      <c r="C49" s="1183"/>
      <c r="D49" s="50"/>
      <c r="E49" s="1174" t="s">
        <v>15</v>
      </c>
      <c r="F49" s="1174"/>
      <c r="G49" s="1174"/>
      <c r="H49" s="1174"/>
      <c r="I49" s="1174"/>
      <c r="J49" s="1175"/>
      <c r="K49" s="51" t="s">
        <v>456</v>
      </c>
      <c r="L49" s="52" t="s">
        <v>456</v>
      </c>
      <c r="M49" s="52" t="s">
        <v>456</v>
      </c>
      <c r="N49" s="52" t="s">
        <v>456</v>
      </c>
      <c r="O49" s="53" t="s">
        <v>456</v>
      </c>
      <c r="P49" s="36"/>
      <c r="Q49" s="36"/>
      <c r="R49" s="36"/>
      <c r="S49" s="36"/>
      <c r="T49" s="36"/>
      <c r="U49" s="36"/>
    </row>
    <row r="50" spans="1:21" ht="30.75" customHeight="1">
      <c r="A50" s="36"/>
      <c r="B50" s="1182"/>
      <c r="C50" s="1183"/>
      <c r="D50" s="50"/>
      <c r="E50" s="1174" t="s">
        <v>16</v>
      </c>
      <c r="F50" s="1174"/>
      <c r="G50" s="1174"/>
      <c r="H50" s="1174"/>
      <c r="I50" s="1174"/>
      <c r="J50" s="1175"/>
      <c r="K50" s="51">
        <v>3851</v>
      </c>
      <c r="L50" s="52">
        <v>1855</v>
      </c>
      <c r="M50" s="52">
        <v>3884</v>
      </c>
      <c r="N50" s="52">
        <v>1600</v>
      </c>
      <c r="O50" s="53">
        <v>1531</v>
      </c>
      <c r="P50" s="36"/>
      <c r="Q50" s="36"/>
      <c r="R50" s="36"/>
      <c r="S50" s="36"/>
      <c r="T50" s="36"/>
      <c r="U50" s="36"/>
    </row>
    <row r="51" spans="1:21" ht="30.75" customHeight="1">
      <c r="A51" s="36"/>
      <c r="B51" s="1184"/>
      <c r="C51" s="1185"/>
      <c r="D51" s="54"/>
      <c r="E51" s="1174" t="s">
        <v>17</v>
      </c>
      <c r="F51" s="1174"/>
      <c r="G51" s="1174"/>
      <c r="H51" s="1174"/>
      <c r="I51" s="1174"/>
      <c r="J51" s="1175"/>
      <c r="K51" s="51">
        <v>3</v>
      </c>
      <c r="L51" s="52">
        <v>1</v>
      </c>
      <c r="M51" s="52">
        <v>0</v>
      </c>
      <c r="N51" s="52">
        <v>0</v>
      </c>
      <c r="O51" s="53" t="s">
        <v>456</v>
      </c>
      <c r="P51" s="36"/>
      <c r="Q51" s="36"/>
      <c r="R51" s="36"/>
      <c r="S51" s="36"/>
      <c r="T51" s="36"/>
      <c r="U51" s="36"/>
    </row>
    <row r="52" spans="1:21" ht="30.75" customHeight="1">
      <c r="A52" s="36"/>
      <c r="B52" s="1172" t="s">
        <v>18</v>
      </c>
      <c r="C52" s="1173"/>
      <c r="D52" s="54"/>
      <c r="E52" s="1174" t="s">
        <v>19</v>
      </c>
      <c r="F52" s="1174"/>
      <c r="G52" s="1174"/>
      <c r="H52" s="1174"/>
      <c r="I52" s="1174"/>
      <c r="J52" s="1175"/>
      <c r="K52" s="51">
        <v>56623</v>
      </c>
      <c r="L52" s="52">
        <v>58252</v>
      </c>
      <c r="M52" s="52">
        <v>59813</v>
      </c>
      <c r="N52" s="52">
        <v>60991</v>
      </c>
      <c r="O52" s="53">
        <v>61482</v>
      </c>
      <c r="P52" s="36"/>
      <c r="Q52" s="36"/>
      <c r="R52" s="36"/>
      <c r="S52" s="36"/>
      <c r="T52" s="36"/>
      <c r="U52" s="36"/>
    </row>
    <row r="53" spans="1:21" ht="30.75" customHeight="1" thickBot="1">
      <c r="A53" s="36"/>
      <c r="B53" s="1176" t="s">
        <v>20</v>
      </c>
      <c r="C53" s="1177"/>
      <c r="D53" s="55"/>
      <c r="E53" s="1178" t="s">
        <v>21</v>
      </c>
      <c r="F53" s="1178"/>
      <c r="G53" s="1178"/>
      <c r="H53" s="1178"/>
      <c r="I53" s="1178"/>
      <c r="J53" s="1179"/>
      <c r="K53" s="56">
        <v>42852</v>
      </c>
      <c r="L53" s="57">
        <v>37913</v>
      </c>
      <c r="M53" s="57">
        <v>35283</v>
      </c>
      <c r="N53" s="57">
        <v>29250</v>
      </c>
      <c r="O53" s="58">
        <v>27088</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0" orientation="landscape" cellComments="asDisplayed"/>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494</v>
      </c>
      <c r="J40" s="343" t="s">
        <v>495</v>
      </c>
      <c r="K40" s="343" t="s">
        <v>496</v>
      </c>
      <c r="L40" s="343" t="s">
        <v>497</v>
      </c>
      <c r="M40" s="344" t="s">
        <v>498</v>
      </c>
    </row>
    <row r="41" spans="2:13" ht="27.75" customHeight="1">
      <c r="B41" s="1188" t="s">
        <v>22</v>
      </c>
      <c r="C41" s="1189"/>
      <c r="D41" s="66"/>
      <c r="E41" s="1194" t="s">
        <v>23</v>
      </c>
      <c r="F41" s="1194"/>
      <c r="G41" s="1194"/>
      <c r="H41" s="1195"/>
      <c r="I41" s="345">
        <v>1065590</v>
      </c>
      <c r="J41" s="346">
        <v>1075323</v>
      </c>
      <c r="K41" s="346">
        <v>1076600</v>
      </c>
      <c r="L41" s="346">
        <v>1075878</v>
      </c>
      <c r="M41" s="347">
        <v>1075218</v>
      </c>
    </row>
    <row r="42" spans="2:13" ht="27.75" customHeight="1">
      <c r="B42" s="1190"/>
      <c r="C42" s="1191"/>
      <c r="D42" s="67"/>
      <c r="E42" s="1196" t="s">
        <v>24</v>
      </c>
      <c r="F42" s="1196"/>
      <c r="G42" s="1196"/>
      <c r="H42" s="1197"/>
      <c r="I42" s="348">
        <v>15996</v>
      </c>
      <c r="J42" s="349">
        <v>14935</v>
      </c>
      <c r="K42" s="349">
        <v>11687</v>
      </c>
      <c r="L42" s="349">
        <v>10236</v>
      </c>
      <c r="M42" s="350">
        <v>9733</v>
      </c>
    </row>
    <row r="43" spans="2:13" ht="27.75" customHeight="1">
      <c r="B43" s="1190"/>
      <c r="C43" s="1191"/>
      <c r="D43" s="67"/>
      <c r="E43" s="1196" t="s">
        <v>25</v>
      </c>
      <c r="F43" s="1196"/>
      <c r="G43" s="1196"/>
      <c r="H43" s="1197"/>
      <c r="I43" s="348">
        <v>9996</v>
      </c>
      <c r="J43" s="349">
        <v>8569</v>
      </c>
      <c r="K43" s="349">
        <v>6465</v>
      </c>
      <c r="L43" s="349">
        <v>5294</v>
      </c>
      <c r="M43" s="350">
        <v>4404</v>
      </c>
    </row>
    <row r="44" spans="2:13" ht="27.75" customHeight="1">
      <c r="B44" s="1190"/>
      <c r="C44" s="1191"/>
      <c r="D44" s="67"/>
      <c r="E44" s="1196" t="s">
        <v>26</v>
      </c>
      <c r="F44" s="1196"/>
      <c r="G44" s="1196"/>
      <c r="H44" s="1197"/>
      <c r="I44" s="348" t="s">
        <v>456</v>
      </c>
      <c r="J44" s="349" t="s">
        <v>456</v>
      </c>
      <c r="K44" s="349" t="s">
        <v>456</v>
      </c>
      <c r="L44" s="349" t="s">
        <v>456</v>
      </c>
      <c r="M44" s="350" t="s">
        <v>456</v>
      </c>
    </row>
    <row r="45" spans="2:13" ht="27.75" customHeight="1">
      <c r="B45" s="1190"/>
      <c r="C45" s="1191"/>
      <c r="D45" s="67"/>
      <c r="E45" s="1196" t="s">
        <v>27</v>
      </c>
      <c r="F45" s="1196"/>
      <c r="G45" s="1196"/>
      <c r="H45" s="1197"/>
      <c r="I45" s="348">
        <v>171235</v>
      </c>
      <c r="J45" s="349">
        <v>160651</v>
      </c>
      <c r="K45" s="349">
        <v>151471</v>
      </c>
      <c r="L45" s="349">
        <v>150245</v>
      </c>
      <c r="M45" s="350">
        <v>146993</v>
      </c>
    </row>
    <row r="46" spans="2:13" ht="27.75" customHeight="1">
      <c r="B46" s="1190"/>
      <c r="C46" s="1191"/>
      <c r="D46" s="68"/>
      <c r="E46" s="1198" t="s">
        <v>28</v>
      </c>
      <c r="F46" s="1198"/>
      <c r="G46" s="1198"/>
      <c r="H46" s="1199"/>
      <c r="I46" s="348">
        <v>81</v>
      </c>
      <c r="J46" s="349">
        <v>80</v>
      </c>
      <c r="K46" s="349">
        <v>109</v>
      </c>
      <c r="L46" s="349">
        <v>92</v>
      </c>
      <c r="M46" s="350">
        <v>1685</v>
      </c>
    </row>
    <row r="47" spans="2:13" ht="27.75" customHeight="1">
      <c r="B47" s="1190"/>
      <c r="C47" s="1191"/>
      <c r="D47" s="69"/>
      <c r="E47" s="1200" t="s">
        <v>29</v>
      </c>
      <c r="F47" s="1201"/>
      <c r="G47" s="1201"/>
      <c r="H47" s="1202"/>
      <c r="I47" s="348" t="s">
        <v>456</v>
      </c>
      <c r="J47" s="349" t="s">
        <v>456</v>
      </c>
      <c r="K47" s="349" t="s">
        <v>456</v>
      </c>
      <c r="L47" s="349" t="s">
        <v>456</v>
      </c>
      <c r="M47" s="350" t="s">
        <v>456</v>
      </c>
    </row>
    <row r="48" spans="2:13" ht="27.75" customHeight="1">
      <c r="B48" s="1190"/>
      <c r="C48" s="1191"/>
      <c r="D48" s="67"/>
      <c r="E48" s="1196" t="s">
        <v>30</v>
      </c>
      <c r="F48" s="1196"/>
      <c r="G48" s="1196"/>
      <c r="H48" s="1197"/>
      <c r="I48" s="348" t="s">
        <v>456</v>
      </c>
      <c r="J48" s="349" t="s">
        <v>456</v>
      </c>
      <c r="K48" s="349" t="s">
        <v>456</v>
      </c>
      <c r="L48" s="349" t="s">
        <v>456</v>
      </c>
      <c r="M48" s="350" t="s">
        <v>456</v>
      </c>
    </row>
    <row r="49" spans="2:13" ht="27.75" customHeight="1">
      <c r="B49" s="1192"/>
      <c r="C49" s="1193"/>
      <c r="D49" s="67"/>
      <c r="E49" s="1196" t="s">
        <v>31</v>
      </c>
      <c r="F49" s="1196"/>
      <c r="G49" s="1196"/>
      <c r="H49" s="1197"/>
      <c r="I49" s="348" t="s">
        <v>456</v>
      </c>
      <c r="J49" s="349" t="s">
        <v>456</v>
      </c>
      <c r="K49" s="349" t="s">
        <v>456</v>
      </c>
      <c r="L49" s="349" t="s">
        <v>456</v>
      </c>
      <c r="M49" s="350" t="s">
        <v>456</v>
      </c>
    </row>
    <row r="50" spans="2:13" ht="27.75" customHeight="1">
      <c r="B50" s="1203" t="s">
        <v>32</v>
      </c>
      <c r="C50" s="1204"/>
      <c r="D50" s="70"/>
      <c r="E50" s="1196" t="s">
        <v>33</v>
      </c>
      <c r="F50" s="1196"/>
      <c r="G50" s="1196"/>
      <c r="H50" s="1197"/>
      <c r="I50" s="348">
        <v>81518</v>
      </c>
      <c r="J50" s="349">
        <v>96457</v>
      </c>
      <c r="K50" s="349">
        <v>103488</v>
      </c>
      <c r="L50" s="349">
        <v>113950</v>
      </c>
      <c r="M50" s="350">
        <v>118148</v>
      </c>
    </row>
    <row r="51" spans="2:13" ht="27.75" customHeight="1">
      <c r="B51" s="1190"/>
      <c r="C51" s="1191"/>
      <c r="D51" s="67"/>
      <c r="E51" s="1196" t="s">
        <v>34</v>
      </c>
      <c r="F51" s="1196"/>
      <c r="G51" s="1196"/>
      <c r="H51" s="1197"/>
      <c r="I51" s="348">
        <v>15809</v>
      </c>
      <c r="J51" s="349">
        <v>14021</v>
      </c>
      <c r="K51" s="349">
        <v>13315</v>
      </c>
      <c r="L51" s="349">
        <v>21389</v>
      </c>
      <c r="M51" s="350">
        <v>18519</v>
      </c>
    </row>
    <row r="52" spans="2:13" ht="27.75" customHeight="1">
      <c r="B52" s="1192"/>
      <c r="C52" s="1193"/>
      <c r="D52" s="67"/>
      <c r="E52" s="1196" t="s">
        <v>35</v>
      </c>
      <c r="F52" s="1196"/>
      <c r="G52" s="1196"/>
      <c r="H52" s="1197"/>
      <c r="I52" s="348">
        <v>674581</v>
      </c>
      <c r="J52" s="349">
        <v>686116</v>
      </c>
      <c r="K52" s="349">
        <v>687844</v>
      </c>
      <c r="L52" s="349">
        <v>679629</v>
      </c>
      <c r="M52" s="350">
        <v>674113</v>
      </c>
    </row>
    <row r="53" spans="2:13" ht="27.75" customHeight="1" thickBot="1">
      <c r="B53" s="1205" t="s">
        <v>20</v>
      </c>
      <c r="C53" s="1206"/>
      <c r="D53" s="71"/>
      <c r="E53" s="1207" t="s">
        <v>36</v>
      </c>
      <c r="F53" s="1207"/>
      <c r="G53" s="1207"/>
      <c r="H53" s="1208"/>
      <c r="I53" s="351">
        <v>490990</v>
      </c>
      <c r="J53" s="352">
        <v>462964</v>
      </c>
      <c r="K53" s="352">
        <v>441684</v>
      </c>
      <c r="L53" s="352">
        <v>426777</v>
      </c>
      <c r="M53" s="353">
        <v>427254</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403"/>
      <c r="B1" s="402"/>
      <c r="C1" s="386"/>
      <c r="D1" s="386"/>
      <c r="E1" s="386"/>
      <c r="F1" s="386"/>
      <c r="G1" s="386"/>
      <c r="H1" s="386"/>
      <c r="I1" s="386"/>
      <c r="J1" s="386"/>
      <c r="K1" s="386"/>
      <c r="L1" s="386"/>
      <c r="M1" s="386"/>
      <c r="N1" s="386"/>
      <c r="O1" s="386"/>
      <c r="P1" s="384"/>
      <c r="Q1" s="384"/>
    </row>
    <row r="2" spans="1:51" ht="25.5" customHeight="1">
      <c r="A2" s="400"/>
      <c r="B2" s="386"/>
      <c r="C2" s="400"/>
      <c r="D2" s="386"/>
      <c r="E2" s="386"/>
      <c r="F2" s="386"/>
      <c r="G2" s="386"/>
      <c r="H2" s="386"/>
      <c r="I2" s="386"/>
      <c r="J2" s="386"/>
      <c r="K2" s="386"/>
      <c r="L2" s="386"/>
      <c r="M2" s="386"/>
      <c r="N2" s="386"/>
      <c r="O2" s="386"/>
      <c r="P2" s="384"/>
      <c r="Q2" s="384"/>
    </row>
    <row r="3" spans="1:51" ht="25.5" customHeight="1">
      <c r="A3" s="400"/>
      <c r="B3" s="386"/>
      <c r="C3" s="400"/>
      <c r="D3" s="386"/>
      <c r="E3" s="386"/>
      <c r="F3" s="386"/>
      <c r="G3" s="386"/>
      <c r="H3" s="386"/>
      <c r="I3" s="386"/>
      <c r="J3" s="386"/>
      <c r="K3" s="386"/>
      <c r="L3" s="386"/>
      <c r="M3" s="386"/>
      <c r="N3" s="386"/>
      <c r="O3" s="386"/>
      <c r="P3" s="384"/>
      <c r="Q3" s="384"/>
    </row>
    <row r="4" spans="1:51" s="398" customFormat="1" ht="13.2">
      <c r="A4" s="400"/>
      <c r="B4" s="400"/>
      <c r="C4" s="400"/>
      <c r="D4" s="400"/>
      <c r="E4" s="400"/>
      <c r="F4" s="400"/>
      <c r="G4" s="400"/>
      <c r="H4" s="400"/>
      <c r="I4" s="400"/>
      <c r="J4" s="400"/>
      <c r="K4" s="400"/>
      <c r="L4" s="400"/>
      <c r="M4" s="400"/>
      <c r="N4" s="400"/>
      <c r="O4" s="400"/>
      <c r="P4" s="400"/>
      <c r="Q4" s="400"/>
      <c r="R4" s="399"/>
      <c r="S4" s="399"/>
      <c r="T4" s="399"/>
      <c r="U4" s="399"/>
      <c r="V4" s="399"/>
      <c r="W4" s="399"/>
      <c r="X4" s="399"/>
      <c r="Y4" s="399"/>
      <c r="Z4" s="399"/>
      <c r="AA4" s="399"/>
      <c r="AB4" s="399"/>
      <c r="AC4" s="399"/>
      <c r="AD4" s="399"/>
      <c r="AE4" s="399"/>
      <c r="AF4" s="399"/>
      <c r="AG4" s="399"/>
      <c r="AH4" s="399"/>
      <c r="AI4" s="399"/>
    </row>
    <row r="5" spans="1:51" s="398" customFormat="1" ht="13.2">
      <c r="A5" s="400"/>
      <c r="B5" s="400"/>
      <c r="C5" s="400"/>
      <c r="D5" s="400"/>
      <c r="E5" s="400"/>
      <c r="F5" s="401"/>
      <c r="G5" s="400"/>
      <c r="H5" s="400"/>
      <c r="I5" s="400"/>
      <c r="J5" s="400"/>
      <c r="K5" s="400"/>
      <c r="L5" s="400"/>
      <c r="M5" s="400"/>
      <c r="N5" s="400"/>
      <c r="O5" s="400"/>
      <c r="P5" s="400"/>
      <c r="Q5" s="400"/>
      <c r="R5" s="399"/>
      <c r="S5" s="399"/>
      <c r="T5" s="399"/>
      <c r="U5" s="399"/>
      <c r="V5" s="399"/>
      <c r="W5" s="399"/>
      <c r="X5" s="399"/>
      <c r="Y5" s="399"/>
      <c r="Z5" s="399"/>
      <c r="AA5" s="399"/>
      <c r="AB5" s="399"/>
      <c r="AC5" s="399"/>
      <c r="AD5" s="399"/>
      <c r="AE5" s="399"/>
      <c r="AF5" s="399"/>
      <c r="AG5" s="399"/>
      <c r="AH5" s="399"/>
      <c r="AI5" s="399"/>
    </row>
    <row r="6" spans="1:51" s="398" customFormat="1" ht="13.2">
      <c r="A6" s="400"/>
      <c r="B6" s="400"/>
      <c r="C6" s="400"/>
      <c r="D6" s="400"/>
      <c r="E6" s="400"/>
      <c r="F6" s="400"/>
      <c r="G6" s="400"/>
      <c r="H6" s="400"/>
      <c r="I6" s="400"/>
      <c r="J6" s="400"/>
      <c r="K6" s="400"/>
      <c r="L6" s="400"/>
      <c r="M6" s="400"/>
      <c r="N6" s="400"/>
      <c r="O6" s="400"/>
      <c r="P6" s="400"/>
      <c r="Q6" s="400"/>
      <c r="R6" s="399"/>
      <c r="S6" s="399"/>
      <c r="T6" s="399"/>
      <c r="U6" s="399"/>
      <c r="V6" s="399"/>
      <c r="W6" s="399"/>
      <c r="X6" s="399"/>
      <c r="Y6" s="399"/>
      <c r="Z6" s="399"/>
      <c r="AA6" s="399"/>
      <c r="AB6" s="399"/>
      <c r="AC6" s="399"/>
      <c r="AD6" s="399"/>
      <c r="AE6" s="399"/>
      <c r="AF6" s="399"/>
      <c r="AG6" s="399"/>
      <c r="AH6" s="399"/>
      <c r="AI6" s="399"/>
    </row>
    <row r="7" spans="1:51" s="398" customFormat="1" ht="13.2">
      <c r="A7" s="400"/>
      <c r="B7" s="400"/>
      <c r="C7" s="400"/>
      <c r="D7" s="400"/>
      <c r="E7" s="400"/>
      <c r="F7" s="400"/>
      <c r="G7" s="400"/>
      <c r="H7" s="400"/>
      <c r="I7" s="400"/>
      <c r="J7" s="400"/>
      <c r="K7" s="400"/>
      <c r="L7" s="400"/>
      <c r="M7" s="400"/>
      <c r="N7" s="400"/>
      <c r="O7" s="400"/>
      <c r="P7" s="400"/>
      <c r="Q7" s="400"/>
      <c r="R7" s="399"/>
      <c r="S7" s="399"/>
      <c r="T7" s="399"/>
      <c r="U7" s="399"/>
      <c r="V7" s="399"/>
      <c r="W7" s="399"/>
      <c r="X7" s="399"/>
      <c r="Y7" s="399"/>
      <c r="Z7" s="399"/>
      <c r="AA7" s="399"/>
      <c r="AB7" s="399"/>
      <c r="AC7" s="399"/>
      <c r="AD7" s="399"/>
      <c r="AE7" s="399"/>
      <c r="AF7" s="399"/>
      <c r="AG7" s="399"/>
      <c r="AH7" s="399"/>
      <c r="AI7" s="399"/>
    </row>
    <row r="8" spans="1:51" s="398" customFormat="1" ht="13.2">
      <c r="A8" s="400"/>
      <c r="B8" s="400"/>
      <c r="C8" s="400"/>
      <c r="D8" s="400"/>
      <c r="E8" s="400"/>
      <c r="F8" s="400"/>
      <c r="G8" s="400"/>
      <c r="H8" s="400"/>
      <c r="I8" s="400"/>
      <c r="J8" s="400"/>
      <c r="K8" s="400"/>
      <c r="L8" s="400"/>
      <c r="M8" s="400"/>
      <c r="N8" s="400"/>
      <c r="O8" s="400"/>
      <c r="P8" s="400"/>
      <c r="Q8" s="400"/>
      <c r="R8" s="399"/>
      <c r="S8" s="399"/>
      <c r="T8" s="399"/>
      <c r="U8" s="399"/>
      <c r="V8" s="399"/>
      <c r="W8" s="399"/>
      <c r="X8" s="399"/>
      <c r="Y8" s="399"/>
      <c r="Z8" s="399"/>
      <c r="AA8" s="399"/>
      <c r="AB8" s="399"/>
      <c r="AC8" s="399"/>
      <c r="AD8" s="399"/>
      <c r="AE8" s="399"/>
      <c r="AF8" s="399"/>
      <c r="AG8" s="399"/>
      <c r="AH8" s="399"/>
      <c r="AI8" s="399"/>
    </row>
    <row r="9" spans="1:51" s="398" customFormat="1" ht="13.2">
      <c r="A9" s="400"/>
      <c r="B9" s="400"/>
      <c r="C9" s="400"/>
      <c r="D9" s="400"/>
      <c r="E9" s="400"/>
      <c r="F9" s="400"/>
      <c r="G9" s="400"/>
      <c r="H9" s="400"/>
      <c r="I9" s="400"/>
      <c r="J9" s="400"/>
      <c r="K9" s="400"/>
      <c r="L9" s="400"/>
      <c r="M9" s="400"/>
      <c r="N9" s="400"/>
      <c r="O9" s="400"/>
      <c r="P9" s="400"/>
      <c r="Q9" s="400"/>
      <c r="R9" s="399"/>
      <c r="S9" s="399"/>
      <c r="T9" s="399"/>
      <c r="U9" s="399"/>
      <c r="V9" s="399"/>
      <c r="W9" s="399"/>
      <c r="X9" s="399"/>
      <c r="Y9" s="399"/>
      <c r="Z9" s="399"/>
      <c r="AA9" s="399"/>
      <c r="AB9" s="399"/>
      <c r="AC9" s="399"/>
      <c r="AD9" s="399"/>
      <c r="AE9" s="399"/>
      <c r="AF9" s="399"/>
      <c r="AG9" s="399"/>
      <c r="AH9" s="399"/>
      <c r="AI9" s="399"/>
    </row>
    <row r="10" spans="1:51" s="398" customFormat="1" ht="13.2">
      <c r="A10" s="400"/>
      <c r="B10" s="400"/>
      <c r="C10" s="400"/>
      <c r="D10" s="400"/>
      <c r="E10" s="400"/>
      <c r="F10" s="400"/>
      <c r="G10" s="400"/>
      <c r="H10" s="400"/>
      <c r="I10" s="400"/>
      <c r="J10" s="400"/>
      <c r="K10" s="400"/>
      <c r="L10" s="400"/>
      <c r="M10" s="400"/>
      <c r="N10" s="400"/>
      <c r="O10" s="400"/>
      <c r="P10" s="400"/>
      <c r="Q10" s="400"/>
      <c r="R10" s="399"/>
      <c r="S10" s="399"/>
      <c r="T10" s="399"/>
      <c r="U10" s="399"/>
      <c r="V10" s="399"/>
      <c r="W10" s="399"/>
      <c r="X10" s="399"/>
      <c r="Y10" s="399"/>
      <c r="Z10" s="399"/>
      <c r="AA10" s="399"/>
      <c r="AB10" s="399"/>
      <c r="AC10" s="399"/>
      <c r="AD10" s="399"/>
      <c r="AE10" s="399"/>
      <c r="AF10" s="399"/>
      <c r="AG10" s="399"/>
      <c r="AH10" s="399"/>
      <c r="AI10" s="399"/>
      <c r="AY10" s="398" t="s">
        <v>580</v>
      </c>
    </row>
    <row r="11" spans="1:51" s="398" customFormat="1" ht="13.2">
      <c r="A11" s="400"/>
      <c r="B11" s="400"/>
      <c r="C11" s="400"/>
      <c r="D11" s="400"/>
      <c r="E11" s="400"/>
      <c r="F11" s="400"/>
      <c r="G11" s="400"/>
      <c r="H11" s="400"/>
      <c r="I11" s="400"/>
      <c r="J11" s="400"/>
      <c r="K11" s="400"/>
      <c r="L11" s="400"/>
      <c r="M11" s="400"/>
      <c r="N11" s="400"/>
      <c r="O11" s="400"/>
      <c r="P11" s="400"/>
      <c r="Q11" s="400"/>
      <c r="R11" s="399"/>
      <c r="S11" s="399"/>
      <c r="T11" s="399"/>
      <c r="U11" s="399"/>
      <c r="V11" s="399"/>
      <c r="W11" s="399"/>
      <c r="X11" s="399"/>
      <c r="Y11" s="399"/>
      <c r="Z11" s="399"/>
      <c r="AA11" s="399"/>
      <c r="AB11" s="399"/>
      <c r="AC11" s="399"/>
      <c r="AD11" s="399"/>
      <c r="AE11" s="399"/>
      <c r="AF11" s="399"/>
      <c r="AG11" s="399"/>
      <c r="AH11" s="399"/>
      <c r="AI11" s="399"/>
    </row>
    <row r="12" spans="1:51" s="398" customFormat="1" ht="13.2">
      <c r="A12" s="400"/>
      <c r="B12" s="400"/>
      <c r="C12" s="400"/>
      <c r="D12" s="400"/>
      <c r="E12" s="400"/>
      <c r="F12" s="400"/>
      <c r="G12" s="400"/>
      <c r="H12" s="400"/>
      <c r="I12" s="400"/>
      <c r="J12" s="400"/>
      <c r="K12" s="400"/>
      <c r="L12" s="400"/>
      <c r="M12" s="400"/>
      <c r="N12" s="400"/>
      <c r="O12" s="400"/>
      <c r="P12" s="400"/>
      <c r="Q12" s="400"/>
      <c r="R12" s="399"/>
      <c r="S12" s="399"/>
      <c r="T12" s="399"/>
      <c r="U12" s="399"/>
      <c r="V12" s="399"/>
      <c r="W12" s="399"/>
      <c r="X12" s="399"/>
      <c r="Y12" s="399"/>
      <c r="Z12" s="399"/>
      <c r="AA12" s="399"/>
      <c r="AB12" s="399"/>
      <c r="AC12" s="399"/>
      <c r="AD12" s="399"/>
      <c r="AE12" s="399"/>
      <c r="AF12" s="399"/>
      <c r="AG12" s="399"/>
      <c r="AH12" s="399"/>
      <c r="AI12" s="399"/>
      <c r="AY12" s="398" t="s">
        <v>580</v>
      </c>
    </row>
    <row r="13" spans="1:51" s="398" customFormat="1" ht="13.2">
      <c r="A13" s="400"/>
      <c r="B13" s="400"/>
      <c r="C13" s="400"/>
      <c r="D13" s="400"/>
      <c r="E13" s="400"/>
      <c r="F13" s="400"/>
      <c r="G13" s="400"/>
      <c r="H13" s="400"/>
      <c r="I13" s="400"/>
      <c r="J13" s="400"/>
      <c r="K13" s="400"/>
      <c r="L13" s="400"/>
      <c r="M13" s="400"/>
      <c r="N13" s="400"/>
      <c r="O13" s="400"/>
      <c r="P13" s="400"/>
      <c r="Q13" s="400"/>
      <c r="R13" s="399"/>
      <c r="S13" s="399"/>
      <c r="T13" s="399"/>
      <c r="U13" s="399"/>
      <c r="V13" s="399"/>
      <c r="W13" s="399"/>
      <c r="X13" s="399"/>
      <c r="Y13" s="399"/>
      <c r="Z13" s="399"/>
      <c r="AA13" s="399"/>
      <c r="AB13" s="399"/>
      <c r="AC13" s="399"/>
      <c r="AD13" s="399"/>
      <c r="AE13" s="399"/>
      <c r="AF13" s="399"/>
      <c r="AG13" s="399"/>
      <c r="AH13" s="399"/>
      <c r="AI13" s="399"/>
    </row>
    <row r="14" spans="1:51" s="398" customFormat="1" ht="13.2">
      <c r="A14" s="400"/>
      <c r="B14" s="400"/>
      <c r="C14" s="400"/>
      <c r="D14" s="400"/>
      <c r="E14" s="400"/>
      <c r="F14" s="400"/>
      <c r="G14" s="400"/>
      <c r="H14" s="400"/>
      <c r="I14" s="400"/>
      <c r="J14" s="400"/>
      <c r="K14" s="400"/>
      <c r="L14" s="400"/>
      <c r="M14" s="400"/>
      <c r="N14" s="400"/>
      <c r="O14" s="400"/>
      <c r="P14" s="400"/>
      <c r="Q14" s="400"/>
      <c r="R14" s="399"/>
      <c r="S14" s="399"/>
      <c r="T14" s="399"/>
      <c r="U14" s="399"/>
      <c r="V14" s="399"/>
      <c r="W14" s="399"/>
      <c r="X14" s="399"/>
      <c r="Y14" s="399"/>
      <c r="Z14" s="399"/>
      <c r="AA14" s="399"/>
      <c r="AB14" s="399"/>
      <c r="AC14" s="399"/>
      <c r="AD14" s="399"/>
      <c r="AE14" s="399"/>
      <c r="AF14" s="399"/>
      <c r="AG14" s="399"/>
      <c r="AH14" s="399"/>
      <c r="AI14" s="399"/>
    </row>
    <row r="15" spans="1:51" s="398" customFormat="1" ht="13.2">
      <c r="A15" s="386"/>
      <c r="B15" s="400"/>
      <c r="C15" s="400"/>
      <c r="D15" s="400"/>
      <c r="E15" s="400"/>
      <c r="F15" s="400"/>
      <c r="G15" s="400"/>
      <c r="H15" s="400"/>
      <c r="I15" s="400"/>
      <c r="J15" s="400"/>
      <c r="K15" s="400"/>
      <c r="L15" s="400"/>
      <c r="M15" s="400"/>
      <c r="N15" s="400"/>
      <c r="O15" s="400"/>
      <c r="P15" s="400"/>
      <c r="Q15" s="400"/>
      <c r="R15" s="399"/>
      <c r="S15" s="399"/>
      <c r="T15" s="399"/>
      <c r="U15" s="399"/>
      <c r="V15" s="399"/>
      <c r="W15" s="399"/>
      <c r="X15" s="399"/>
      <c r="Y15" s="399"/>
      <c r="Z15" s="399"/>
      <c r="AA15" s="399"/>
      <c r="AB15" s="399"/>
      <c r="AC15" s="399"/>
      <c r="AD15" s="399"/>
      <c r="AE15" s="399"/>
      <c r="AF15" s="399"/>
      <c r="AG15" s="399"/>
      <c r="AH15" s="399"/>
      <c r="AI15" s="399"/>
    </row>
    <row r="16" spans="1:51" s="398" customFormat="1" ht="13.2">
      <c r="A16" s="386"/>
      <c r="B16" s="400"/>
      <c r="C16" s="400"/>
      <c r="D16" s="400"/>
      <c r="E16" s="400"/>
      <c r="F16" s="400"/>
      <c r="G16" s="400"/>
      <c r="H16" s="400"/>
      <c r="I16" s="400"/>
      <c r="J16" s="400"/>
      <c r="K16" s="400"/>
      <c r="L16" s="400"/>
      <c r="M16" s="400"/>
      <c r="N16" s="400"/>
      <c r="O16" s="400"/>
      <c r="P16" s="400"/>
      <c r="Q16" s="400"/>
      <c r="R16" s="399"/>
      <c r="S16" s="399"/>
      <c r="T16" s="399"/>
      <c r="U16" s="399"/>
      <c r="V16" s="399"/>
      <c r="W16" s="399"/>
      <c r="X16" s="399"/>
      <c r="Y16" s="399"/>
      <c r="Z16" s="399"/>
      <c r="AA16" s="399"/>
      <c r="AB16" s="399"/>
      <c r="AC16" s="399"/>
      <c r="AD16" s="399"/>
      <c r="AE16" s="399"/>
      <c r="AF16" s="399"/>
      <c r="AG16" s="399"/>
      <c r="AH16" s="399"/>
      <c r="AI16" s="399"/>
    </row>
    <row r="17" spans="1:259" s="398" customFormat="1" ht="13.2">
      <c r="A17" s="386"/>
      <c r="B17" s="400"/>
      <c r="C17" s="400"/>
      <c r="D17" s="400"/>
      <c r="E17" s="400"/>
      <c r="F17" s="400"/>
      <c r="G17" s="400"/>
      <c r="H17" s="400"/>
      <c r="I17" s="400"/>
      <c r="J17" s="400"/>
      <c r="K17" s="400"/>
      <c r="L17" s="400"/>
      <c r="M17" s="400"/>
      <c r="N17" s="400"/>
      <c r="O17" s="400"/>
      <c r="P17" s="400"/>
      <c r="Q17" s="400"/>
      <c r="R17" s="399"/>
      <c r="S17" s="399"/>
      <c r="T17" s="399"/>
      <c r="U17" s="399"/>
      <c r="V17" s="399"/>
      <c r="W17" s="399"/>
      <c r="X17" s="399"/>
      <c r="Y17" s="399"/>
      <c r="Z17" s="399"/>
      <c r="AA17" s="399"/>
      <c r="AB17" s="399"/>
      <c r="AC17" s="399"/>
      <c r="AD17" s="399"/>
      <c r="AE17" s="399"/>
      <c r="AF17" s="399"/>
      <c r="AG17" s="399"/>
      <c r="AH17" s="399"/>
      <c r="AI17" s="399"/>
    </row>
    <row r="18" spans="1:259" s="398" customFormat="1" ht="13.2">
      <c r="A18" s="386"/>
      <c r="B18" s="400"/>
      <c r="C18" s="400"/>
      <c r="D18" s="400"/>
      <c r="E18" s="400"/>
      <c r="F18" s="400"/>
      <c r="G18" s="400"/>
      <c r="H18" s="400"/>
      <c r="I18" s="400"/>
      <c r="J18" s="400"/>
      <c r="K18" s="400"/>
      <c r="L18" s="400"/>
      <c r="M18" s="400"/>
      <c r="N18" s="400"/>
      <c r="O18" s="400"/>
      <c r="P18" s="400"/>
      <c r="Q18" s="400"/>
      <c r="R18" s="399"/>
      <c r="S18" s="399"/>
      <c r="T18" s="399"/>
      <c r="U18" s="399"/>
      <c r="V18" s="399"/>
      <c r="W18" s="399"/>
      <c r="X18" s="399"/>
      <c r="Y18" s="399"/>
      <c r="Z18" s="399"/>
      <c r="AA18" s="399"/>
      <c r="AB18" s="399"/>
      <c r="AC18" s="399"/>
      <c r="AD18" s="399"/>
      <c r="AE18" s="399"/>
      <c r="AF18" s="399"/>
      <c r="AG18" s="399"/>
      <c r="AH18" s="399"/>
      <c r="AI18" s="399"/>
    </row>
    <row r="19" spans="1:259" ht="13.2">
      <c r="A19" s="386"/>
      <c r="B19" s="386"/>
      <c r="C19" s="386"/>
      <c r="D19" s="386"/>
      <c r="E19" s="386"/>
      <c r="F19" s="386"/>
      <c r="G19" s="386"/>
      <c r="H19" s="386"/>
      <c r="I19" s="386"/>
      <c r="J19" s="386"/>
      <c r="K19" s="386"/>
      <c r="L19" s="386"/>
      <c r="M19" s="386"/>
      <c r="N19" s="386"/>
      <c r="O19" s="386"/>
      <c r="P19" s="384"/>
      <c r="Q19" s="384"/>
    </row>
    <row r="20" spans="1:259" ht="13.2">
      <c r="A20" s="386"/>
      <c r="B20" s="386"/>
      <c r="C20" s="386"/>
      <c r="D20" s="386"/>
      <c r="E20" s="386"/>
      <c r="F20" s="386"/>
      <c r="G20" s="386"/>
      <c r="H20" s="386"/>
      <c r="I20" s="386"/>
      <c r="J20" s="386"/>
      <c r="K20" s="386"/>
      <c r="L20" s="386"/>
      <c r="M20" s="386"/>
      <c r="N20" s="386"/>
      <c r="O20" s="386"/>
      <c r="P20" s="384"/>
      <c r="Q20" s="384"/>
    </row>
    <row r="21" spans="1:259" ht="16.2">
      <c r="A21" s="386"/>
      <c r="B21" s="397"/>
      <c r="C21" s="395"/>
      <c r="D21" s="395"/>
      <c r="E21" s="395"/>
      <c r="F21" s="395"/>
      <c r="G21" s="395"/>
      <c r="H21" s="395"/>
      <c r="I21" s="395"/>
      <c r="J21" s="395"/>
      <c r="K21" s="395"/>
      <c r="L21" s="395"/>
      <c r="M21" s="395"/>
      <c r="N21" s="396"/>
      <c r="O21" s="395"/>
      <c r="P21" s="394"/>
      <c r="Q21" s="384"/>
      <c r="IY21" s="393"/>
    </row>
    <row r="22" spans="1:259" ht="16.2">
      <c r="A22" s="386"/>
      <c r="B22" s="387"/>
      <c r="C22" s="386"/>
      <c r="D22" s="386"/>
      <c r="E22" s="386"/>
      <c r="F22" s="386"/>
      <c r="G22" s="386"/>
      <c r="H22" s="386"/>
      <c r="I22" s="386"/>
      <c r="J22" s="386"/>
      <c r="K22" s="386"/>
      <c r="L22" s="386"/>
      <c r="M22" s="386"/>
      <c r="N22" s="386"/>
      <c r="O22" s="386"/>
      <c r="P22" s="391"/>
      <c r="Q22" s="387"/>
      <c r="IY22" s="392"/>
    </row>
    <row r="23" spans="1:259" ht="13.2">
      <c r="A23" s="386"/>
      <c r="B23" s="387"/>
      <c r="C23" s="386"/>
      <c r="D23" s="386"/>
      <c r="E23" s="386"/>
      <c r="F23" s="386"/>
      <c r="G23" s="386"/>
      <c r="H23" s="386"/>
      <c r="I23" s="386"/>
      <c r="J23" s="386"/>
      <c r="K23" s="386"/>
      <c r="L23" s="386"/>
      <c r="M23" s="386"/>
      <c r="N23" s="386"/>
      <c r="O23" s="386"/>
      <c r="P23" s="391"/>
      <c r="Q23" s="387"/>
    </row>
    <row r="24" spans="1:259" ht="13.2">
      <c r="A24" s="386"/>
      <c r="B24" s="387"/>
      <c r="C24" s="386"/>
      <c r="D24" s="386"/>
      <c r="E24" s="386"/>
      <c r="F24" s="386"/>
      <c r="G24" s="386"/>
      <c r="H24" s="386"/>
      <c r="I24" s="386"/>
      <c r="J24" s="386"/>
      <c r="K24" s="386"/>
      <c r="L24" s="386"/>
      <c r="M24" s="386"/>
      <c r="N24" s="386"/>
      <c r="O24" s="386"/>
      <c r="P24" s="391"/>
      <c r="Q24" s="387"/>
    </row>
    <row r="25" spans="1:259" ht="13.2">
      <c r="A25" s="386"/>
      <c r="B25" s="387"/>
      <c r="C25" s="386"/>
      <c r="D25" s="386"/>
      <c r="E25" s="386"/>
      <c r="F25" s="386"/>
      <c r="G25" s="386"/>
      <c r="H25" s="386"/>
      <c r="I25" s="386"/>
      <c r="J25" s="386"/>
      <c r="K25" s="386"/>
      <c r="L25" s="386"/>
      <c r="M25" s="386"/>
      <c r="N25" s="386"/>
      <c r="O25" s="386"/>
      <c r="P25" s="391"/>
      <c r="Q25" s="387"/>
    </row>
    <row r="26" spans="1:259" ht="13.2">
      <c r="A26" s="386"/>
      <c r="B26" s="387"/>
      <c r="C26" s="386"/>
      <c r="D26" s="386"/>
      <c r="E26" s="386"/>
      <c r="F26" s="386"/>
      <c r="G26" s="386"/>
      <c r="H26" s="386"/>
      <c r="I26" s="386"/>
      <c r="J26" s="386"/>
      <c r="K26" s="386"/>
      <c r="L26" s="386"/>
      <c r="M26" s="386"/>
      <c r="N26" s="386"/>
      <c r="O26" s="386"/>
      <c r="P26" s="391"/>
      <c r="Q26" s="387"/>
    </row>
    <row r="27" spans="1:259" ht="13.2">
      <c r="A27" s="386"/>
      <c r="B27" s="387"/>
      <c r="C27" s="386"/>
      <c r="D27" s="386"/>
      <c r="E27" s="386"/>
      <c r="F27" s="386"/>
      <c r="G27" s="386"/>
      <c r="H27" s="386"/>
      <c r="I27" s="386"/>
      <c r="J27" s="386"/>
      <c r="K27" s="386"/>
      <c r="L27" s="386"/>
      <c r="M27" s="386"/>
      <c r="N27" s="386"/>
      <c r="O27" s="386"/>
      <c r="P27" s="391"/>
      <c r="Q27" s="387"/>
    </row>
    <row r="28" spans="1:259" ht="13.2">
      <c r="A28" s="386"/>
      <c r="B28" s="387"/>
      <c r="C28" s="386"/>
      <c r="D28" s="386"/>
      <c r="E28" s="386"/>
      <c r="F28" s="386"/>
      <c r="G28" s="386"/>
      <c r="H28" s="386"/>
      <c r="I28" s="386"/>
      <c r="J28" s="386"/>
      <c r="K28" s="386"/>
      <c r="L28" s="386"/>
      <c r="M28" s="386"/>
      <c r="N28" s="386"/>
      <c r="O28" s="386"/>
      <c r="P28" s="391"/>
      <c r="Q28" s="387"/>
    </row>
    <row r="29" spans="1:259" ht="13.2">
      <c r="A29" s="386"/>
      <c r="B29" s="387"/>
      <c r="C29" s="386"/>
      <c r="D29" s="386"/>
      <c r="E29" s="386"/>
      <c r="F29" s="386"/>
      <c r="G29" s="386"/>
      <c r="H29" s="386"/>
      <c r="I29" s="386"/>
      <c r="J29" s="386"/>
      <c r="K29" s="386"/>
      <c r="L29" s="386"/>
      <c r="M29" s="386"/>
      <c r="N29" s="386"/>
      <c r="O29" s="386"/>
      <c r="P29" s="391"/>
      <c r="Q29" s="387"/>
    </row>
    <row r="30" spans="1:259" ht="13.2">
      <c r="A30" s="386"/>
      <c r="B30" s="387"/>
      <c r="C30" s="386"/>
      <c r="D30" s="386"/>
      <c r="E30" s="386"/>
      <c r="F30" s="386"/>
      <c r="G30" s="386"/>
      <c r="H30" s="386"/>
      <c r="I30" s="386"/>
      <c r="J30" s="386"/>
      <c r="K30" s="386"/>
      <c r="L30" s="386"/>
      <c r="M30" s="386"/>
      <c r="N30" s="386"/>
      <c r="O30" s="386"/>
      <c r="P30" s="391"/>
      <c r="Q30" s="387"/>
    </row>
    <row r="31" spans="1:259" ht="13.2">
      <c r="A31" s="386"/>
      <c r="B31" s="387"/>
      <c r="C31" s="386"/>
      <c r="D31" s="386"/>
      <c r="E31" s="386"/>
      <c r="F31" s="386"/>
      <c r="G31" s="386"/>
      <c r="H31" s="386"/>
      <c r="I31" s="386"/>
      <c r="J31" s="386"/>
      <c r="K31" s="386"/>
      <c r="L31" s="386"/>
      <c r="M31" s="386"/>
      <c r="N31" s="386"/>
      <c r="O31" s="386"/>
      <c r="P31" s="391"/>
      <c r="Q31" s="387"/>
    </row>
    <row r="32" spans="1:259" ht="13.2">
      <c r="A32" s="386"/>
      <c r="B32" s="387"/>
      <c r="C32" s="386"/>
      <c r="D32" s="386"/>
      <c r="E32" s="386"/>
      <c r="F32" s="386"/>
      <c r="G32" s="386"/>
      <c r="H32" s="386"/>
      <c r="I32" s="386"/>
      <c r="J32" s="386"/>
      <c r="K32" s="386"/>
      <c r="L32" s="386"/>
      <c r="M32" s="386"/>
      <c r="N32" s="386"/>
      <c r="O32" s="386"/>
      <c r="P32" s="391"/>
      <c r="Q32" s="387"/>
    </row>
    <row r="33" spans="1:17" ht="13.2">
      <c r="A33" s="386"/>
      <c r="B33" s="387"/>
      <c r="C33" s="386"/>
      <c r="D33" s="386"/>
      <c r="E33" s="386"/>
      <c r="F33" s="386"/>
      <c r="G33" s="386"/>
      <c r="H33" s="386"/>
      <c r="I33" s="386"/>
      <c r="J33" s="386"/>
      <c r="K33" s="386"/>
      <c r="L33" s="386"/>
      <c r="M33" s="386"/>
      <c r="N33" s="386"/>
      <c r="O33" s="386"/>
      <c r="P33" s="391"/>
      <c r="Q33" s="387"/>
    </row>
    <row r="34" spans="1:17" ht="13.2">
      <c r="A34" s="386"/>
      <c r="B34" s="387"/>
      <c r="C34" s="386"/>
      <c r="D34" s="386"/>
      <c r="E34" s="386"/>
      <c r="F34" s="386"/>
      <c r="G34" s="386"/>
      <c r="H34" s="386"/>
      <c r="I34" s="386"/>
      <c r="J34" s="386"/>
      <c r="K34" s="386"/>
      <c r="L34" s="386"/>
      <c r="M34" s="386"/>
      <c r="N34" s="386"/>
      <c r="O34" s="386"/>
      <c r="P34" s="391"/>
      <c r="Q34" s="387"/>
    </row>
    <row r="35" spans="1:17" ht="13.2">
      <c r="A35" s="386"/>
      <c r="B35" s="387"/>
      <c r="C35" s="386"/>
      <c r="D35" s="386"/>
      <c r="E35" s="386"/>
      <c r="F35" s="386"/>
      <c r="G35" s="386"/>
      <c r="H35" s="386"/>
      <c r="I35" s="386"/>
      <c r="J35" s="386"/>
      <c r="K35" s="386"/>
      <c r="L35" s="386"/>
      <c r="M35" s="386"/>
      <c r="N35" s="386"/>
      <c r="O35" s="386"/>
      <c r="P35" s="391"/>
      <c r="Q35" s="387"/>
    </row>
    <row r="36" spans="1:17" ht="13.2">
      <c r="A36" s="386"/>
      <c r="B36" s="387"/>
      <c r="C36" s="386"/>
      <c r="D36" s="386"/>
      <c r="E36" s="386"/>
      <c r="F36" s="386"/>
      <c r="G36" s="386"/>
      <c r="H36" s="386"/>
      <c r="I36" s="386"/>
      <c r="J36" s="386"/>
      <c r="K36" s="386"/>
      <c r="L36" s="386"/>
      <c r="M36" s="386"/>
      <c r="N36" s="386"/>
      <c r="O36" s="386"/>
      <c r="P36" s="391"/>
      <c r="Q36" s="387"/>
    </row>
    <row r="37" spans="1:17" ht="13.2">
      <c r="A37" s="386"/>
      <c r="B37" s="387"/>
      <c r="C37" s="386"/>
      <c r="D37" s="386"/>
      <c r="E37" s="386"/>
      <c r="F37" s="386"/>
      <c r="G37" s="386"/>
      <c r="H37" s="386"/>
      <c r="I37" s="386"/>
      <c r="J37" s="386"/>
      <c r="K37" s="386"/>
      <c r="L37" s="386"/>
      <c r="M37" s="386"/>
      <c r="N37" s="386"/>
      <c r="O37" s="386"/>
      <c r="P37" s="391"/>
      <c r="Q37" s="387"/>
    </row>
    <row r="38" spans="1:17" ht="13.2">
      <c r="A38" s="386"/>
      <c r="B38" s="387"/>
      <c r="C38" s="386"/>
      <c r="D38" s="386"/>
      <c r="E38" s="386"/>
      <c r="F38" s="386"/>
      <c r="G38" s="386"/>
      <c r="H38" s="386"/>
      <c r="I38" s="386"/>
      <c r="J38" s="386"/>
      <c r="K38" s="386"/>
      <c r="L38" s="386"/>
      <c r="M38" s="386"/>
      <c r="N38" s="386"/>
      <c r="O38" s="386"/>
      <c r="P38" s="391"/>
      <c r="Q38" s="387"/>
    </row>
    <row r="39" spans="1:17" ht="13.2">
      <c r="A39" s="386"/>
      <c r="B39" s="390"/>
      <c r="C39" s="389"/>
      <c r="D39" s="389"/>
      <c r="E39" s="389"/>
      <c r="F39" s="389"/>
      <c r="G39" s="389"/>
      <c r="H39" s="389"/>
      <c r="I39" s="389"/>
      <c r="J39" s="389"/>
      <c r="K39" s="389"/>
      <c r="L39" s="389"/>
      <c r="M39" s="389"/>
      <c r="N39" s="389"/>
      <c r="O39" s="389"/>
      <c r="P39" s="388"/>
      <c r="Q39" s="387"/>
    </row>
    <row r="40" spans="1:17" ht="13.2">
      <c r="A40" s="386"/>
      <c r="B40" s="385"/>
      <c r="C40" s="384"/>
      <c r="D40" s="384"/>
      <c r="E40" s="384"/>
      <c r="F40" s="384"/>
      <c r="G40" s="384"/>
      <c r="H40" s="384"/>
      <c r="I40" s="384"/>
      <c r="J40" s="384"/>
      <c r="K40" s="384"/>
      <c r="L40" s="384"/>
      <c r="M40" s="384"/>
      <c r="N40" s="384"/>
      <c r="O40" s="384"/>
      <c r="P40" s="385"/>
      <c r="Q40" s="384"/>
    </row>
    <row r="41" spans="1:17" ht="16.2">
      <c r="B41" s="239" t="s">
        <v>579</v>
      </c>
      <c r="C41" s="240"/>
      <c r="D41" s="240"/>
      <c r="E41" s="240"/>
      <c r="F41" s="240"/>
      <c r="G41" s="240"/>
      <c r="H41" s="240"/>
      <c r="I41" s="240"/>
      <c r="J41" s="240"/>
      <c r="K41" s="240"/>
      <c r="L41" s="240"/>
      <c r="M41" s="240"/>
      <c r="N41" s="240"/>
      <c r="O41" s="240"/>
      <c r="P41" s="241"/>
    </row>
    <row r="42" spans="1:17" ht="13.2">
      <c r="B42" s="242"/>
      <c r="C42" s="238"/>
      <c r="D42" s="238"/>
      <c r="E42" s="238"/>
      <c r="F42" s="238"/>
      <c r="G42" s="383" t="s">
        <v>572</v>
      </c>
      <c r="H42" s="379"/>
      <c r="I42" s="382"/>
      <c r="J42" s="382"/>
      <c r="K42" s="382"/>
      <c r="L42" s="381"/>
      <c r="M42" s="381"/>
      <c r="N42" s="381"/>
      <c r="O42" s="381"/>
    </row>
    <row r="43" spans="1:17" ht="13.2">
      <c r="B43" s="242"/>
      <c r="C43" s="238"/>
      <c r="D43" s="238"/>
      <c r="E43" s="238"/>
      <c r="F43" s="238"/>
      <c r="G43" s="1212" t="s">
        <v>578</v>
      </c>
      <c r="H43" s="1212"/>
      <c r="I43" s="1212"/>
      <c r="J43" s="1212"/>
      <c r="K43" s="1212"/>
      <c r="L43" s="1212"/>
      <c r="M43" s="1212"/>
      <c r="N43" s="1212"/>
      <c r="O43" s="1212"/>
    </row>
    <row r="44" spans="1:17" ht="13.2">
      <c r="B44" s="242"/>
      <c r="C44" s="238"/>
      <c r="D44" s="238"/>
      <c r="E44" s="238"/>
      <c r="F44" s="238"/>
      <c r="G44" s="1212"/>
      <c r="H44" s="1212"/>
      <c r="I44" s="1212"/>
      <c r="J44" s="1212"/>
      <c r="K44" s="1212"/>
      <c r="L44" s="1212"/>
      <c r="M44" s="1212"/>
      <c r="N44" s="1212"/>
      <c r="O44" s="1212"/>
    </row>
    <row r="45" spans="1:17" ht="13.2">
      <c r="B45" s="242"/>
      <c r="C45" s="238"/>
      <c r="D45" s="238"/>
      <c r="E45" s="238"/>
      <c r="F45" s="238"/>
      <c r="G45" s="1212"/>
      <c r="H45" s="1212"/>
      <c r="I45" s="1212"/>
      <c r="J45" s="1212"/>
      <c r="K45" s="1212"/>
      <c r="L45" s="1212"/>
      <c r="M45" s="1212"/>
      <c r="N45" s="1212"/>
      <c r="O45" s="1212"/>
    </row>
    <row r="46" spans="1:17" ht="13.2">
      <c r="B46" s="242"/>
      <c r="C46" s="238"/>
      <c r="D46" s="238"/>
      <c r="E46" s="238"/>
      <c r="F46" s="238"/>
      <c r="G46" s="1212"/>
      <c r="H46" s="1212"/>
      <c r="I46" s="1212"/>
      <c r="J46" s="1212"/>
      <c r="K46" s="1212"/>
      <c r="L46" s="1212"/>
      <c r="M46" s="1212"/>
      <c r="N46" s="1212"/>
      <c r="O46" s="1212"/>
    </row>
    <row r="47" spans="1:17" ht="13.2">
      <c r="B47" s="242"/>
      <c r="C47" s="238"/>
      <c r="D47" s="238"/>
      <c r="E47" s="238"/>
      <c r="F47" s="238"/>
      <c r="G47" s="1212"/>
      <c r="H47" s="1212"/>
      <c r="I47" s="1212"/>
      <c r="J47" s="1212"/>
      <c r="K47" s="1212"/>
      <c r="L47" s="1212"/>
      <c r="M47" s="1212"/>
      <c r="N47" s="1212"/>
      <c r="O47" s="1212"/>
    </row>
    <row r="48" spans="1:17" ht="13.2">
      <c r="B48" s="242"/>
      <c r="C48" s="238"/>
      <c r="D48" s="238"/>
      <c r="E48" s="238"/>
      <c r="F48" s="238"/>
      <c r="G48" s="381"/>
      <c r="H48" s="380"/>
      <c r="I48" s="380"/>
      <c r="J48" s="380"/>
      <c r="K48" s="379"/>
      <c r="L48" s="379"/>
      <c r="M48" s="379"/>
      <c r="N48" s="379"/>
      <c r="O48" s="379"/>
    </row>
    <row r="49" spans="1:17" ht="13.2">
      <c r="B49" s="242"/>
      <c r="C49" s="238"/>
      <c r="D49" s="238"/>
      <c r="E49" s="238"/>
      <c r="F49" s="238"/>
      <c r="G49" s="379" t="s">
        <v>577</v>
      </c>
      <c r="H49" s="379"/>
      <c r="I49" s="379"/>
      <c r="J49" s="379"/>
      <c r="K49" s="379"/>
      <c r="L49" s="379"/>
      <c r="M49" s="379"/>
      <c r="N49" s="379"/>
      <c r="O49" s="379"/>
    </row>
    <row r="50" spans="1:17" ht="13.2">
      <c r="B50" s="242"/>
      <c r="C50" s="238"/>
      <c r="D50" s="238"/>
      <c r="E50" s="238"/>
      <c r="F50" s="238"/>
      <c r="G50" s="1213"/>
      <c r="H50" s="1213"/>
      <c r="I50" s="1213"/>
      <c r="J50" s="1213"/>
      <c r="K50" s="378" t="s">
        <v>568</v>
      </c>
      <c r="L50" s="378" t="s">
        <v>576</v>
      </c>
      <c r="M50" s="377" t="s">
        <v>565</v>
      </c>
      <c r="N50" s="377" t="s">
        <v>563</v>
      </c>
      <c r="O50" s="377" t="s">
        <v>561</v>
      </c>
    </row>
    <row r="51" spans="1:17" ht="13.2">
      <c r="B51" s="242"/>
      <c r="C51" s="238"/>
      <c r="D51" s="238"/>
      <c r="E51" s="238"/>
      <c r="F51" s="238"/>
      <c r="G51" s="1214" t="s">
        <v>560</v>
      </c>
      <c r="H51" s="1214"/>
      <c r="I51" s="1215" t="s">
        <v>558</v>
      </c>
      <c r="J51" s="1215"/>
      <c r="K51" s="1210"/>
      <c r="L51" s="1210"/>
      <c r="M51" s="1210"/>
      <c r="N51" s="1210"/>
      <c r="O51" s="1210"/>
    </row>
    <row r="52" spans="1:17" ht="13.2">
      <c r="B52" s="242"/>
      <c r="C52" s="238"/>
      <c r="D52" s="238"/>
      <c r="E52" s="238"/>
      <c r="F52" s="238"/>
      <c r="G52" s="1214"/>
      <c r="H52" s="1214"/>
      <c r="I52" s="1215"/>
      <c r="J52" s="1215"/>
      <c r="K52" s="1211"/>
      <c r="L52" s="1211"/>
      <c r="M52" s="1211"/>
      <c r="N52" s="1211"/>
      <c r="O52" s="1211"/>
    </row>
    <row r="53" spans="1:17" ht="13.2">
      <c r="A53" s="368"/>
      <c r="B53" s="242"/>
      <c r="C53" s="238"/>
      <c r="D53" s="238"/>
      <c r="E53" s="238"/>
      <c r="F53" s="238"/>
      <c r="G53" s="1214"/>
      <c r="H53" s="1214"/>
      <c r="I53" s="1209" t="s">
        <v>575</v>
      </c>
      <c r="J53" s="1209"/>
      <c r="K53" s="1216"/>
      <c r="L53" s="1216"/>
      <c r="M53" s="1216"/>
      <c r="N53" s="1216"/>
      <c r="O53" s="1216"/>
    </row>
    <row r="54" spans="1:17" ht="13.2">
      <c r="A54" s="368"/>
      <c r="B54" s="242"/>
      <c r="C54" s="238"/>
      <c r="D54" s="238"/>
      <c r="E54" s="238"/>
      <c r="F54" s="238"/>
      <c r="G54" s="1214"/>
      <c r="H54" s="1214"/>
      <c r="I54" s="1209"/>
      <c r="J54" s="1209"/>
      <c r="K54" s="1217"/>
      <c r="L54" s="1217"/>
      <c r="M54" s="1217"/>
      <c r="N54" s="1217"/>
      <c r="O54" s="1217"/>
    </row>
    <row r="55" spans="1:17" ht="13.2">
      <c r="A55" s="368"/>
      <c r="B55" s="242"/>
      <c r="C55" s="238"/>
      <c r="D55" s="238"/>
      <c r="E55" s="238"/>
      <c r="F55" s="238"/>
      <c r="G55" s="1209" t="s">
        <v>559</v>
      </c>
      <c r="H55" s="1209"/>
      <c r="I55" s="1209" t="s">
        <v>558</v>
      </c>
      <c r="J55" s="1209"/>
      <c r="K55" s="1210"/>
      <c r="L55" s="1210"/>
      <c r="M55" s="1210"/>
      <c r="N55" s="1210"/>
      <c r="O55" s="1210"/>
    </row>
    <row r="56" spans="1:17" ht="13.2">
      <c r="A56" s="368"/>
      <c r="B56" s="242"/>
      <c r="C56" s="238"/>
      <c r="D56" s="238"/>
      <c r="E56" s="238"/>
      <c r="F56" s="238"/>
      <c r="G56" s="1209"/>
      <c r="H56" s="1209"/>
      <c r="I56" s="1209"/>
      <c r="J56" s="1209"/>
      <c r="K56" s="1211"/>
      <c r="L56" s="1211"/>
      <c r="M56" s="1211"/>
      <c r="N56" s="1211"/>
      <c r="O56" s="1211"/>
    </row>
    <row r="57" spans="1:17" s="368" customFormat="1" ht="13.2">
      <c r="B57" s="369"/>
      <c r="C57" s="376"/>
      <c r="D57" s="376"/>
      <c r="E57" s="376"/>
      <c r="F57" s="376"/>
      <c r="G57" s="1209"/>
      <c r="H57" s="1209"/>
      <c r="I57" s="1218" t="s">
        <v>574</v>
      </c>
      <c r="J57" s="1218"/>
      <c r="K57" s="1219"/>
      <c r="L57" s="1219"/>
      <c r="M57" s="1219"/>
      <c r="N57" s="1219"/>
      <c r="O57" s="1219"/>
      <c r="P57" s="374"/>
      <c r="Q57" s="369"/>
    </row>
    <row r="58" spans="1:17" s="368" customFormat="1" ht="13.2">
      <c r="A58" s="237"/>
      <c r="B58" s="369"/>
      <c r="C58" s="376"/>
      <c r="D58" s="376"/>
      <c r="E58" s="376"/>
      <c r="F58" s="376"/>
      <c r="G58" s="1209"/>
      <c r="H58" s="1209"/>
      <c r="I58" s="1218"/>
      <c r="J58" s="1218"/>
      <c r="K58" s="1217"/>
      <c r="L58" s="1217"/>
      <c r="M58" s="1217"/>
      <c r="N58" s="1217"/>
      <c r="O58" s="1217"/>
      <c r="P58" s="374"/>
      <c r="Q58" s="369"/>
    </row>
    <row r="59" spans="1:17" s="368" customFormat="1" ht="13.2">
      <c r="A59" s="237"/>
      <c r="B59" s="369"/>
      <c r="C59" s="376"/>
      <c r="D59" s="376"/>
      <c r="E59" s="376"/>
      <c r="F59" s="376"/>
      <c r="G59" s="376"/>
      <c r="H59" s="376"/>
      <c r="I59" s="376"/>
      <c r="J59" s="376"/>
      <c r="K59" s="375"/>
      <c r="L59" s="375"/>
      <c r="M59" s="375"/>
      <c r="N59" s="375"/>
      <c r="O59" s="375"/>
      <c r="P59" s="374"/>
      <c r="Q59" s="369"/>
    </row>
    <row r="60" spans="1:17" s="368" customFormat="1" ht="13.2">
      <c r="A60" s="237"/>
      <c r="B60" s="369"/>
      <c r="C60" s="376"/>
      <c r="D60" s="376"/>
      <c r="E60" s="376"/>
      <c r="F60" s="376"/>
      <c r="G60" s="376"/>
      <c r="H60" s="376"/>
      <c r="I60" s="376"/>
      <c r="J60" s="376"/>
      <c r="K60" s="375"/>
      <c r="L60" s="375"/>
      <c r="M60" s="375"/>
      <c r="N60" s="375"/>
      <c r="O60" s="375"/>
      <c r="P60" s="374"/>
      <c r="Q60" s="369"/>
    </row>
    <row r="61" spans="1:17" s="368" customFormat="1" ht="13.2">
      <c r="A61" s="237"/>
      <c r="B61" s="373"/>
      <c r="C61" s="372"/>
      <c r="D61" s="372"/>
      <c r="E61" s="372"/>
      <c r="F61" s="372"/>
      <c r="G61" s="372"/>
      <c r="H61" s="372"/>
      <c r="I61" s="372"/>
      <c r="J61" s="372"/>
      <c r="K61" s="372"/>
      <c r="L61" s="372"/>
      <c r="M61" s="371"/>
      <c r="N61" s="371"/>
      <c r="O61" s="371"/>
      <c r="P61" s="370"/>
      <c r="Q61" s="369"/>
    </row>
    <row r="62" spans="1:17" ht="13.2">
      <c r="B62" s="367"/>
      <c r="C62" s="367"/>
      <c r="D62" s="367"/>
      <c r="E62" s="367"/>
      <c r="F62" s="367"/>
      <c r="G62" s="367"/>
      <c r="H62" s="367"/>
      <c r="I62" s="367"/>
      <c r="J62" s="367"/>
      <c r="K62" s="367"/>
      <c r="L62" s="367"/>
      <c r="M62" s="367"/>
      <c r="N62" s="367"/>
      <c r="O62" s="367"/>
      <c r="P62" s="367"/>
      <c r="Q62" s="238"/>
    </row>
    <row r="63" spans="1:17" ht="16.2">
      <c r="B63" s="295" t="s">
        <v>573</v>
      </c>
      <c r="C63" s="238"/>
      <c r="D63" s="238"/>
      <c r="E63" s="238"/>
      <c r="F63" s="238"/>
      <c r="G63" s="238"/>
      <c r="H63" s="238"/>
      <c r="I63" s="238"/>
      <c r="J63" s="238"/>
      <c r="K63" s="238"/>
      <c r="L63" s="238"/>
      <c r="M63" s="238"/>
      <c r="N63" s="238"/>
      <c r="O63" s="238"/>
    </row>
    <row r="64" spans="1:17" ht="13.2">
      <c r="B64" s="242"/>
      <c r="C64" s="238"/>
      <c r="D64" s="238"/>
      <c r="E64" s="238"/>
      <c r="F64" s="238"/>
      <c r="G64" s="366" t="s">
        <v>572</v>
      </c>
      <c r="I64" s="364"/>
      <c r="J64" s="364"/>
      <c r="K64" s="364"/>
      <c r="L64" s="364"/>
      <c r="M64" s="364"/>
      <c r="N64" s="365"/>
      <c r="O64" s="364"/>
    </row>
    <row r="65" spans="2:30" ht="13.2">
      <c r="B65" s="242"/>
      <c r="C65" s="238"/>
      <c r="D65" s="238"/>
      <c r="E65" s="238"/>
      <c r="F65" s="238"/>
      <c r="G65" s="1221" t="s">
        <v>571</v>
      </c>
      <c r="H65" s="1221"/>
      <c r="I65" s="1221"/>
      <c r="J65" s="1221"/>
      <c r="K65" s="1221"/>
      <c r="L65" s="1221"/>
      <c r="M65" s="1221"/>
      <c r="N65" s="1221"/>
      <c r="O65" s="1221"/>
    </row>
    <row r="66" spans="2:30" ht="13.2">
      <c r="B66" s="242"/>
      <c r="C66" s="238"/>
      <c r="D66" s="238"/>
      <c r="E66" s="238"/>
      <c r="F66" s="238"/>
      <c r="G66" s="1221"/>
      <c r="H66" s="1221"/>
      <c r="I66" s="1221"/>
      <c r="J66" s="1221"/>
      <c r="K66" s="1221"/>
      <c r="L66" s="1221"/>
      <c r="M66" s="1221"/>
      <c r="N66" s="1221"/>
      <c r="O66" s="1221"/>
    </row>
    <row r="67" spans="2:30" ht="13.2">
      <c r="B67" s="242"/>
      <c r="C67" s="238"/>
      <c r="D67" s="238"/>
      <c r="E67" s="238"/>
      <c r="F67" s="238"/>
      <c r="G67" s="1221"/>
      <c r="H67" s="1221"/>
      <c r="I67" s="1221"/>
      <c r="J67" s="1221"/>
      <c r="K67" s="1221"/>
      <c r="L67" s="1221"/>
      <c r="M67" s="1221"/>
      <c r="N67" s="1221"/>
      <c r="O67" s="1221"/>
    </row>
    <row r="68" spans="2:30" ht="13.2">
      <c r="B68" s="242"/>
      <c r="C68" s="238"/>
      <c r="D68" s="238"/>
      <c r="E68" s="238"/>
      <c r="F68" s="238"/>
      <c r="G68" s="1221"/>
      <c r="H68" s="1221"/>
      <c r="I68" s="1221"/>
      <c r="J68" s="1221"/>
      <c r="K68" s="1221"/>
      <c r="L68" s="1221"/>
      <c r="M68" s="1221"/>
      <c r="N68" s="1221"/>
      <c r="O68" s="1221"/>
    </row>
    <row r="69" spans="2:30" ht="13.2">
      <c r="B69" s="242"/>
      <c r="C69" s="238"/>
      <c r="D69" s="238"/>
      <c r="E69" s="238"/>
      <c r="F69" s="238"/>
      <c r="G69" s="1221"/>
      <c r="H69" s="1221"/>
      <c r="I69" s="1221"/>
      <c r="J69" s="1221"/>
      <c r="K69" s="1221"/>
      <c r="L69" s="1221"/>
      <c r="M69" s="1221"/>
      <c r="N69" s="1221"/>
      <c r="O69" s="1221"/>
    </row>
    <row r="70" spans="2:30" ht="13.2">
      <c r="B70" s="242"/>
      <c r="C70" s="238"/>
      <c r="D70" s="238"/>
      <c r="E70" s="238"/>
      <c r="F70" s="238"/>
      <c r="G70" s="238"/>
      <c r="H70" s="363"/>
      <c r="I70" s="363"/>
      <c r="J70" s="360"/>
      <c r="K70" s="360"/>
      <c r="L70" s="359"/>
      <c r="M70" s="360"/>
      <c r="N70" s="359"/>
      <c r="O70" s="358"/>
    </row>
    <row r="71" spans="2:30" ht="13.2">
      <c r="B71" s="242"/>
      <c r="C71" s="238"/>
      <c r="D71" s="238"/>
      <c r="E71" s="238"/>
      <c r="F71" s="238"/>
      <c r="G71" s="362" t="s">
        <v>570</v>
      </c>
      <c r="I71" s="361"/>
      <c r="J71" s="360"/>
      <c r="K71" s="360"/>
      <c r="L71" s="359"/>
      <c r="M71" s="360"/>
      <c r="N71" s="359"/>
      <c r="O71" s="358"/>
    </row>
    <row r="72" spans="2:30" ht="13.2">
      <c r="B72" s="242"/>
      <c r="C72" s="238"/>
      <c r="D72" s="238"/>
      <c r="E72" s="238"/>
      <c r="F72" s="238"/>
      <c r="G72" s="1209"/>
      <c r="H72" s="1209"/>
      <c r="I72" s="1209"/>
      <c r="J72" s="1209"/>
      <c r="K72" s="357" t="s">
        <v>569</v>
      </c>
      <c r="L72" s="357" t="s">
        <v>567</v>
      </c>
      <c r="M72" s="356" t="s">
        <v>566</v>
      </c>
      <c r="N72" s="356" t="s">
        <v>564</v>
      </c>
      <c r="O72" s="356" t="s">
        <v>562</v>
      </c>
    </row>
    <row r="73" spans="2:30" ht="13.2">
      <c r="B73" s="242"/>
      <c r="C73" s="238"/>
      <c r="D73" s="238"/>
      <c r="E73" s="238"/>
      <c r="F73" s="238"/>
      <c r="G73" s="1214" t="s">
        <v>560</v>
      </c>
      <c r="H73" s="1214"/>
      <c r="I73" s="1214" t="s">
        <v>558</v>
      </c>
      <c r="J73" s="1214"/>
      <c r="K73" s="1220">
        <v>181.2</v>
      </c>
      <c r="L73" s="1220">
        <v>173</v>
      </c>
      <c r="M73" s="1220">
        <v>165.7</v>
      </c>
      <c r="N73" s="1220">
        <v>157</v>
      </c>
      <c r="O73" s="1220">
        <v>159.30000000000001</v>
      </c>
      <c r="S73" s="237">
        <v>9.9</v>
      </c>
    </row>
    <row r="74" spans="2:30" ht="13.2">
      <c r="B74" s="242"/>
      <c r="C74" s="238"/>
      <c r="D74" s="238"/>
      <c r="E74" s="238"/>
      <c r="F74" s="238"/>
      <c r="G74" s="1214"/>
      <c r="H74" s="1214"/>
      <c r="I74" s="1214"/>
      <c r="J74" s="1214"/>
      <c r="K74" s="1220"/>
      <c r="L74" s="1220"/>
      <c r="M74" s="1220"/>
      <c r="N74" s="1220"/>
      <c r="O74" s="1220"/>
    </row>
    <row r="75" spans="2:30" ht="13.2">
      <c r="B75" s="242"/>
      <c r="C75" s="238"/>
      <c r="D75" s="238"/>
      <c r="E75" s="238"/>
      <c r="F75" s="238"/>
      <c r="G75" s="1214"/>
      <c r="H75" s="1214"/>
      <c r="I75" s="1209" t="s">
        <v>557</v>
      </c>
      <c r="J75" s="1209"/>
      <c r="K75" s="1222">
        <v>15.8</v>
      </c>
      <c r="L75" s="1222">
        <v>15</v>
      </c>
      <c r="M75" s="1222">
        <v>14.4</v>
      </c>
      <c r="N75" s="1222">
        <v>12.7</v>
      </c>
      <c r="O75" s="1222">
        <v>11.3</v>
      </c>
      <c r="U75" s="237">
        <v>81.2</v>
      </c>
      <c r="W75" s="237">
        <v>87.2</v>
      </c>
      <c r="Y75" s="237">
        <v>99.8</v>
      </c>
      <c r="AA75" s="237">
        <v>109.5</v>
      </c>
      <c r="AC75" s="237">
        <v>115.2</v>
      </c>
    </row>
    <row r="76" spans="2:30" ht="13.2">
      <c r="B76" s="242"/>
      <c r="C76" s="238"/>
      <c r="D76" s="238"/>
      <c r="E76" s="238"/>
      <c r="F76" s="238"/>
      <c r="G76" s="1214"/>
      <c r="H76" s="1214"/>
      <c r="I76" s="1209"/>
      <c r="J76" s="1209"/>
      <c r="K76" s="1217"/>
      <c r="L76" s="1217"/>
      <c r="M76" s="1217"/>
      <c r="N76" s="1217"/>
      <c r="O76" s="1217"/>
    </row>
    <row r="77" spans="2:30" ht="13.2">
      <c r="B77" s="242"/>
      <c r="C77" s="238"/>
      <c r="D77" s="238"/>
      <c r="E77" s="238"/>
      <c r="F77" s="238"/>
      <c r="G77" s="1209" t="s">
        <v>559</v>
      </c>
      <c r="H77" s="1209"/>
      <c r="I77" s="1209" t="s">
        <v>558</v>
      </c>
      <c r="J77" s="1209"/>
      <c r="K77" s="1220">
        <v>239.7</v>
      </c>
      <c r="L77" s="1220">
        <v>233.9</v>
      </c>
      <c r="M77" s="1220">
        <v>216</v>
      </c>
      <c r="N77" s="1220">
        <v>169.1</v>
      </c>
      <c r="O77" s="1220">
        <v>174.6</v>
      </c>
      <c r="R77" s="237">
        <v>12.3</v>
      </c>
      <c r="T77" s="237">
        <v>11.1</v>
      </c>
    </row>
    <row r="78" spans="2:30" ht="13.2">
      <c r="B78" s="242"/>
      <c r="C78" s="238"/>
      <c r="D78" s="238"/>
      <c r="E78" s="238"/>
      <c r="F78" s="238"/>
      <c r="G78" s="1209"/>
      <c r="H78" s="1209"/>
      <c r="I78" s="1209"/>
      <c r="J78" s="1209"/>
      <c r="K78" s="1220"/>
      <c r="L78" s="1220"/>
      <c r="M78" s="1220"/>
      <c r="N78" s="1220"/>
      <c r="O78" s="1220"/>
    </row>
    <row r="79" spans="2:30" ht="13.2">
      <c r="B79" s="242"/>
      <c r="C79" s="238"/>
      <c r="D79" s="238"/>
      <c r="E79" s="238"/>
      <c r="F79" s="238"/>
      <c r="G79" s="1209"/>
      <c r="H79" s="1209"/>
      <c r="I79" s="1218" t="s">
        <v>557</v>
      </c>
      <c r="J79" s="1218"/>
      <c r="K79" s="1223">
        <v>17.100000000000001</v>
      </c>
      <c r="L79" s="1223">
        <v>16.899999999999999</v>
      </c>
      <c r="M79" s="1223">
        <v>16.2</v>
      </c>
      <c r="N79" s="1223">
        <v>14.1</v>
      </c>
      <c r="O79" s="1223">
        <v>13.1</v>
      </c>
      <c r="V79" s="237">
        <v>53.5</v>
      </c>
      <c r="X79" s="237">
        <v>48.2</v>
      </c>
      <c r="Z79" s="237">
        <v>34.200000000000003</v>
      </c>
      <c r="AB79" s="237">
        <v>30.3</v>
      </c>
      <c r="AD79" s="237">
        <v>28.9</v>
      </c>
    </row>
    <row r="80" spans="2:30" ht="13.2">
      <c r="B80" s="242"/>
      <c r="C80" s="238"/>
      <c r="D80" s="238"/>
      <c r="E80" s="238"/>
      <c r="F80" s="238"/>
      <c r="G80" s="1209"/>
      <c r="H80" s="1209"/>
      <c r="I80" s="1218"/>
      <c r="J80" s="1218"/>
      <c r="K80" s="1223"/>
      <c r="L80" s="1223"/>
      <c r="M80" s="1223"/>
      <c r="N80" s="1223"/>
      <c r="O80" s="1223"/>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355"/>
      <c r="L82" s="355"/>
      <c r="M82" s="355"/>
      <c r="N82" s="355"/>
      <c r="O82" s="355"/>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354"/>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IB+i5thpepQo+KDxV+hyWPuPJLSoKczLle/Jlm1AukMA3bLGvNDQAlbH1Hv55HeVQpCyzB9qzdbKLZ1mawUyw==" saltValue="G5vcXnHiqBDK/3cIY+tA5w==" spinCount="100000"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487</v>
      </c>
      <c r="B3" s="90"/>
      <c r="C3" s="91"/>
      <c r="D3" s="92">
        <v>88201</v>
      </c>
      <c r="E3" s="93"/>
      <c r="F3" s="94">
        <v>78803</v>
      </c>
      <c r="G3" s="95"/>
      <c r="H3" s="96"/>
    </row>
    <row r="4" spans="1:8">
      <c r="A4" s="97"/>
      <c r="B4" s="98"/>
      <c r="C4" s="99"/>
      <c r="D4" s="100">
        <v>33490</v>
      </c>
      <c r="E4" s="101"/>
      <c r="F4" s="102">
        <v>19976</v>
      </c>
      <c r="G4" s="103"/>
      <c r="H4" s="104"/>
    </row>
    <row r="5" spans="1:8">
      <c r="A5" s="85" t="s">
        <v>489</v>
      </c>
      <c r="B5" s="90"/>
      <c r="C5" s="91"/>
      <c r="D5" s="92">
        <v>99786</v>
      </c>
      <c r="E5" s="93"/>
      <c r="F5" s="94">
        <v>88620</v>
      </c>
      <c r="G5" s="95"/>
      <c r="H5" s="96"/>
    </row>
    <row r="6" spans="1:8">
      <c r="A6" s="97"/>
      <c r="B6" s="98"/>
      <c r="C6" s="99"/>
      <c r="D6" s="100">
        <v>34699</v>
      </c>
      <c r="E6" s="101"/>
      <c r="F6" s="102">
        <v>19309</v>
      </c>
      <c r="G6" s="103"/>
      <c r="H6" s="104"/>
    </row>
    <row r="7" spans="1:8">
      <c r="A7" s="85" t="s">
        <v>490</v>
      </c>
      <c r="B7" s="90"/>
      <c r="C7" s="91"/>
      <c r="D7" s="92">
        <v>99583</v>
      </c>
      <c r="E7" s="93"/>
      <c r="F7" s="94">
        <v>94715</v>
      </c>
      <c r="G7" s="95"/>
      <c r="H7" s="96"/>
    </row>
    <row r="8" spans="1:8">
      <c r="A8" s="97"/>
      <c r="B8" s="98"/>
      <c r="C8" s="99"/>
      <c r="D8" s="100">
        <v>29556</v>
      </c>
      <c r="E8" s="101"/>
      <c r="F8" s="102">
        <v>24902</v>
      </c>
      <c r="G8" s="103"/>
      <c r="H8" s="104"/>
    </row>
    <row r="9" spans="1:8">
      <c r="A9" s="85" t="s">
        <v>491</v>
      </c>
      <c r="B9" s="90"/>
      <c r="C9" s="91"/>
      <c r="D9" s="92">
        <v>90598</v>
      </c>
      <c r="E9" s="93"/>
      <c r="F9" s="94">
        <v>97161</v>
      </c>
      <c r="G9" s="95"/>
      <c r="H9" s="96"/>
    </row>
    <row r="10" spans="1:8">
      <c r="A10" s="97"/>
      <c r="B10" s="98"/>
      <c r="C10" s="99"/>
      <c r="D10" s="100">
        <v>22985</v>
      </c>
      <c r="E10" s="101"/>
      <c r="F10" s="102">
        <v>26543</v>
      </c>
      <c r="G10" s="103"/>
      <c r="H10" s="104"/>
    </row>
    <row r="11" spans="1:8">
      <c r="A11" s="85" t="s">
        <v>492</v>
      </c>
      <c r="B11" s="90"/>
      <c r="C11" s="91"/>
      <c r="D11" s="92">
        <v>95893</v>
      </c>
      <c r="E11" s="93"/>
      <c r="F11" s="94">
        <v>101731</v>
      </c>
      <c r="G11" s="95"/>
      <c r="H11" s="96"/>
    </row>
    <row r="12" spans="1:8">
      <c r="A12" s="97"/>
      <c r="B12" s="98"/>
      <c r="C12" s="105"/>
      <c r="D12" s="100">
        <v>23029</v>
      </c>
      <c r="E12" s="101"/>
      <c r="F12" s="102">
        <v>26906</v>
      </c>
      <c r="G12" s="103"/>
      <c r="H12" s="104"/>
    </row>
    <row r="13" spans="1:8">
      <c r="A13" s="85"/>
      <c r="B13" s="90"/>
      <c r="C13" s="106"/>
      <c r="D13" s="107">
        <v>94812</v>
      </c>
      <c r="E13" s="108"/>
      <c r="F13" s="109">
        <v>92206</v>
      </c>
      <c r="G13" s="110"/>
      <c r="H13" s="96"/>
    </row>
    <row r="14" spans="1:8">
      <c r="A14" s="97"/>
      <c r="B14" s="98"/>
      <c r="C14" s="99"/>
      <c r="D14" s="100">
        <v>28752</v>
      </c>
      <c r="E14" s="101"/>
      <c r="F14" s="102">
        <v>23527</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0.77</v>
      </c>
      <c r="C19" s="111">
        <f>ROUND(VALUE(SUBSTITUTE(実質収支比率等に係る経年分析!G$48,"▲","-")),2)</f>
        <v>0.78</v>
      </c>
      <c r="D19" s="111">
        <f>ROUND(VALUE(SUBSTITUTE(実質収支比率等に係る経年分析!H$48,"▲","-")),2)</f>
        <v>0.85</v>
      </c>
      <c r="E19" s="111">
        <f>ROUND(VALUE(SUBSTITUTE(実質収支比率等に係る経年分析!I$48,"▲","-")),2)</f>
        <v>0.86</v>
      </c>
      <c r="F19" s="111">
        <f>ROUND(VALUE(SUBSTITUTE(実質収支比率等に係る経年分析!J$48,"▲","-")),2)</f>
        <v>0.84</v>
      </c>
    </row>
    <row r="20" spans="1:11">
      <c r="A20" s="111" t="s">
        <v>41</v>
      </c>
      <c r="B20" s="111">
        <f>ROUND(VALUE(SUBSTITUTE(実質収支比率等に係る経年分析!F$47,"▲","-")),2)</f>
        <v>3.46</v>
      </c>
      <c r="C20" s="111">
        <f>ROUND(VALUE(SUBSTITUTE(実質収支比率等に係る経年分析!G$47,"▲","-")),2)</f>
        <v>3.48</v>
      </c>
      <c r="D20" s="111">
        <f>ROUND(VALUE(SUBSTITUTE(実質収支比率等に係る経年分析!H$47,"▲","-")),2)</f>
        <v>3.07</v>
      </c>
      <c r="E20" s="111">
        <f>ROUND(VALUE(SUBSTITUTE(実質収支比率等に係る経年分析!I$47,"▲","-")),2)</f>
        <v>3.01</v>
      </c>
      <c r="F20" s="111">
        <f>ROUND(VALUE(SUBSTITUTE(実質収支比率等に係る経年分析!J$47,"▲","-")),2)</f>
        <v>2.79</v>
      </c>
    </row>
    <row r="21" spans="1:11">
      <c r="A21" s="111" t="s">
        <v>42</v>
      </c>
      <c r="B21" s="111">
        <f>IF(ISNUMBER(VALUE(SUBSTITUTE(実質収支比率等に係る経年分析!F$49,"▲","-"))),ROUND(VALUE(SUBSTITUTE(実質収支比率等に係る経年分析!F$49,"▲","-")),2),NA())</f>
        <v>-0.53</v>
      </c>
      <c r="C21" s="111">
        <f>IF(ISNUMBER(VALUE(SUBSTITUTE(実質収支比率等に係る経年分析!G$49,"▲","-"))),ROUND(VALUE(SUBSTITUTE(実質収支比率等に係る経年分析!G$49,"▲","-")),2),NA())</f>
        <v>0.01</v>
      </c>
      <c r="D21" s="111">
        <f>IF(ISNUMBER(VALUE(SUBSTITUTE(実質収支比率等に係る経年分析!H$49,"▲","-"))),ROUND(VALUE(SUBSTITUTE(実質収支比率等に係る経年分析!H$49,"▲","-")),2),NA())</f>
        <v>-0.33</v>
      </c>
      <c r="E21" s="111">
        <f>IF(ISNUMBER(VALUE(SUBSTITUTE(実質収支比率等に係る経年分析!I$49,"▲","-"))),ROUND(VALUE(SUBSTITUTE(実質収支比率等に係る経年分析!I$49,"▲","-")),2),NA())</f>
        <v>0.62</v>
      </c>
      <c r="F21" s="111">
        <f>IF(ISNUMBER(VALUE(SUBSTITUTE(実質収支比率等に係る経年分析!J$49,"▲","-"))),ROUND(VALUE(SUBSTITUTE(実質収支比率等に係る経年分析!J$49,"▲","-")),2),NA())</f>
        <v>0.56999999999999995</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沿岸漁業改善資金特別会計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母子父子寡婦福祉資金特別会計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用品調達特別会計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v>
      </c>
    </row>
    <row r="32" spans="1:11">
      <c r="A32" s="112" t="str">
        <f>IF(連結実質赤字比率に係る赤字・黒字の構成分析!C$38="",NA(),連結実質赤字比率に係る赤字・黒字の構成分析!C$38)</f>
        <v>県営林事業特別会計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0.03</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0.02</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0.02</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0.04</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0.02</v>
      </c>
    </row>
    <row r="33" spans="1:16">
      <c r="A33" s="112" t="str">
        <f>IF(連結実質赤字比率に係る赤字・黒字の構成分析!C$37="",NA(),連結実質赤字比率に係る赤字・黒字の構成分析!C$37)</f>
        <v>一般会計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0.73</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0.75</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0.82</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0.81</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0.81</v>
      </c>
    </row>
    <row r="34" spans="1:16">
      <c r="A34" s="112" t="str">
        <f>IF(連結実質赤字比率に係る赤字・黒字の構成分析!C$36="",NA(),連結実質赤字比率に係る赤字・黒字の構成分析!C$36)</f>
        <v>大分県工業用水道事業会計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1.53</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1.57</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2.14</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1.69</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1.2</v>
      </c>
    </row>
    <row r="35" spans="1:16">
      <c r="A35" s="112" t="str">
        <f>IF(連結実質赤字比率に係る赤字・黒字の構成分析!C$35="",NA(),連結実質赤字比率に係る赤字・黒字の構成分析!C$35)</f>
        <v>大分県電気事業会計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1.88</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1.66</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1.84</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1.76</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1.43</v>
      </c>
    </row>
    <row r="36" spans="1:16">
      <c r="A36" s="112" t="str">
        <f>IF(連結実質赤字比率に係る赤字・黒字の構成分析!C$34="",NA(),連結実質赤字比率に係る赤字・黒字の構成分析!C$34)</f>
        <v>大分県病院事業会計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1.53</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1.68</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1.69</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1.74</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1.67</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56623</v>
      </c>
      <c r="E42" s="113"/>
      <c r="F42" s="113"/>
      <c r="G42" s="113">
        <f>'実質公債費比率（分子）の構造'!L$52</f>
        <v>58252</v>
      </c>
      <c r="H42" s="113"/>
      <c r="I42" s="113"/>
      <c r="J42" s="113">
        <f>'実質公債費比率（分子）の構造'!M$52</f>
        <v>59813</v>
      </c>
      <c r="K42" s="113"/>
      <c r="L42" s="113"/>
      <c r="M42" s="113">
        <f>'実質公債費比率（分子）の構造'!N$52</f>
        <v>60991</v>
      </c>
      <c r="N42" s="113"/>
      <c r="O42" s="113"/>
      <c r="P42" s="113">
        <f>'実質公債費比率（分子）の構造'!O$52</f>
        <v>61482</v>
      </c>
    </row>
    <row r="43" spans="1:16">
      <c r="A43" s="113" t="s">
        <v>50</v>
      </c>
      <c r="B43" s="113">
        <f>'実質公債費比率（分子）の構造'!K$51</f>
        <v>3</v>
      </c>
      <c r="C43" s="113"/>
      <c r="D43" s="113"/>
      <c r="E43" s="113">
        <f>'実質公債費比率（分子）の構造'!L$51</f>
        <v>1</v>
      </c>
      <c r="F43" s="113"/>
      <c r="G43" s="113"/>
      <c r="H43" s="113">
        <f>'実質公債費比率（分子）の構造'!M$51</f>
        <v>0</v>
      </c>
      <c r="I43" s="113"/>
      <c r="J43" s="113"/>
      <c r="K43" s="113">
        <f>'実質公債費比率（分子）の構造'!N$51</f>
        <v>0</v>
      </c>
      <c r="L43" s="113"/>
      <c r="M43" s="113"/>
      <c r="N43" s="113" t="str">
        <f>'実質公債費比率（分子）の構造'!O$51</f>
        <v>-</v>
      </c>
      <c r="O43" s="113"/>
      <c r="P43" s="113"/>
    </row>
    <row r="44" spans="1:16">
      <c r="A44" s="113" t="s">
        <v>51</v>
      </c>
      <c r="B44" s="113">
        <f>'実質公債費比率（分子）の構造'!K$50</f>
        <v>3851</v>
      </c>
      <c r="C44" s="113"/>
      <c r="D44" s="113"/>
      <c r="E44" s="113">
        <f>'実質公債費比率（分子）の構造'!L$50</f>
        <v>1855</v>
      </c>
      <c r="F44" s="113"/>
      <c r="G44" s="113"/>
      <c r="H44" s="113">
        <f>'実質公債費比率（分子）の構造'!M$50</f>
        <v>3884</v>
      </c>
      <c r="I44" s="113"/>
      <c r="J44" s="113"/>
      <c r="K44" s="113">
        <f>'実質公債費比率（分子）の構造'!N$50</f>
        <v>1600</v>
      </c>
      <c r="L44" s="113"/>
      <c r="M44" s="113"/>
      <c r="N44" s="113">
        <f>'実質公債費比率（分子）の構造'!O$50</f>
        <v>1531</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1127</v>
      </c>
      <c r="C46" s="113"/>
      <c r="D46" s="113"/>
      <c r="E46" s="113">
        <f>'実質公債費比率（分子）の構造'!L$48</f>
        <v>1080</v>
      </c>
      <c r="F46" s="113"/>
      <c r="G46" s="113"/>
      <c r="H46" s="113">
        <f>'実質公債費比率（分子）の構造'!M$48</f>
        <v>710</v>
      </c>
      <c r="I46" s="113"/>
      <c r="J46" s="113"/>
      <c r="K46" s="113">
        <f>'実質公債費比率（分子）の構造'!N$48</f>
        <v>707</v>
      </c>
      <c r="L46" s="113"/>
      <c r="M46" s="113"/>
      <c r="N46" s="113">
        <f>'実質公債費比率（分子）の構造'!O$48</f>
        <v>599</v>
      </c>
      <c r="O46" s="113"/>
      <c r="P46" s="113"/>
    </row>
    <row r="47" spans="1:16">
      <c r="A47" s="113" t="s">
        <v>54</v>
      </c>
      <c r="B47" s="113">
        <f>'実質公債費比率（分子）の構造'!K$47</f>
        <v>4667</v>
      </c>
      <c r="C47" s="113"/>
      <c r="D47" s="113"/>
      <c r="E47" s="113">
        <f>'実質公債費比率（分子）の構造'!L$47</f>
        <v>5667</v>
      </c>
      <c r="F47" s="113"/>
      <c r="G47" s="113"/>
      <c r="H47" s="113">
        <f>'実質公債費比率（分子）の構造'!M$47</f>
        <v>6667</v>
      </c>
      <c r="I47" s="113"/>
      <c r="J47" s="113"/>
      <c r="K47" s="113">
        <f>'実質公債費比率（分子）の構造'!N$47</f>
        <v>7667</v>
      </c>
      <c r="L47" s="113"/>
      <c r="M47" s="113"/>
      <c r="N47" s="113">
        <f>'実質公債費比率（分子）の構造'!O$47</f>
        <v>8667</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89827</v>
      </c>
      <c r="C49" s="113"/>
      <c r="D49" s="113"/>
      <c r="E49" s="113">
        <f>'実質公債費比率（分子）の構造'!L$45</f>
        <v>87562</v>
      </c>
      <c r="F49" s="113"/>
      <c r="G49" s="113"/>
      <c r="H49" s="113">
        <f>'実質公債費比率（分子）の構造'!M$45</f>
        <v>83835</v>
      </c>
      <c r="I49" s="113"/>
      <c r="J49" s="113"/>
      <c r="K49" s="113">
        <f>'実質公債費比率（分子）の構造'!N$45</f>
        <v>80267</v>
      </c>
      <c r="L49" s="113"/>
      <c r="M49" s="113"/>
      <c r="N49" s="113">
        <f>'実質公債費比率（分子）の構造'!O$45</f>
        <v>77773</v>
      </c>
      <c r="O49" s="113"/>
      <c r="P49" s="113"/>
    </row>
    <row r="50" spans="1:16">
      <c r="A50" s="113" t="s">
        <v>57</v>
      </c>
      <c r="B50" s="113" t="e">
        <f>NA()</f>
        <v>#N/A</v>
      </c>
      <c r="C50" s="113">
        <f>IF(ISNUMBER('実質公債費比率（分子）の構造'!K$53),'実質公債費比率（分子）の構造'!K$53,NA())</f>
        <v>42852</v>
      </c>
      <c r="D50" s="113" t="e">
        <f>NA()</f>
        <v>#N/A</v>
      </c>
      <c r="E50" s="113" t="e">
        <f>NA()</f>
        <v>#N/A</v>
      </c>
      <c r="F50" s="113">
        <f>IF(ISNUMBER('実質公債費比率（分子）の構造'!L$53),'実質公債費比率（分子）の構造'!L$53,NA())</f>
        <v>37913</v>
      </c>
      <c r="G50" s="113" t="e">
        <f>NA()</f>
        <v>#N/A</v>
      </c>
      <c r="H50" s="113" t="e">
        <f>NA()</f>
        <v>#N/A</v>
      </c>
      <c r="I50" s="113">
        <f>IF(ISNUMBER('実質公債費比率（分子）の構造'!M$53),'実質公債費比率（分子）の構造'!M$53,NA())</f>
        <v>35283</v>
      </c>
      <c r="J50" s="113" t="e">
        <f>NA()</f>
        <v>#N/A</v>
      </c>
      <c r="K50" s="113" t="e">
        <f>NA()</f>
        <v>#N/A</v>
      </c>
      <c r="L50" s="113">
        <f>IF(ISNUMBER('実質公債費比率（分子）の構造'!N$53),'実質公債費比率（分子）の構造'!N$53,NA())</f>
        <v>29250</v>
      </c>
      <c r="M50" s="113" t="e">
        <f>NA()</f>
        <v>#N/A</v>
      </c>
      <c r="N50" s="113" t="e">
        <f>NA()</f>
        <v>#N/A</v>
      </c>
      <c r="O50" s="113">
        <f>IF(ISNUMBER('実質公債費比率（分子）の構造'!O$53),'実質公債費比率（分子）の構造'!O$53,NA())</f>
        <v>27088</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674581</v>
      </c>
      <c r="E56" s="112"/>
      <c r="F56" s="112"/>
      <c r="G56" s="112">
        <f>'将来負担比率（分子）の構造'!J$52</f>
        <v>686116</v>
      </c>
      <c r="H56" s="112"/>
      <c r="I56" s="112"/>
      <c r="J56" s="112">
        <f>'将来負担比率（分子）の構造'!K$52</f>
        <v>687844</v>
      </c>
      <c r="K56" s="112"/>
      <c r="L56" s="112"/>
      <c r="M56" s="112">
        <f>'将来負担比率（分子）の構造'!L$52</f>
        <v>679629</v>
      </c>
      <c r="N56" s="112"/>
      <c r="O56" s="112"/>
      <c r="P56" s="112">
        <f>'将来負担比率（分子）の構造'!M$52</f>
        <v>674113</v>
      </c>
    </row>
    <row r="57" spans="1:16">
      <c r="A57" s="112" t="s">
        <v>34</v>
      </c>
      <c r="B57" s="112"/>
      <c r="C57" s="112"/>
      <c r="D57" s="112">
        <f>'将来負担比率（分子）の構造'!I$51</f>
        <v>15809</v>
      </c>
      <c r="E57" s="112"/>
      <c r="F57" s="112"/>
      <c r="G57" s="112">
        <f>'将来負担比率（分子）の構造'!J$51</f>
        <v>14021</v>
      </c>
      <c r="H57" s="112"/>
      <c r="I57" s="112"/>
      <c r="J57" s="112">
        <f>'将来負担比率（分子）の構造'!K$51</f>
        <v>13315</v>
      </c>
      <c r="K57" s="112"/>
      <c r="L57" s="112"/>
      <c r="M57" s="112">
        <f>'将来負担比率（分子）の構造'!L$51</f>
        <v>21389</v>
      </c>
      <c r="N57" s="112"/>
      <c r="O57" s="112"/>
      <c r="P57" s="112">
        <f>'将来負担比率（分子）の構造'!M$51</f>
        <v>18519</v>
      </c>
    </row>
    <row r="58" spans="1:16">
      <c r="A58" s="112" t="s">
        <v>33</v>
      </c>
      <c r="B58" s="112"/>
      <c r="C58" s="112"/>
      <c r="D58" s="112">
        <f>'将来負担比率（分子）の構造'!I$50</f>
        <v>81518</v>
      </c>
      <c r="E58" s="112"/>
      <c r="F58" s="112"/>
      <c r="G58" s="112">
        <f>'将来負担比率（分子）の構造'!J$50</f>
        <v>96457</v>
      </c>
      <c r="H58" s="112"/>
      <c r="I58" s="112"/>
      <c r="J58" s="112">
        <f>'将来負担比率（分子）の構造'!K$50</f>
        <v>103488</v>
      </c>
      <c r="K58" s="112"/>
      <c r="L58" s="112"/>
      <c r="M58" s="112">
        <f>'将来負担比率（分子）の構造'!L$50</f>
        <v>113950</v>
      </c>
      <c r="N58" s="112"/>
      <c r="O58" s="112"/>
      <c r="P58" s="112">
        <f>'将来負担比率（分子）の構造'!M$50</f>
        <v>118148</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81</v>
      </c>
      <c r="C61" s="112"/>
      <c r="D61" s="112"/>
      <c r="E61" s="112">
        <f>'将来負担比率（分子）の構造'!J$46</f>
        <v>80</v>
      </c>
      <c r="F61" s="112"/>
      <c r="G61" s="112"/>
      <c r="H61" s="112">
        <f>'将来負担比率（分子）の構造'!K$46</f>
        <v>109</v>
      </c>
      <c r="I61" s="112"/>
      <c r="J61" s="112"/>
      <c r="K61" s="112">
        <f>'将来負担比率（分子）の構造'!L$46</f>
        <v>92</v>
      </c>
      <c r="L61" s="112"/>
      <c r="M61" s="112"/>
      <c r="N61" s="112">
        <f>'将来負担比率（分子）の構造'!M$46</f>
        <v>1685</v>
      </c>
      <c r="O61" s="112"/>
      <c r="P61" s="112"/>
    </row>
    <row r="62" spans="1:16">
      <c r="A62" s="112" t="s">
        <v>27</v>
      </c>
      <c r="B62" s="112">
        <f>'将来負担比率（分子）の構造'!I$45</f>
        <v>171235</v>
      </c>
      <c r="C62" s="112"/>
      <c r="D62" s="112"/>
      <c r="E62" s="112">
        <f>'将来負担比率（分子）の構造'!J$45</f>
        <v>160651</v>
      </c>
      <c r="F62" s="112"/>
      <c r="G62" s="112"/>
      <c r="H62" s="112">
        <f>'将来負担比率（分子）の構造'!K$45</f>
        <v>151471</v>
      </c>
      <c r="I62" s="112"/>
      <c r="J62" s="112"/>
      <c r="K62" s="112">
        <f>'将来負担比率（分子）の構造'!L$45</f>
        <v>150245</v>
      </c>
      <c r="L62" s="112"/>
      <c r="M62" s="112"/>
      <c r="N62" s="112">
        <f>'将来負担比率（分子）の構造'!M$45</f>
        <v>146993</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9996</v>
      </c>
      <c r="C64" s="112"/>
      <c r="D64" s="112"/>
      <c r="E64" s="112">
        <f>'将来負担比率（分子）の構造'!J$43</f>
        <v>8569</v>
      </c>
      <c r="F64" s="112"/>
      <c r="G64" s="112"/>
      <c r="H64" s="112">
        <f>'将来負担比率（分子）の構造'!K$43</f>
        <v>6465</v>
      </c>
      <c r="I64" s="112"/>
      <c r="J64" s="112"/>
      <c r="K64" s="112">
        <f>'将来負担比率（分子）の構造'!L$43</f>
        <v>5294</v>
      </c>
      <c r="L64" s="112"/>
      <c r="M64" s="112"/>
      <c r="N64" s="112">
        <f>'将来負担比率（分子）の構造'!M$43</f>
        <v>4404</v>
      </c>
      <c r="O64" s="112"/>
      <c r="P64" s="112"/>
    </row>
    <row r="65" spans="1:16">
      <c r="A65" s="112" t="s">
        <v>24</v>
      </c>
      <c r="B65" s="112">
        <f>'将来負担比率（分子）の構造'!I$42</f>
        <v>15996</v>
      </c>
      <c r="C65" s="112"/>
      <c r="D65" s="112"/>
      <c r="E65" s="112">
        <f>'将来負担比率（分子）の構造'!J$42</f>
        <v>14935</v>
      </c>
      <c r="F65" s="112"/>
      <c r="G65" s="112"/>
      <c r="H65" s="112">
        <f>'将来負担比率（分子）の構造'!K$42</f>
        <v>11687</v>
      </c>
      <c r="I65" s="112"/>
      <c r="J65" s="112"/>
      <c r="K65" s="112">
        <f>'将来負担比率（分子）の構造'!L$42</f>
        <v>10236</v>
      </c>
      <c r="L65" s="112"/>
      <c r="M65" s="112"/>
      <c r="N65" s="112">
        <f>'将来負担比率（分子）の構造'!M$42</f>
        <v>9733</v>
      </c>
      <c r="O65" s="112"/>
      <c r="P65" s="112"/>
    </row>
    <row r="66" spans="1:16">
      <c r="A66" s="112" t="s">
        <v>23</v>
      </c>
      <c r="B66" s="112">
        <f>'将来負担比率（分子）の構造'!I$41</f>
        <v>1065590</v>
      </c>
      <c r="C66" s="112"/>
      <c r="D66" s="112"/>
      <c r="E66" s="112">
        <f>'将来負担比率（分子）の構造'!J$41</f>
        <v>1075323</v>
      </c>
      <c r="F66" s="112"/>
      <c r="G66" s="112"/>
      <c r="H66" s="112">
        <f>'将来負担比率（分子）の構造'!K$41</f>
        <v>1076600</v>
      </c>
      <c r="I66" s="112"/>
      <c r="J66" s="112"/>
      <c r="K66" s="112">
        <f>'将来負担比率（分子）の構造'!L$41</f>
        <v>1075878</v>
      </c>
      <c r="L66" s="112"/>
      <c r="M66" s="112"/>
      <c r="N66" s="112">
        <f>'将来負担比率（分子）の構造'!M$41</f>
        <v>1075218</v>
      </c>
      <c r="O66" s="112"/>
      <c r="P66" s="112"/>
    </row>
    <row r="67" spans="1:16">
      <c r="A67" s="112" t="s">
        <v>61</v>
      </c>
      <c r="B67" s="112" t="e">
        <f>NA()</f>
        <v>#N/A</v>
      </c>
      <c r="C67" s="112">
        <f>IF(ISNUMBER('将来負担比率（分子）の構造'!I$53), IF('将来負担比率（分子）の構造'!I$53 &lt; 0, 0, '将来負担比率（分子）の構造'!I$53), NA())</f>
        <v>490990</v>
      </c>
      <c r="D67" s="112" t="e">
        <f>NA()</f>
        <v>#N/A</v>
      </c>
      <c r="E67" s="112" t="e">
        <f>NA()</f>
        <v>#N/A</v>
      </c>
      <c r="F67" s="112">
        <f>IF(ISNUMBER('将来負担比率（分子）の構造'!J$53), IF('将来負担比率（分子）の構造'!J$53 &lt; 0, 0, '将来負担比率（分子）の構造'!J$53), NA())</f>
        <v>462964</v>
      </c>
      <c r="G67" s="112" t="e">
        <f>NA()</f>
        <v>#N/A</v>
      </c>
      <c r="H67" s="112" t="e">
        <f>NA()</f>
        <v>#N/A</v>
      </c>
      <c r="I67" s="112">
        <f>IF(ISNUMBER('将来負担比率（分子）の構造'!K$53), IF('将来負担比率（分子）の構造'!K$53 &lt; 0, 0, '将来負担比率（分子）の構造'!K$53), NA())</f>
        <v>441684</v>
      </c>
      <c r="J67" s="112" t="e">
        <f>NA()</f>
        <v>#N/A</v>
      </c>
      <c r="K67" s="112" t="e">
        <f>NA()</f>
        <v>#N/A</v>
      </c>
      <c r="L67" s="112">
        <f>IF(ISNUMBER('将来負担比率（分子）の構造'!L$53), IF('将来負担比率（分子）の構造'!L$53 &lt; 0, 0, '将来負担比率（分子）の構造'!L$53), NA())</f>
        <v>426777</v>
      </c>
      <c r="M67" s="112" t="e">
        <f>NA()</f>
        <v>#N/A</v>
      </c>
      <c r="N67" s="112" t="e">
        <f>NA()</f>
        <v>#N/A</v>
      </c>
      <c r="O67" s="112">
        <f>IF(ISNUMBER('将来負担比率（分子）の構造'!M$53), IF('将来負担比率（分子）の構造'!M$53 &lt; 0, 0, '将来負担比率（分子）の構造'!M$53), NA())</f>
        <v>427254</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2018-11-28T08:52:17Z</dcterms:modified>
</cp:coreProperties>
</file>